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re Sales Table" sheetId="1" r:id="rId4"/>
    <sheet state="visible" name="Purchaser table" sheetId="2" r:id="rId5"/>
    <sheet state="visible" name="Consignor table " sheetId="3" r:id="rId6"/>
    <sheet state="visible" name="All Yearling Sale Lots" sheetId="4" r:id="rId7"/>
    <sheet state="visible" name="All buybacks  unsold" sheetId="5" r:id="rId8"/>
    <sheet state="visible" name="withdrawn" sheetId="6" r:id="rId9"/>
    <sheet state="hidden" name="Sale Lots" sheetId="7" r:id="rId10"/>
  </sheets>
  <definedNames/>
  <calcPr/>
  <pivotCaches>
    <pivotCache cacheId="0" r:id="rId11"/>
    <pivotCache cacheId="1" r:id="rId12"/>
    <pivotCache cacheId="2" r:id="rId13"/>
  </pivotCaches>
</workbook>
</file>

<file path=xl/sharedStrings.xml><?xml version="1.0" encoding="utf-8"?>
<sst xmlns="http://schemas.openxmlformats.org/spreadsheetml/2006/main" count="49081" uniqueCount="12006">
  <si>
    <t>Sire -</t>
  </si>
  <si>
    <t>Stud Fee (€)</t>
  </si>
  <si>
    <t>Total Sales Value (€)</t>
  </si>
  <si>
    <t>Number of Sales</t>
  </si>
  <si>
    <t>MIN Sale Price (€)</t>
  </si>
  <si>
    <t>MAX Sale Price (€)</t>
  </si>
  <si>
    <t>SUM of sale-studfee</t>
  </si>
  <si>
    <t>Number of Sales less that stud fee</t>
  </si>
  <si>
    <t>A'Ali (IRE)</t>
  </si>
  <si>
    <t>Acclamation (GB)</t>
  </si>
  <si>
    <t>Aclaim (IRE)</t>
  </si>
  <si>
    <t>Advertise (GB)</t>
  </si>
  <si>
    <t>Al Kazeem (GB)</t>
  </si>
  <si>
    <t>Alkumait (GB)</t>
  </si>
  <si>
    <t>Almanzor (FR)</t>
  </si>
  <si>
    <t>American Pharoah (USA)</t>
  </si>
  <si>
    <t>Ardad (IRE)</t>
  </si>
  <si>
    <t>Arizona (IRE)</t>
  </si>
  <si>
    <t>Australia (GB)</t>
  </si>
  <si>
    <t>Awtaad (IRE)</t>
  </si>
  <si>
    <t>Bangkok (IRE)</t>
  </si>
  <si>
    <t>Bated Breath (GB)</t>
  </si>
  <si>
    <t>Belardo (IRE)</t>
  </si>
  <si>
    <t>Blame (USA)</t>
  </si>
  <si>
    <t>Blue Point (IRE)</t>
  </si>
  <si>
    <t>Bobby's Kitten (USA)</t>
  </si>
  <si>
    <t>Bungle Inthejungle (GB)</t>
  </si>
  <si>
    <t>Buratino (IRE)</t>
  </si>
  <si>
    <t>Cable Bay (IRE)</t>
  </si>
  <si>
    <t>Calyx (GB)</t>
  </si>
  <si>
    <t>Camelot (GB)</t>
  </si>
  <si>
    <t>Caravaggio (USA)</t>
  </si>
  <si>
    <t>Catholic Boy (USA)</t>
  </si>
  <si>
    <t>Churchill (IRE)</t>
  </si>
  <si>
    <t>Circus Maximus (IRE)</t>
  </si>
  <si>
    <t>City Light (FR)</t>
  </si>
  <si>
    <t>Cityscape (GB)</t>
  </si>
  <si>
    <t>Cloth of Stars (IRE)</t>
  </si>
  <si>
    <t>Cotai Glory (GB)</t>
  </si>
  <si>
    <t>Coulsty (IRE)</t>
  </si>
  <si>
    <t>Cracksman (GB)</t>
  </si>
  <si>
    <t>Crystal Ocean (GB)</t>
  </si>
  <si>
    <t>Dabirsim (FR)</t>
  </si>
  <si>
    <t>Dandy Man (IRE)</t>
  </si>
  <si>
    <t>Dark Angel (IRE)</t>
  </si>
  <si>
    <t>Dawn Approach (IRE)</t>
  </si>
  <si>
    <t>Decorated Knight (GB)</t>
  </si>
  <si>
    <t>Dream Ahead (USA)</t>
  </si>
  <si>
    <t>Dubawi (IRE)</t>
  </si>
  <si>
    <t>Due Diligence (USA)</t>
  </si>
  <si>
    <t>Earthlight (IRE)</t>
  </si>
  <si>
    <t>El Kabeir (USA)</t>
  </si>
  <si>
    <t>Elzaam (AUS)</t>
  </si>
  <si>
    <t>Eqtidaar (IRE)</t>
  </si>
  <si>
    <t>Expert Eye (GB)</t>
  </si>
  <si>
    <t>Far Above (IRE)</t>
  </si>
  <si>
    <t>Farhh (GB)</t>
  </si>
  <si>
    <t>Footstepsinthesand (GB)</t>
  </si>
  <si>
    <t>Frankel (GB)</t>
  </si>
  <si>
    <t>Frosted (USA)</t>
  </si>
  <si>
    <t>Galileo Chrome (IRE)</t>
  </si>
  <si>
    <t>Galileo Gold (GB)</t>
  </si>
  <si>
    <t>Galiway (GB)</t>
  </si>
  <si>
    <t>Ghaiyyath (IRE)</t>
  </si>
  <si>
    <t>Gleneagles (IRE)</t>
  </si>
  <si>
    <t>Golden Horde (IRE)</t>
  </si>
  <si>
    <t>Golden Horn (GB)</t>
  </si>
  <si>
    <t>Gregorian (IRE)</t>
  </si>
  <si>
    <t>Hard Spun (USA)</t>
  </si>
  <si>
    <t>Harry Angel (IRE)</t>
  </si>
  <si>
    <t>Havana Gold (IRE)</t>
  </si>
  <si>
    <t>Havana Grey (GB)</t>
  </si>
  <si>
    <t>Hello Youmzain (FR)</t>
  </si>
  <si>
    <t>Highland Reel (IRE)</t>
  </si>
  <si>
    <t>Holy Roman Emperor (IRE)</t>
  </si>
  <si>
    <t>Iffraaj (GB)</t>
  </si>
  <si>
    <t>In Swoop (IRE)</t>
  </si>
  <si>
    <t>Inns of Court (IRE)</t>
  </si>
  <si>
    <t>Invincible Army (IRE)</t>
  </si>
  <si>
    <t>Invincible Spirit (IRE)</t>
  </si>
  <si>
    <t>James Garfield (IRE)</t>
  </si>
  <si>
    <t>Japan (GB)</t>
  </si>
  <si>
    <t>Justify (USA)</t>
  </si>
  <si>
    <t>Kameko (USA)</t>
  </si>
  <si>
    <t>Kessaar (IRE)</t>
  </si>
  <si>
    <t>King of Change (GB)</t>
  </si>
  <si>
    <t>Kingman (GB)</t>
  </si>
  <si>
    <t>Kodi Bear (IRE)</t>
  </si>
  <si>
    <t>Kodiac (GB)</t>
  </si>
  <si>
    <t>Kuroshio (AUS)</t>
  </si>
  <si>
    <t>Land Force (IRE)</t>
  </si>
  <si>
    <t>Lightning Spear (GB)</t>
  </si>
  <si>
    <t>Logician (GB)</t>
  </si>
  <si>
    <t>Lope de Vega (IRE)</t>
  </si>
  <si>
    <t>Lope Y Fernandez (IRE)</t>
  </si>
  <si>
    <t>Lucky Vega (IRE)</t>
  </si>
  <si>
    <t>Magna Grecia (IRE)</t>
  </si>
  <si>
    <t>Make Believe (GB)</t>
  </si>
  <si>
    <t>Masar (IRE)</t>
  </si>
  <si>
    <t>Massaat (IRE)</t>
  </si>
  <si>
    <t>Mattmu (GB)</t>
  </si>
  <si>
    <t>Mayson (GB)</t>
  </si>
  <si>
    <t>Mehmas (IRE)</t>
  </si>
  <si>
    <t>Mogul (GB)</t>
  </si>
  <si>
    <t>Mohaather (GB)</t>
  </si>
  <si>
    <t>More Than Ready (USA)</t>
  </si>
  <si>
    <t>Nando Parrado (GB)</t>
  </si>
  <si>
    <t>Nathaniel (IRE)</t>
  </si>
  <si>
    <t>New Bay (GB)</t>
  </si>
  <si>
    <t xml:space="preserve">New Bay (GB) </t>
  </si>
  <si>
    <t>Night of Thunder (IRE)</t>
  </si>
  <si>
    <t>No Nay Never (USA)</t>
  </si>
  <si>
    <t>Oasis Dream (GB)</t>
  </si>
  <si>
    <t>Palace Pier (GB)</t>
  </si>
  <si>
    <t>Persian King (IRE)</t>
  </si>
  <si>
    <t>Phoenix of Spain (IRE)</t>
  </si>
  <si>
    <t>Pinatubo (IRE)</t>
  </si>
  <si>
    <t>Prince of Lir (IRE)</t>
  </si>
  <si>
    <t>Profitable (IRE)</t>
  </si>
  <si>
    <t>Raging Bull (FR)</t>
  </si>
  <si>
    <t>Raven's Pass (USA)</t>
  </si>
  <si>
    <t>Recoletos (FR)</t>
  </si>
  <si>
    <t>Ribchester (IRE)</t>
  </si>
  <si>
    <t>Rumble Inthejungle (IRE)</t>
  </si>
  <si>
    <t>Sands of Mali (FR)</t>
  </si>
  <si>
    <t>Saxon Warrior (JPN)</t>
  </si>
  <si>
    <t>Sea The Moon (GER)</t>
  </si>
  <si>
    <t>Sea The Stars (IRE)</t>
  </si>
  <si>
    <t>Sergei Prokofiev (CAN)</t>
  </si>
  <si>
    <t>Shaman (IRE)</t>
  </si>
  <si>
    <t>Showcasing (GB)</t>
  </si>
  <si>
    <t>Sioux Nation (USA)</t>
  </si>
  <si>
    <t>Sir Percy (GB)</t>
  </si>
  <si>
    <t>Siyouni (FR)</t>
  </si>
  <si>
    <t>Smooth Daddy (USA)</t>
  </si>
  <si>
    <t>Soldier's Call (GB)</t>
  </si>
  <si>
    <t>Sottsass (FR)</t>
  </si>
  <si>
    <t>Space Blues (IRE)</t>
  </si>
  <si>
    <t>St Mark's Basilica (FR)</t>
  </si>
  <si>
    <t>Starman (GB)</t>
  </si>
  <si>
    <t>Starspangledbanner (AUS)</t>
  </si>
  <si>
    <t>Study of Man (IRE)</t>
  </si>
  <si>
    <t>Supremacy (IRE)</t>
  </si>
  <si>
    <t>Tamayuz (GB)</t>
  </si>
  <si>
    <t>Tasleet (GB)</t>
  </si>
  <si>
    <t>Ten Sovereigns (IRE)</t>
  </si>
  <si>
    <t>Teofilo (IRE)</t>
  </si>
  <si>
    <t>Territories (IRE)</t>
  </si>
  <si>
    <t>The Irish Rover (IRE)</t>
  </si>
  <si>
    <t>Threat (IRE)</t>
  </si>
  <si>
    <t>Time Test (GB)</t>
  </si>
  <si>
    <t>Tiz The Law (USA)</t>
  </si>
  <si>
    <t>Too Darn Hot (GB)</t>
  </si>
  <si>
    <t>Twilight Son (GB)</t>
  </si>
  <si>
    <t>U S Navy Flag (USA)</t>
  </si>
  <si>
    <t>Ubettabelieveit (IRE)</t>
  </si>
  <si>
    <t>Ulysses (IRE)</t>
  </si>
  <si>
    <t>Vadamos (FR)</t>
  </si>
  <si>
    <t>Victor Ludorum (GB)</t>
  </si>
  <si>
    <t>Volatile (USA)</t>
  </si>
  <si>
    <t>Waldgeist (GB)</t>
  </si>
  <si>
    <t>War of Will (USA)</t>
  </si>
  <si>
    <t>Washington DC (IRE)</t>
  </si>
  <si>
    <t>Without Parole (GB)</t>
  </si>
  <si>
    <t>Wooded (IRE)</t>
  </si>
  <si>
    <t>Wootton Bassett (GB)</t>
  </si>
  <si>
    <t>Zarak (FR)</t>
  </si>
  <si>
    <t>Zelzal (FR)</t>
  </si>
  <si>
    <t>Zoustar (AUS)</t>
  </si>
  <si>
    <t>Grand Total</t>
  </si>
  <si>
    <t>Purchaser</t>
  </si>
  <si>
    <t>COUNT of Sale Price (€)</t>
  </si>
  <si>
    <t>SUM of Sale Price (€)</t>
  </si>
  <si>
    <t>SUM of Sold less that stud fee</t>
  </si>
  <si>
    <t xml:space="preserve"> Sam Sangster Bloodstock</t>
  </si>
  <si>
    <t>A &amp; G Bloodstock</t>
  </si>
  <si>
    <t>A C Elliott / JS Bloodstock</t>
  </si>
  <si>
    <t>A C Elliott, Agent</t>
  </si>
  <si>
    <t>A C Elliott, agent / J S Bloodstock Consultancy</t>
  </si>
  <si>
    <t>A C Elliott, Agent / JS Bloodstock</t>
  </si>
  <si>
    <t>A C Elliott, Agent for M V Magnier</t>
  </si>
  <si>
    <t>A N Bloodstock</t>
  </si>
  <si>
    <t>A Oliver</t>
  </si>
  <si>
    <t>A.C. Elliott</t>
  </si>
  <si>
    <t>A.C. Elliott, Agent</t>
  </si>
  <si>
    <t>Abdullah Al-Malek Al-Sabah</t>
  </si>
  <si>
    <t>AD Spence</t>
  </si>
  <si>
    <t>Adam Burton Bloodstock</t>
  </si>
  <si>
    <t xml:space="preserve">Adam Wyrzky / Tomasz Szumski </t>
  </si>
  <si>
    <t>Adrian Keatley Racing</t>
  </si>
  <si>
    <t>Adrian Redondo</t>
  </si>
  <si>
    <t>Adrian Wintle / Stephen Goodwin</t>
  </si>
  <si>
    <t>Adrian Wintle Racing / Steve Goodwin</t>
  </si>
  <si>
    <t>Agrolexica International Trading BV</t>
  </si>
  <si>
    <t>Agroproduct - RS</t>
  </si>
  <si>
    <t>Ahmad Al Shaikh</t>
  </si>
  <si>
    <t>Ahmad al Shaikh / F Barberini</t>
  </si>
  <si>
    <t>Ahmad al Shaikh / Owen Burrows</t>
  </si>
  <si>
    <t>Ahmad al Shaikh / Prince Bloodstock</t>
  </si>
  <si>
    <t>Ahmad Aldowaisan</t>
  </si>
  <si>
    <t>Ahmad Alotaibi</t>
  </si>
  <si>
    <t>Ahmad AlShaikh</t>
  </si>
  <si>
    <t>Aidan O'Ryan</t>
  </si>
  <si>
    <t>Aidan O'Ryan / Richard Fahey</t>
  </si>
  <si>
    <t>Al Shaqab / Amo Racing</t>
  </si>
  <si>
    <t>Al Shaqab / Amo Racing / Valmont</t>
  </si>
  <si>
    <t>Al Shaqab / Valmont</t>
  </si>
  <si>
    <t>Al Shaqab Racing</t>
  </si>
  <si>
    <t>Al Shira'aa Racing</t>
  </si>
  <si>
    <t>Al Suliman Bloodstoock</t>
  </si>
  <si>
    <t>Alan Harte Bloodstock</t>
  </si>
  <si>
    <t>Alan McCabe</t>
  </si>
  <si>
    <t>Alessandro Marconi</t>
  </si>
  <si>
    <t>Alexandra Porritt</t>
  </si>
  <si>
    <t>Alice Haynes Racing</t>
  </si>
  <si>
    <t>Alistair Porter</t>
  </si>
  <si>
    <t>Amanda Perrett</t>
  </si>
  <si>
    <t>Amanda Perrett / Coombelands</t>
  </si>
  <si>
    <t>Amanda Skiffington</t>
  </si>
  <si>
    <t xml:space="preserve">Amanda Skiffington </t>
  </si>
  <si>
    <t>Amanda Skiffington / Bethell Racing</t>
  </si>
  <si>
    <t>Amanda Skiffington for M V Magnier</t>
  </si>
  <si>
    <t>Amanda Skiffington/The Bloodstock Connection</t>
  </si>
  <si>
    <t>Amo Racing</t>
  </si>
  <si>
    <t>Amy Lynam</t>
  </si>
  <si>
    <t>Amy Murphy Racing</t>
  </si>
  <si>
    <t>Anderson Correa</t>
  </si>
  <si>
    <t>Andrew Balding</t>
  </si>
  <si>
    <t>Andrew Balding / Rashid Al Saud</t>
  </si>
  <si>
    <t>Andrew Balding/Nick Bradley Racing</t>
  </si>
  <si>
    <t>Andrew Lee</t>
  </si>
  <si>
    <t>Andrew McNamara</t>
  </si>
  <si>
    <t>Andrew Oliver</t>
  </si>
  <si>
    <t>Andrew Slattery</t>
  </si>
  <si>
    <t>Andrew Slattery Racing</t>
  </si>
  <si>
    <t>Andy Lo</t>
  </si>
  <si>
    <t>Andy Machin</t>
  </si>
  <si>
    <t>Anna Tuer</t>
  </si>
  <si>
    <t>Anna Tuer / Grant Tuer</t>
  </si>
  <si>
    <t>Anna Tuer/Grant Tuer</t>
  </si>
  <si>
    <t>Anthony Brooke Rankin</t>
  </si>
  <si>
    <t>Antonino Rubera</t>
  </si>
  <si>
    <t>Antonio Da Silva</t>
  </si>
  <si>
    <t>Antonio Giuffrida</t>
  </si>
  <si>
    <t>Apollo Bloodstock</t>
  </si>
  <si>
    <t>Archa Grow Racing (P.S.)</t>
  </si>
  <si>
    <t>Ard Erin</t>
  </si>
  <si>
    <t>Ard Erin Stud</t>
  </si>
  <si>
    <t>Ardglas Stables</t>
  </si>
  <si>
    <t>Argamia Bloodstock</t>
  </si>
  <si>
    <t>Armando Duarte / David Easterby</t>
  </si>
  <si>
    <t>Arthur Hoyeau</t>
  </si>
  <si>
    <t>Arthur Hoyeau Agent</t>
  </si>
  <si>
    <t>Arthur Hoyeau Agent For Windfield Partners</t>
  </si>
  <si>
    <t>Athassel House Stud Ltd</t>
  </si>
  <si>
    <t>Athbi Almahdal</t>
  </si>
  <si>
    <t>Athbi Almahmal</t>
  </si>
  <si>
    <t>Atlas Bloodstock, Agent</t>
  </si>
  <si>
    <t>ATP Management</t>
  </si>
  <si>
    <t>Aubrey McMahon / Paul Flynn</t>
  </si>
  <si>
    <t>Aubrey McMahon/Paul Flynn</t>
  </si>
  <si>
    <t>Aurelio Golino</t>
  </si>
  <si>
    <t>Automaticos Daniela SL</t>
  </si>
  <si>
    <t>Avenue / Medallion / Bawnmore</t>
  </si>
  <si>
    <t>Avenue / Medallion / Bawnmore (P.S.)</t>
  </si>
  <si>
    <t>Avenue Bloodstock</t>
  </si>
  <si>
    <t>Avenue Bloodstock (P.S.)</t>
  </si>
  <si>
    <t>Avenue Bloodstock / Alice Haynes</t>
  </si>
  <si>
    <t>Avenue Bloodstock / Fozzy Stack</t>
  </si>
  <si>
    <t>Avenue Bloodstock / KPF Racing (P.S.)</t>
  </si>
  <si>
    <t>Avenue Bloodstock / Trevor Milner</t>
  </si>
  <si>
    <t>Avenue Bloodstock For Legends Racing</t>
  </si>
  <si>
    <t>Avenue Bloodstock for Michael Bell</t>
  </si>
  <si>
    <t>Avenue Bloodstock for Skara Glen Stables</t>
  </si>
  <si>
    <t>Avenue Bloodstock Ireland</t>
  </si>
  <si>
    <t>Avenue Bloodstock/Alice Haynes</t>
  </si>
  <si>
    <t>Avenue Bloodstock/Alice Haynes/Naanas Racing</t>
  </si>
  <si>
    <t>Avenue Bloodstock/Medallion Racing</t>
  </si>
  <si>
    <t>Avenue Bloodstock/Medallion Racing/Bawnmore</t>
  </si>
  <si>
    <t>Avenue Bloodstock/Medallion Racing/Paddy Twomey</t>
  </si>
  <si>
    <t>Azienda Agricola IBBA</t>
  </si>
  <si>
    <t>Azz Agricola Ibba</t>
  </si>
  <si>
    <t>Badgers /Reeves/ Rocco / Searles / EDC / Clement</t>
  </si>
  <si>
    <t>Badgers Bloodstock</t>
  </si>
  <si>
    <t>Badgers Bloodstock / Clement/ Waterville</t>
  </si>
  <si>
    <t>Badgers Bloodstock / Reeves / EDC / Clement</t>
  </si>
  <si>
    <t>Badgers Bloodstock / Roger Varian</t>
  </si>
  <si>
    <t>Baileys Horse Feeds</t>
  </si>
  <si>
    <t>Ballinakill Racing</t>
  </si>
  <si>
    <t>Ballinvana House Stud</t>
  </si>
  <si>
    <t>Ballybush Stables</t>
  </si>
  <si>
    <t>Ballybush Stables/Barry Nolan</t>
  </si>
  <si>
    <t>Ballybush Stables/Beechlea Bloodstock</t>
  </si>
  <si>
    <t>Ballylinch Stud</t>
  </si>
  <si>
    <t>Ballyrudder</t>
  </si>
  <si>
    <t>Barry Davies</t>
  </si>
  <si>
    <t>Barry Lynch</t>
  </si>
  <si>
    <t>Barry Lynch / Jack Davison Racing</t>
  </si>
  <si>
    <t>Barry Lynch Bloodstock</t>
  </si>
  <si>
    <t>Barry Lynch/Jack Davison Racing</t>
  </si>
  <si>
    <t>BBA Ireland</t>
  </si>
  <si>
    <t>BBA Ireland/Glamour and Glory Syn</t>
  </si>
  <si>
    <t>Beechlea Bloodstock</t>
  </si>
  <si>
    <t>Ben McElroy Agt for Stonestreet Stables</t>
  </si>
  <si>
    <t>Beta - Janusz Kozłowski</t>
  </si>
  <si>
    <t>Bethell Racing / Blandford Bloodstock</t>
  </si>
  <si>
    <t>BGB for JHR</t>
  </si>
  <si>
    <t>Big Red Farm</t>
  </si>
  <si>
    <t>Bill Ryan</t>
  </si>
  <si>
    <t>Blandford Bloodstock</t>
  </si>
  <si>
    <t>Blandford Bloodstock (P.S.)</t>
  </si>
  <si>
    <t>Blandford Bloodstock / Bethell Racing</t>
  </si>
  <si>
    <t>Blandford Bloodstock / Ed Bethell</t>
  </si>
  <si>
    <t>Blandford Bloodstock / George Peckham Racing</t>
  </si>
  <si>
    <t>Blandford Bloodstock / Go Racing</t>
  </si>
  <si>
    <t>Blandford Bloodstock / Station Yard</t>
  </si>
  <si>
    <t>Blandford Bloodstock / Tradewinds</t>
  </si>
  <si>
    <t>Blandford Bloodstock/A.Watson</t>
  </si>
  <si>
    <t>Blandford Bloodstock/Bethell Racing</t>
  </si>
  <si>
    <t>Blandford Bloodstock/Go Racing</t>
  </si>
  <si>
    <t>Blandford Bloodstock/Station Yard</t>
  </si>
  <si>
    <t>Bloodstock / Chris Clark</t>
  </si>
  <si>
    <t>Blue Bird Stables</t>
  </si>
  <si>
    <t>Blue Bloodstock</t>
  </si>
  <si>
    <t>Bobby O 'Ryan</t>
  </si>
  <si>
    <t>Bobby O'Ryan/Brian Ellison</t>
  </si>
  <si>
    <t>Bocci Simonie</t>
  </si>
  <si>
    <t>Botti Turf</t>
  </si>
  <si>
    <t>Bredwinner</t>
  </si>
  <si>
    <t>Bredwinner Syndicate</t>
  </si>
  <si>
    <t>Brendan Heeney Agent for Coast Racing</t>
  </si>
  <si>
    <t>Brian Ellison</t>
  </si>
  <si>
    <t>Brian Grassick Bloodstock</t>
  </si>
  <si>
    <t>Brian Toomey</t>
  </si>
  <si>
    <t>Broddreids</t>
  </si>
  <si>
    <t>Bronsan Racing</t>
  </si>
  <si>
    <t>Bronsan Racing / de Burgh Equine</t>
  </si>
  <si>
    <t>Bronsan Racing/Johne Murphy</t>
  </si>
  <si>
    <t>Brookside Stables</t>
  </si>
  <si>
    <t>Brown Island Stables</t>
  </si>
  <si>
    <t>Brown Island Stables (P.S.)</t>
  </si>
  <si>
    <t>Browne Bros Agent / Hedge Road Bloodstock</t>
  </si>
  <si>
    <t>Bryan Cooper</t>
  </si>
  <si>
    <t>Bryan Smart (PS)</t>
  </si>
  <si>
    <t>BT Equine / Harry Teal</t>
  </si>
  <si>
    <t>BT Equine Harry Teal</t>
  </si>
  <si>
    <t>BTB Bloodstock</t>
  </si>
  <si>
    <t>Bushypark</t>
  </si>
  <si>
    <t>Bushypark Stables</t>
  </si>
  <si>
    <t>Butler Court Farm</t>
  </si>
  <si>
    <t>BW Hills</t>
  </si>
  <si>
    <t>C F Bloodstock</t>
  </si>
  <si>
    <t>C Fellows / W Douglass</t>
  </si>
  <si>
    <t>C Gordon Watson Bloodstock</t>
  </si>
  <si>
    <t>C Gordon Watson Bloodstock / Charlie Fellowes</t>
  </si>
  <si>
    <t>Cabragh Lodge</t>
  </si>
  <si>
    <t>Carnegie Bloodstock</t>
  </si>
  <si>
    <t>Carrigrog Racing</t>
  </si>
  <si>
    <t>Carrington Bloodstock</t>
  </si>
  <si>
    <t>Caruso Vincenzo</t>
  </si>
  <si>
    <t>Caruso Vincenzo - Virruso Pizzetta</t>
  </si>
  <si>
    <t>Cary Bloodstock for Wells Watson</t>
  </si>
  <si>
    <t>CDE Racing</t>
  </si>
  <si>
    <t>Celtic Cooling</t>
  </si>
  <si>
    <t>Century Racing Club</t>
  </si>
  <si>
    <t>CF Bloodstock</t>
  </si>
  <si>
    <t>CF Bloodstock/Reppoc Beech Ltd</t>
  </si>
  <si>
    <t>Chantilly Bloodstock</t>
  </si>
  <si>
    <t>Chantilly Bloodstock Agency</t>
  </si>
  <si>
    <t>Chariot Stables / Danny Hussey Bloodstock</t>
  </si>
  <si>
    <t>Charles Clover Racing</t>
  </si>
  <si>
    <t>Charlie Clover</t>
  </si>
  <si>
    <t>Chasefield Stables</t>
  </si>
  <si>
    <t>Chelsea Srl</t>
  </si>
  <si>
    <t>Chris Timmons Racing</t>
  </si>
  <si>
    <t>Christine Hosier Agent for Bev Hendry</t>
  </si>
  <si>
    <t>Christopher Head</t>
  </si>
  <si>
    <t>Church Farm</t>
  </si>
  <si>
    <t>Church Farm Stables</t>
  </si>
  <si>
    <t>Clive Cox Racing</t>
  </si>
  <si>
    <t>Cloughmoyle Stud</t>
  </si>
  <si>
    <t>Compas Equine</t>
  </si>
  <si>
    <t>Compas Equine / Dave Loughnane</t>
  </si>
  <si>
    <t>Compas Equine / Dave Loughnane Racing</t>
  </si>
  <si>
    <t>Compas Equine / Iain Jardine Racing</t>
  </si>
  <si>
    <t>Compas Equine / James Fyffe</t>
  </si>
  <si>
    <t>Compas Equine / Jane Jardine</t>
  </si>
  <si>
    <t>Compas Equine/ Dave Loughnane Racing</t>
  </si>
  <si>
    <t>Compas Equine/Iain Jardine Racing</t>
  </si>
  <si>
    <t>Compass Equine / J Fyffe</t>
  </si>
  <si>
    <t>Con Marnane</t>
  </si>
  <si>
    <t>Con Marnane (P.S.)</t>
  </si>
  <si>
    <t>Conor Quirke/DMCL Racing</t>
  </si>
  <si>
    <t>Conor Quirke/Finbar Kent</t>
  </si>
  <si>
    <t>Conrad Allen</t>
  </si>
  <si>
    <t>Corbin Blumberg, Agent</t>
  </si>
  <si>
    <t>Cornelius O'Donnell</t>
  </si>
  <si>
    <t>Crampscastle</t>
  </si>
  <si>
    <t>Crampscastle Bloodstock</t>
  </si>
  <si>
    <t>Creighton Schwartz B/S</t>
  </si>
  <si>
    <t>Creighton Schwartz B/S/Derryconnor</t>
  </si>
  <si>
    <t>Creighton Schwartz Bloodstock</t>
  </si>
  <si>
    <t>Creighton Schwartz Bloodstock / Suliman Bloodstock</t>
  </si>
  <si>
    <t>Creighton Schwartz Bloodstock / Suliman Bloodstock (P.S.)</t>
  </si>
  <si>
    <t>Cristiano Correa de Oliveira</t>
  </si>
  <si>
    <t>Cuadra Inter Lawyers</t>
  </si>
  <si>
    <t>Cuadra Mediterraneo</t>
  </si>
  <si>
    <t>Cudra Inter Lawyers</t>
  </si>
  <si>
    <t>D Buckley</t>
  </si>
  <si>
    <t>D Farrington</t>
  </si>
  <si>
    <t>D Hogan/Tony Cantwell</t>
  </si>
  <si>
    <t>D Kinsella</t>
  </si>
  <si>
    <t>D Mitchell</t>
  </si>
  <si>
    <t>D.N.A Equine</t>
  </si>
  <si>
    <t>Daithi Harvey / Highland Yard / Ceahorse</t>
  </si>
  <si>
    <t>Daithi Harvey Agent for Highland Yard/Ceahorse</t>
  </si>
  <si>
    <t>Dan Astbury</t>
  </si>
  <si>
    <t>Dan Astbury / Henry Lascelles</t>
  </si>
  <si>
    <t>Dan Astbury / James Owen</t>
  </si>
  <si>
    <t>Dan Astbury / Keatley Racing</t>
  </si>
  <si>
    <t>Dan Astbury / Michael Bell</t>
  </si>
  <si>
    <t>Dan Astbury/Jack Jones Racing</t>
  </si>
  <si>
    <t>Dan Hayden agent for Blue Devil Racing</t>
  </si>
  <si>
    <t>Dan Hayden Bloodstock</t>
  </si>
  <si>
    <t>Danny Fantom Racing</t>
  </si>
  <si>
    <t>Dave Loughnane Racing</t>
  </si>
  <si>
    <t>David Easterby</t>
  </si>
  <si>
    <t>David Easterby / Armando Duarte</t>
  </si>
  <si>
    <t>David Evans</t>
  </si>
  <si>
    <t>David Hilton / Oakgrove Stud</t>
  </si>
  <si>
    <t>David Ingordo</t>
  </si>
  <si>
    <t>David Ingordo for Determined Stables</t>
  </si>
  <si>
    <t>David Loughnane / Maxi Joorabchian</t>
  </si>
  <si>
    <t>David Loughnane Racing</t>
  </si>
  <si>
    <t>David Menuisier</t>
  </si>
  <si>
    <t>David Mullins Bloodstock</t>
  </si>
  <si>
    <t>David Powell</t>
  </si>
  <si>
    <t>David Redvers Bloodstock</t>
  </si>
  <si>
    <t>David Simcock Racing</t>
  </si>
  <si>
    <t>David Skelly / Charlestown Racing</t>
  </si>
  <si>
    <t>David Skelly / Richard O'Brien</t>
  </si>
  <si>
    <t>DBA Bloodstock</t>
  </si>
  <si>
    <t>De Burgh Equine</t>
  </si>
  <si>
    <t>de Burgh Equine / F Stack</t>
  </si>
  <si>
    <t>De Burgh Equine/A Definder Racing</t>
  </si>
  <si>
    <t>De Burgh Equine/Bronsan Racing</t>
  </si>
  <si>
    <t>Declan Carroll</t>
  </si>
  <si>
    <t>Delphi Stables</t>
  </si>
  <si>
    <t>Denis Coakley</t>
  </si>
  <si>
    <t>Denis Hogan</t>
  </si>
  <si>
    <t>Derek McCormack</t>
  </si>
  <si>
    <t>Dermot Farrington Bloodstock/CRH Bloodstock</t>
  </si>
  <si>
    <t>Derry Connor Stud</t>
  </si>
  <si>
    <t>Derryconnor Stud</t>
  </si>
  <si>
    <t>Derryconnor Stud (P.S.)</t>
  </si>
  <si>
    <t>Des Donovan</t>
  </si>
  <si>
    <t>Des Thurlby</t>
  </si>
  <si>
    <t>Deuce Greathouse/Fozzy Stack</t>
  </si>
  <si>
    <t>Diamond Stables</t>
  </si>
  <si>
    <t>Dimitar Spasov</t>
  </si>
  <si>
    <t>DMC Bloodstock</t>
  </si>
  <si>
    <t>DNA Equine</t>
  </si>
  <si>
    <t>Dolmen Bloodstock</t>
  </si>
  <si>
    <t>Donald Whillans</t>
  </si>
  <si>
    <t>Donnacha O'Brien</t>
  </si>
  <si>
    <t>Donnacha O'Brien Racing</t>
  </si>
  <si>
    <t>Donovan Bloodstock</t>
  </si>
  <si>
    <t>Donovan Bloodstock / Brian Sheerin</t>
  </si>
  <si>
    <t>DPA Bloodstock</t>
  </si>
  <si>
    <t>DPH Ltd</t>
  </si>
  <si>
    <t>Drumloose Stables</t>
  </si>
  <si>
    <t>Drummona House</t>
  </si>
  <si>
    <t>Drumnloose Stables</t>
  </si>
  <si>
    <t>Drumphea Stables</t>
  </si>
  <si>
    <t>Duestelleinfaccia</t>
  </si>
  <si>
    <t>Durcan Bloodstock</t>
  </si>
  <si>
    <t>Durcan Bloodstock / G Baker Racing</t>
  </si>
  <si>
    <t>Durcan Bloodstock / R Hughes Racing</t>
  </si>
  <si>
    <t>Durcan Bloodstock / S Lavery</t>
  </si>
  <si>
    <t>Dwayne Woods</t>
  </si>
  <si>
    <t>Dylan Cunha Racing</t>
  </si>
  <si>
    <t>Dylan Cunha Racing/Hold My Beer Syndicate</t>
  </si>
  <si>
    <t>Dylan Cunha Racing/Jamie Piggott</t>
  </si>
  <si>
    <t>Dylan Cunha Racing/Pedigree To Win</t>
  </si>
  <si>
    <t>E J O'Grady</t>
  </si>
  <si>
    <t>E M Whitaker</t>
  </si>
  <si>
    <t>E.Whitaker for Bacon &amp; Lovatt</t>
  </si>
  <si>
    <t>Eamon Kelly</t>
  </si>
  <si>
    <t>East 11 Ltd</t>
  </si>
  <si>
    <t>Ebonos</t>
  </si>
  <si>
    <t>Eboracum Racing</t>
  </si>
  <si>
    <t>EBS</t>
  </si>
  <si>
    <t>Eclipse / Bridlewood / Madaket</t>
  </si>
  <si>
    <t>Eclipse, Bridlewood, Ballylinch, Madaket</t>
  </si>
  <si>
    <t>Ed de Giles</t>
  </si>
  <si>
    <t>Ed Dunlop Racing</t>
  </si>
  <si>
    <t>Edgar Byrne</t>
  </si>
  <si>
    <t>Edward de Giles</t>
  </si>
  <si>
    <t>Edward Lynam</t>
  </si>
  <si>
    <t>Edward Lynam (P.S.)</t>
  </si>
  <si>
    <t>Edward Smyth-Osbourne</t>
  </si>
  <si>
    <t>Edwards Pre Training</t>
  </si>
  <si>
    <t>Edwards Pre-Training</t>
  </si>
  <si>
    <t>Effe Emme Service Di Caracciolo Antonino (P.S.)</t>
  </si>
  <si>
    <t>Egerton Stud</t>
  </si>
  <si>
    <t>Emil Zahariev</t>
  </si>
  <si>
    <t>Emmanuel Hughes</t>
  </si>
  <si>
    <t>Enrica Baragiola / Sagam</t>
  </si>
  <si>
    <t>Enrica Baragiola / Sagam / M Botti</t>
  </si>
  <si>
    <t>Enrica Baragiola Sc. Sagam</t>
  </si>
  <si>
    <t>Enrica Baragiola-Sagam</t>
  </si>
  <si>
    <t>Eoin Sullivan Agent</t>
  </si>
  <si>
    <t xml:space="preserve">Eoin Sullivan Agent </t>
  </si>
  <si>
    <t>Eoin Sullivan Agent for Yousef Altoraif</t>
  </si>
  <si>
    <t>Eoin Sullivan, Agent</t>
  </si>
  <si>
    <t>Eric McNamara</t>
  </si>
  <si>
    <t>Eugene Brennan</t>
  </si>
  <si>
    <t>Fairgreen Stables</t>
  </si>
  <si>
    <t>Fairview Stables</t>
  </si>
  <si>
    <t>Federico Barberini</t>
  </si>
  <si>
    <t>Federico Barberini/Connelly</t>
  </si>
  <si>
    <t>Federico Barberini/J. Hall</t>
  </si>
  <si>
    <t>Fergus Galvin</t>
  </si>
  <si>
    <t>Fernando's Horses</t>
  </si>
  <si>
    <t>Finbar Kent</t>
  </si>
  <si>
    <t>Finbar Kent Bloodstock</t>
  </si>
  <si>
    <t>Finbar Kent Bloodstock/The Good Racing Company</t>
  </si>
  <si>
    <t>First Venture Bloodstock</t>
  </si>
  <si>
    <t>Flyingbolt Bloodstock</t>
  </si>
  <si>
    <t>Forlini Leonardo</t>
  </si>
  <si>
    <t>Form Bloodstock</t>
  </si>
  <si>
    <t>Foxley Stables</t>
  </si>
  <si>
    <t>Fozzy Stack</t>
  </si>
  <si>
    <t>FP Bloodstock</t>
  </si>
  <si>
    <t>Francesca Turri</t>
  </si>
  <si>
    <t>Francisco Castro</t>
  </si>
  <si>
    <t>Frank McNulty</t>
  </si>
  <si>
    <t>Freddy Tylicki Bloodstock</t>
  </si>
  <si>
    <t>Freddy Tylicki BS / Rashid Al Saud</t>
  </si>
  <si>
    <t>Freddy Tylicki for Stetchworth And Middle Park Studs</t>
  </si>
  <si>
    <t>French Projects</t>
  </si>
  <si>
    <t>G.A.K Partnership</t>
  </si>
  <si>
    <t>Gaelic Bloodstock</t>
  </si>
  <si>
    <t>Gail Brown Racing</t>
  </si>
  <si>
    <t>Gallop Racing</t>
  </si>
  <si>
    <t>Gallop Racing/Jason Kelly</t>
  </si>
  <si>
    <t>Garry Bloodstock</t>
  </si>
  <si>
    <t>Gary Bloodstock</t>
  </si>
  <si>
    <t>Gary Moore</t>
  </si>
  <si>
    <t>Gemma Tutty / Kings Bloodstock</t>
  </si>
  <si>
    <t>George Boughey</t>
  </si>
  <si>
    <t>George Coogan</t>
  </si>
  <si>
    <t>George Peckham Racing</t>
  </si>
  <si>
    <t>George Peckham Racing Ltd</t>
  </si>
  <si>
    <t>George Prince Bloodstock</t>
  </si>
  <si>
    <t>George Prince Bloodstock / RFB</t>
  </si>
  <si>
    <t>George Tregoning</t>
  </si>
  <si>
    <t>Ger Lyons Racing</t>
  </si>
  <si>
    <t>Ger Lyons Racing / Kerri Lyons</t>
  </si>
  <si>
    <t>Ger Lyons Racing/Kerri Lyons</t>
  </si>
  <si>
    <t>Gerry Hogan B/S</t>
  </si>
  <si>
    <t>Gerry Hogan Bloodstock</t>
  </si>
  <si>
    <t>Giannoti Pieruigi</t>
  </si>
  <si>
    <t>Gihan Arnolda</t>
  </si>
  <si>
    <t>Glending Stables</t>
  </si>
  <si>
    <t>Godolphin</t>
  </si>
  <si>
    <t>Golden Sea KFT / Kishore Mirpuri</t>
  </si>
  <si>
    <t>Goose Creek Equine</t>
  </si>
  <si>
    <t>Gordon Watson / Douglass</t>
  </si>
  <si>
    <t>Gordon Watson / Douglass / C Fellowes</t>
  </si>
  <si>
    <t>Gordon-Watson/Douglas/Jackson Stops</t>
  </si>
  <si>
    <t>Gourneen Stables</t>
  </si>
  <si>
    <t>Gourneen Stables (P.S.)</t>
  </si>
  <si>
    <t>GPS Heart of Racing Bloodstock</t>
  </si>
  <si>
    <t>Grangecoor / DMC Bloodstock</t>
  </si>
  <si>
    <t>Grangecoor Farms/DMC Bloodstock</t>
  </si>
  <si>
    <t>Grant Tuer</t>
  </si>
  <si>
    <t>Grant Tuer / Muffed Punt</t>
  </si>
  <si>
    <t>Greathorse Racing</t>
  </si>
  <si>
    <t>Greenacre Bloodstock</t>
  </si>
  <si>
    <t>Greenhills Farm</t>
  </si>
  <si>
    <t>Greenhills Farm (P.S.)</t>
  </si>
  <si>
    <t>Greenhills Farm / Margaret O'Toole</t>
  </si>
  <si>
    <t>Group 1 Bloodstock</t>
  </si>
  <si>
    <t>Grove Stud</t>
  </si>
  <si>
    <t>GS Bloodstock</t>
  </si>
  <si>
    <t>H Eustace / David Batten / DPA</t>
  </si>
  <si>
    <t>H Morrison</t>
  </si>
  <si>
    <t>H Morrison / Surrey Racing</t>
  </si>
  <si>
    <t>H.Lascelles/Rogues Gallery Racing</t>
  </si>
  <si>
    <t>Hagg Hill Farm</t>
  </si>
  <si>
    <t>Hambelton Racing</t>
  </si>
  <si>
    <t>Hamish Macauley</t>
  </si>
  <si>
    <t>Hamish Macauley / MV Magnier</t>
  </si>
  <si>
    <t>Hamish Macauley Bloodstock</t>
  </si>
  <si>
    <t>Hamish Macauley Bloodstock / Sean Quinn</t>
  </si>
  <si>
    <t>Hanley / 30 Year Farm</t>
  </si>
  <si>
    <t>Hansbury Stud</t>
  </si>
  <si>
    <t>Harristown Stables</t>
  </si>
  <si>
    <t>Harrogate Bloodstock Ltd</t>
  </si>
  <si>
    <t>Harrowgate Bloodstock</t>
  </si>
  <si>
    <t>Harry Charlton</t>
  </si>
  <si>
    <t>Harry Eustace Racing</t>
  </si>
  <si>
    <t>Harry Eustace Racing / DPA</t>
  </si>
  <si>
    <t>Havelock Racing</t>
  </si>
  <si>
    <t>Hedge Road Bloodstock / Browne Brothers (Agent)</t>
  </si>
  <si>
    <t>Henry Candy</t>
  </si>
  <si>
    <t>Henry Lascelles</t>
  </si>
  <si>
    <t>Henry Lascelles / Ollie Sangster</t>
  </si>
  <si>
    <t>Herbertstown Powell</t>
  </si>
  <si>
    <t>High View Racing</t>
  </si>
  <si>
    <t>Highclere Agency</t>
  </si>
  <si>
    <t>Highflyer</t>
  </si>
  <si>
    <t>Highflyer / Ed Dunlop</t>
  </si>
  <si>
    <t>Highflyer Bloodstock</t>
  </si>
  <si>
    <t>Highflyer Bloodstock / Ed Dunlop</t>
  </si>
  <si>
    <t>Highflyer Bloodstock / Eve Johnson Houghton</t>
  </si>
  <si>
    <t>Highflyer Bloodstock / Eve Johnson Houghton (P.S.)</t>
  </si>
  <si>
    <t>Highflyer Bloodstock / Eve Johnson-Houghton</t>
  </si>
  <si>
    <t>Highflyer Bloodstock / HP Racing</t>
  </si>
  <si>
    <t>Highflyer/Eve Johnson Houghton</t>
  </si>
  <si>
    <t>Highflyer/Harry Dunlop</t>
  </si>
  <si>
    <t>Highflyer/James Owen</t>
  </si>
  <si>
    <t>Highflyer/M.Rimell</t>
  </si>
  <si>
    <t>Highflyer/Phil Cunningham</t>
  </si>
  <si>
    <t>Highfort</t>
  </si>
  <si>
    <t>Hillen / Head</t>
  </si>
  <si>
    <t>Hillen / Ryan</t>
  </si>
  <si>
    <t>Hillside Farm</t>
  </si>
  <si>
    <t>HKJC</t>
  </si>
  <si>
    <t>HMD Bloodstock</t>
  </si>
  <si>
    <t>Hodgestown Stud</t>
  </si>
  <si>
    <t>Horse Park Stud</t>
  </si>
  <si>
    <t>Horse Racing G A</t>
  </si>
  <si>
    <t>Horse Revolution</t>
  </si>
  <si>
    <t>Horse Revolutions</t>
  </si>
  <si>
    <t>Horton Racing</t>
  </si>
  <si>
    <t>Howson &amp; Houldsworth / Jamie Insole</t>
  </si>
  <si>
    <t>Howson &amp; Houldsworth Agent for The Guest Family</t>
  </si>
  <si>
    <t>Howson &amp; Houldsworth Bloodstock</t>
  </si>
  <si>
    <t>Howson &amp; Houldsworth Bloodstock / Jamie Insole</t>
  </si>
  <si>
    <t>Howson &amp; Houldsworth BS/Jamie Insole</t>
  </si>
  <si>
    <t>Howson &amp; Houldsworth/Jamie Insole</t>
  </si>
  <si>
    <t>Hugo Merry Bloodstock</t>
  </si>
  <si>
    <t>Hugo Merry Bloodstock / Jamie McCalmont</t>
  </si>
  <si>
    <t>Hugo Merry Bloodstock for Blue Diamond Stud</t>
  </si>
  <si>
    <t>Hugo Merry for Blue Diamond Stud</t>
  </si>
  <si>
    <t>Hurley House Stud</t>
  </si>
  <si>
    <t>Hurworth Bloodstock</t>
  </si>
  <si>
    <t>Hurworth Bloodstock Ltd</t>
  </si>
  <si>
    <t>HW Investment</t>
  </si>
  <si>
    <t>HWRS</t>
  </si>
  <si>
    <t>HWRS (P.S.)</t>
  </si>
  <si>
    <t>Hyde Park Stud</t>
  </si>
  <si>
    <t>Hyde Park Stud (P.S.)</t>
  </si>
  <si>
    <t>Ian &amp; Ben Buckley</t>
  </si>
  <si>
    <t>Ian Donoghue</t>
  </si>
  <si>
    <t>Ilson Correa</t>
  </si>
  <si>
    <t>Ilson Correia</t>
  </si>
  <si>
    <t>Ingleby Bloodstock Ltd</t>
  </si>
  <si>
    <t>Innishannon Valley Stud</t>
  </si>
  <si>
    <t>Ivys Stables</t>
  </si>
  <si>
    <t>J B Bloodstock</t>
  </si>
  <si>
    <t>J B S Bloodstock (P.S.)</t>
  </si>
  <si>
    <t>J Berry</t>
  </si>
  <si>
    <t>J C Bloodstock</t>
  </si>
  <si>
    <t>J Everard</t>
  </si>
  <si>
    <t>J P Flavin</t>
  </si>
  <si>
    <t>J P Flavin Racing</t>
  </si>
  <si>
    <t>J Portman</t>
  </si>
  <si>
    <t>J Quinn</t>
  </si>
  <si>
    <t>J S Bloodstock</t>
  </si>
  <si>
    <t>J S Bloodstock / Andrew Balding</t>
  </si>
  <si>
    <t>J S Bloodstock / G Scott Racing</t>
  </si>
  <si>
    <t xml:space="preserve">J S Bloodstock / T Clover </t>
  </si>
  <si>
    <t>J S Bloodstock / Tom Clover Racing</t>
  </si>
  <si>
    <t>J Sherriff</t>
  </si>
  <si>
    <t>J.A.K.Bloodstock</t>
  </si>
  <si>
    <t>Jack Cantillon</t>
  </si>
  <si>
    <t>Jack Channon / Armando Duarte</t>
  </si>
  <si>
    <t>Jack Channon Racing</t>
  </si>
  <si>
    <t>Jack Channon/Armando Duarte</t>
  </si>
  <si>
    <t>Jack Davison Racing / Pompey Ventures</t>
  </si>
  <si>
    <t>Jack Davison racing/Barry Lynch</t>
  </si>
  <si>
    <t>Jack Jones Racing</t>
  </si>
  <si>
    <t>Jacob Pritchard Webb</t>
  </si>
  <si>
    <t>Jamal Ahmadzadeh</t>
  </si>
  <si>
    <t>James Ferguson Racing</t>
  </si>
  <si>
    <t>James McHale</t>
  </si>
  <si>
    <t>James Tate</t>
  </si>
  <si>
    <t>James Tate Racing</t>
  </si>
  <si>
    <t>James Toller</t>
  </si>
  <si>
    <t>Jamie McCalmont</t>
  </si>
  <si>
    <t>Jamie McCalmont Bloodstock</t>
  </si>
  <si>
    <t>Jamie Osborne</t>
  </si>
  <si>
    <t>Jamie Piggott / Nigel Tinkler</t>
  </si>
  <si>
    <t>Jamie Piggott Bloodstock</t>
  </si>
  <si>
    <t>Janda BL</t>
  </si>
  <si>
    <t>Janda Bloodstock</t>
  </si>
  <si>
    <t>Janda Bloodstock (P.S.)</t>
  </si>
  <si>
    <t>Jannicke Eilertsen</t>
  </si>
  <si>
    <t>Jason Kelly Bloodstock</t>
  </si>
  <si>
    <t>Jason Kelly Bloodstock / Peter &amp; Ross Doyle Bloodstock</t>
  </si>
  <si>
    <t>Jason Kelly Bloodstock / Peter &amp; Ross Doyle Bloodstock (P.S.)</t>
  </si>
  <si>
    <t>Jason Kelly/Ross Doyle</t>
  </si>
  <si>
    <t>JB Bloodstock</t>
  </si>
  <si>
    <t>JC Bloodstock</t>
  </si>
  <si>
    <t>JCH Bloodstock</t>
  </si>
  <si>
    <t>JD Racing SRLS</t>
  </si>
  <si>
    <t>Jedd O'Keeffe</t>
  </si>
  <si>
    <t>Jedd O'Keeffe (P.S.)</t>
  </si>
  <si>
    <t>Jeremy Brummitt</t>
  </si>
  <si>
    <t>Jeremy Brummitt/Quantum Leap Racing</t>
  </si>
  <si>
    <t>Jessica Harrington Racing</t>
  </si>
  <si>
    <t>Jill Lamb Bloodstock</t>
  </si>
  <si>
    <t>Jim Boyle Racing</t>
  </si>
  <si>
    <t>Jim Ryan</t>
  </si>
  <si>
    <t>Jimmy Coogan</t>
  </si>
  <si>
    <t>JJ Thoroughbreds</t>
  </si>
  <si>
    <t>Jo Stone</t>
  </si>
  <si>
    <t>JODK Bloodstock</t>
  </si>
  <si>
    <t>Jodlouski</t>
  </si>
  <si>
    <t>Jodlouski/Millennium</t>
  </si>
  <si>
    <t>Joey Logan Bloodstock</t>
  </si>
  <si>
    <t>Joey Logan Bloodstock / Alan Harte</t>
  </si>
  <si>
    <t xml:space="preserve">Joey Logan Bloodstock / Alan Harte / Roderick Harte </t>
  </si>
  <si>
    <t>Joey Logan Bloodstock / Danny Hussey Bloodstock</t>
  </si>
  <si>
    <t>Joey Logan Bloodstock / Keatley Racing</t>
  </si>
  <si>
    <t>Joey Logan Bloodstock/Alan Harte</t>
  </si>
  <si>
    <t>Joey Logan Bloodstock/Danny Hussey</t>
  </si>
  <si>
    <t>John &amp; Sean Quinn</t>
  </si>
  <si>
    <t>John &amp; Sean Quinn Racing</t>
  </si>
  <si>
    <t>John and Sean Quinn</t>
  </si>
  <si>
    <t>John Bourke</t>
  </si>
  <si>
    <t>John Butler Racing</t>
  </si>
  <si>
    <t>John Ferguson Bloodstock</t>
  </si>
  <si>
    <t>John Foote Bloodstock</t>
  </si>
  <si>
    <t>John Hall/Alice Haynes</t>
  </si>
  <si>
    <t>John King</t>
  </si>
  <si>
    <t>John McConnell Racing</t>
  </si>
  <si>
    <t>John McGovern</t>
  </si>
  <si>
    <t>John Mulvihill</t>
  </si>
  <si>
    <t>John O'Neill   (P.S.)</t>
  </si>
  <si>
    <t>John Ryan Racing</t>
  </si>
  <si>
    <t>Johnny Murtagh</t>
  </si>
  <si>
    <t>Johnny Murtagh Racing</t>
  </si>
  <si>
    <t>Johnston Racing</t>
  </si>
  <si>
    <t>Johnston Racing (P.S.)</t>
  </si>
  <si>
    <t>Johnston Racing / Gallop Racing</t>
  </si>
  <si>
    <t>Johnstown Stud</t>
  </si>
  <si>
    <t>Jonathan Portman</t>
  </si>
  <si>
    <t>Jose Adriano Guerra</t>
  </si>
  <si>
    <t>Jose Hormaeche</t>
  </si>
  <si>
    <t>Jose Ricardo Rodriges de Souza</t>
  </si>
  <si>
    <t>Joseph O'Brien</t>
  </si>
  <si>
    <t>Joseph O'Brien / Stonestreet Stables</t>
  </si>
  <si>
    <t>JP Racing</t>
  </si>
  <si>
    <t>JS / DPA Bloodstock / G Scott Racing</t>
  </si>
  <si>
    <t>JS Bloodstock</t>
  </si>
  <si>
    <t>JS Bloodstock  / Andrew Balding</t>
  </si>
  <si>
    <t>JS Bloodstock / G Scott Racing</t>
  </si>
  <si>
    <t>JS Bloodstock / George Scott Racing</t>
  </si>
  <si>
    <t>JS Bloodstock / T Clover Racing</t>
  </si>
  <si>
    <t>JS Bloodstock/A.C. Elliot Bloodstock Services</t>
  </si>
  <si>
    <t>JS Bloodstock/G Scott Racing</t>
  </si>
  <si>
    <t>JS Bloodstock/G.Scott Racing</t>
  </si>
  <si>
    <t>Juddmonte</t>
  </si>
  <si>
    <t>Julia Brooke Racing</t>
  </si>
  <si>
    <t>Julia Feilden</t>
  </si>
  <si>
    <t>Julia Scott</t>
  </si>
  <si>
    <t>Julie Camacho</t>
  </si>
  <si>
    <t>Justin Casse Agent</t>
  </si>
  <si>
    <t>Karl &amp; Kelly Burke</t>
  </si>
  <si>
    <t>Karl &amp; Kelly Burke /Nick Bradley</t>
  </si>
  <si>
    <t>Karl Burke</t>
  </si>
  <si>
    <t>Karl, Kelly, Lucy Burke</t>
  </si>
  <si>
    <t>Kathleen Whitehead / Richard Fahey</t>
  </si>
  <si>
    <t>Keatley Racing</t>
  </si>
  <si>
    <t>Keep Kicking Racing</t>
  </si>
  <si>
    <t>Keep Kicking Racing / LDS</t>
  </si>
  <si>
    <t>Keith Brown</t>
  </si>
  <si>
    <t>Keith Brown (P.S.)</t>
  </si>
  <si>
    <t>Kelly Equine</t>
  </si>
  <si>
    <t>Ken Condon</t>
  </si>
  <si>
    <t>Ken McPeek Agent</t>
  </si>
  <si>
    <t>Kern/Lillingston Association</t>
  </si>
  <si>
    <t>Kerri Radcliffe Agent</t>
  </si>
  <si>
    <t>Kevin Blake / Westminster Racing</t>
  </si>
  <si>
    <t>Kevin Connolly</t>
  </si>
  <si>
    <t>Kevin Hart</t>
  </si>
  <si>
    <t>Kevin O'Brien</t>
  </si>
  <si>
    <t>Kevin Prendergast</t>
  </si>
  <si>
    <t>Kevin Ross Bloodstock</t>
  </si>
  <si>
    <t xml:space="preserve">Kevin Ross Bloodstock </t>
  </si>
  <si>
    <t>Kevin Ross Bloodstock / Gavin Cromwell</t>
  </si>
  <si>
    <t>Kevin Ross Bloodstock/Gavin Cromwell</t>
  </si>
  <si>
    <t>Kevin Ross Blootsock/Gavin Cromwell</t>
  </si>
  <si>
    <t>Kevin Ryan</t>
  </si>
  <si>
    <t>Kevin Smith</t>
  </si>
  <si>
    <t>KGS</t>
  </si>
  <si>
    <t>Khaled Alotaibi</t>
  </si>
  <si>
    <t>Kilbrew Stables Ltd</t>
  </si>
  <si>
    <t>Kilbride Equine</t>
  </si>
  <si>
    <t>Kilbride Equine / Adrian Keatley Racing</t>
  </si>
  <si>
    <t>Kilbride Equine / Nick Bradley Racing / Adrian Keatley Racing</t>
  </si>
  <si>
    <t>Kilbride Equine / Sean Quinn</t>
  </si>
  <si>
    <t>Kilbride Equine/Sean Quinn/Eco Power Racing</t>
  </si>
  <si>
    <t>Kildallan Farm</t>
  </si>
  <si>
    <t>Kilronan</t>
  </si>
  <si>
    <t xml:space="preserve">Kilronan </t>
  </si>
  <si>
    <t>Kings Bloodstock / Gemma Tutty</t>
  </si>
  <si>
    <t>Kings Bloodstock/Gemma Tutty</t>
  </si>
  <si>
    <t>Kingsfield Stud</t>
  </si>
  <si>
    <t>Kirtlington Park Stud</t>
  </si>
  <si>
    <t>Kishore Mirpuri</t>
  </si>
  <si>
    <t>Kishore Mirpuri/B O'Ryan</t>
  </si>
  <si>
    <t>Kishore Mirpuri/Bobby O'Ryan</t>
  </si>
  <si>
    <t>Kishore Mirpuri/W Zmiejko</t>
  </si>
  <si>
    <t>Klaravich Stables Inc., Mike Ryan Agent</t>
  </si>
  <si>
    <t xml:space="preserve">Klaravich Stables Inc., Mike Ryan Agent </t>
  </si>
  <si>
    <t>Klaravich Stables Inc., Mike Ryan Agent (P.S.)</t>
  </si>
  <si>
    <t>Knockgraffon</t>
  </si>
  <si>
    <t>Knockgraffon Stables</t>
  </si>
  <si>
    <t>KPF Racing</t>
  </si>
  <si>
    <t>KPT Equine</t>
  </si>
  <si>
    <t>Kubler Racing</t>
  </si>
  <si>
    <t>Kubler Racing Ltd</t>
  </si>
  <si>
    <t>Kyle Slemon</t>
  </si>
  <si>
    <t>L J Bloodstock</t>
  </si>
  <si>
    <t>L n H</t>
  </si>
  <si>
    <t>LA Bloodstock</t>
  </si>
  <si>
    <t>LA Mullaney</t>
  </si>
  <si>
    <t>Lacka Bloodstock</t>
  </si>
  <si>
    <t>Lamont Racing / Quirke Bloodstock</t>
  </si>
  <si>
    <t>Larry O'Connor (P.S.)</t>
  </si>
  <si>
    <t>Lars Kelp</t>
  </si>
  <si>
    <t>Lars Kelp (PS)</t>
  </si>
  <si>
    <t>Laundry Cottage Stud (P.S.)</t>
  </si>
  <si>
    <t>Laura Grizzetti</t>
  </si>
  <si>
    <t>Laurence Mulvany</t>
  </si>
  <si>
    <t>Laurence Mulvany, Jnr</t>
  </si>
  <si>
    <t>LB Bloodstock</t>
  </si>
  <si>
    <t>LDS Bloodstock</t>
  </si>
  <si>
    <t>Leamore Horses</t>
  </si>
  <si>
    <t>Learritza 135 SL</t>
  </si>
  <si>
    <t>Learritzaiss SL</t>
  </si>
  <si>
    <t>Lee Brooks</t>
  </si>
  <si>
    <t>Legion Bloodstock</t>
  </si>
  <si>
    <t>Legion Bloodstock Agent</t>
  </si>
  <si>
    <t>Legion Bloodstock, Agent</t>
  </si>
  <si>
    <t>Legion Bloodstock, Agent for Graham Grace Stables</t>
  </si>
  <si>
    <t>Legion Bloodstock, Agent for Sandford Racing</t>
  </si>
  <si>
    <t>Legion Bloodstock/ Agent for Sandford Racing</t>
  </si>
  <si>
    <t>Leon Carrick</t>
  </si>
  <si>
    <t>Leon Carrick Bloodstock</t>
  </si>
  <si>
    <t>LG Di Dio</t>
  </si>
  <si>
    <t>LG Di Dio Luigi (P.S.)</t>
  </si>
  <si>
    <t>Liam Clarke Bloodstock</t>
  </si>
  <si>
    <t>Liam Norris</t>
  </si>
  <si>
    <t>Liam Travers</t>
  </si>
  <si>
    <t>Lightning Bloodstock</t>
  </si>
  <si>
    <t>Lillingston Bloodstock</t>
  </si>
  <si>
    <t>Linda O'Donnell</t>
  </si>
  <si>
    <t>Linden Lodge Bloodstock</t>
  </si>
  <si>
    <t>Linden Lodge Bloodstock / Champion Bloodstock</t>
  </si>
  <si>
    <t>Lindonell</t>
  </si>
  <si>
    <t>Lindonnell Ltd</t>
  </si>
  <si>
    <t>Linehan Bloodstock</t>
  </si>
  <si>
    <t>LJB Bloodstock</t>
  </si>
  <si>
    <t>LNA Racing</t>
  </si>
  <si>
    <t>Lo Presti Andrea</t>
  </si>
  <si>
    <t>Local Creator Racing</t>
  </si>
  <si>
    <t>Longways Stables</t>
  </si>
  <si>
    <t>Longways Stables (P.S.)</t>
  </si>
  <si>
    <t>Louis Dubois Agent for Wesley Ward</t>
  </si>
  <si>
    <t>LR Bloodstock</t>
  </si>
  <si>
    <t>Luciano Licciardello</t>
  </si>
  <si>
    <t>Luciano Vitabile</t>
  </si>
  <si>
    <t>M Baker</t>
  </si>
  <si>
    <t>M Easterby</t>
  </si>
  <si>
    <t>M V Magnier</t>
  </si>
  <si>
    <t>M V Magnier &amp; White Birch Farm</t>
  </si>
  <si>
    <t>Maer Bloodstock</t>
  </si>
  <si>
    <t>Mag's O'Toole</t>
  </si>
  <si>
    <t>Mag's O'Toole/Oak Tree Farm</t>
  </si>
  <si>
    <t>Manoel Santos</t>
  </si>
  <si>
    <t>Marchwood Aggregates</t>
  </si>
  <si>
    <t>Marco Botti</t>
  </si>
  <si>
    <t>Marco Botti / Keep Kicking Racing</t>
  </si>
  <si>
    <t>Marco Bozzi   (P.S.)</t>
  </si>
  <si>
    <t>Marco Bozzi / Vincenzo Carvso</t>
  </si>
  <si>
    <t>Marco Bozzi Bloodstock</t>
  </si>
  <si>
    <t>Marco Bozzi Bloodstock (P.S.)</t>
  </si>
  <si>
    <t>Marco Di Mauro</t>
  </si>
  <si>
    <t>Marcus Collie / Highfort Stud / Gerard Hill</t>
  </si>
  <si>
    <t>Marcus Tregoning</t>
  </si>
  <si>
    <t>Margaret O'Toole</t>
  </si>
  <si>
    <t>Margaret O'Toole (P.S.)</t>
  </si>
  <si>
    <t>Margaret O'Toole / Oak Tree Bloodstock</t>
  </si>
  <si>
    <t>Margaret O'Toole / Oak Tree Farm</t>
  </si>
  <si>
    <t>Marianne Naughton</t>
  </si>
  <si>
    <t>Mark Enright</t>
  </si>
  <si>
    <t>Mark Fahey Racing</t>
  </si>
  <si>
    <t>Mark Flannery</t>
  </si>
  <si>
    <t>Mark Grant</t>
  </si>
  <si>
    <t>Mark Grant / C F Bloodstock</t>
  </si>
  <si>
    <t>Mark Grant Racing</t>
  </si>
  <si>
    <t>Mark McNiff</t>
  </si>
  <si>
    <t>Mark O'Hare</t>
  </si>
  <si>
    <t>Mark Richards</t>
  </si>
  <si>
    <t>Mark Usher</t>
  </si>
  <si>
    <t>Mark Usher Racing</t>
  </si>
  <si>
    <t>Maroš Peternay</t>
  </si>
  <si>
    <t>Martin Dunne Racing</t>
  </si>
  <si>
    <t>Martin Hayes</t>
  </si>
  <si>
    <t>Martin Wanless</t>
  </si>
  <si>
    <t>Martul CB</t>
  </si>
  <si>
    <t>Mateusz Wisniewski Canwa II</t>
  </si>
  <si>
    <t>Matthew Broughton</t>
  </si>
  <si>
    <t>Maureen &amp; Martin Flinter</t>
  </si>
  <si>
    <t>Maurice Byrne</t>
  </si>
  <si>
    <t>Max Plapp</t>
  </si>
  <si>
    <t>Maxi Joorabchian/ G Scott</t>
  </si>
  <si>
    <t>Mayflower Stables</t>
  </si>
  <si>
    <t>MC Bloodstock</t>
  </si>
  <si>
    <t>McKeever Bloodstock / B Hills</t>
  </si>
  <si>
    <t>McKeever Bloodstock / C Hills</t>
  </si>
  <si>
    <t>McKeever Bloodstock/C Hills</t>
  </si>
  <si>
    <t>MDN Racing</t>
  </si>
  <si>
    <t>Meadowview Stables</t>
  </si>
  <si>
    <t>Meadowview Stables (P.S.)</t>
  </si>
  <si>
    <t>Meah Lloyd Bloodstock / Eclipse TB Partners</t>
  </si>
  <si>
    <t>Meah Lloyd Bloodstock / Killarney Glen</t>
  </si>
  <si>
    <t>Mediteraneo</t>
  </si>
  <si>
    <t>Mediterraneo</t>
  </si>
  <si>
    <t>Megan Nicholls</t>
  </si>
  <si>
    <t>Megan Nicholls / Dan Skelton</t>
  </si>
  <si>
    <t>Megan Nicholls / Georgie Nicholls</t>
  </si>
  <si>
    <t>Megan Nicholls / Owen Burrows</t>
  </si>
  <si>
    <t>Megan Scallan</t>
  </si>
  <si>
    <t>Meridian International</t>
  </si>
  <si>
    <t>Michael Buckley</t>
  </si>
  <si>
    <t>Michael Conaghan, Agent</t>
  </si>
  <si>
    <t>Michael Dods</t>
  </si>
  <si>
    <t>Michael Dods / DPA</t>
  </si>
  <si>
    <t>Michael Duffy</t>
  </si>
  <si>
    <t>Michael Hussey / Danny Hussey</t>
  </si>
  <si>
    <t>Michael Mulvany</t>
  </si>
  <si>
    <t>Michael Phelan</t>
  </si>
  <si>
    <t>Michal Borkowski</t>
  </si>
  <si>
    <t>Michele Serrantino</t>
  </si>
  <si>
    <t>Michelle Connolly</t>
  </si>
  <si>
    <t>Michelle Connolly/John Hall</t>
  </si>
  <si>
    <t>Mick and Tom</t>
  </si>
  <si>
    <t>Mick Appleby</t>
  </si>
  <si>
    <t>Mick Appleby / B&amp;J Parr Racing</t>
  </si>
  <si>
    <t>Mick Appleby / SBK Racing</t>
  </si>
  <si>
    <t>Mick Easterby</t>
  </si>
  <si>
    <t>Mick Easterby/Nick Bradley</t>
  </si>
  <si>
    <t>Middleham Park Racing</t>
  </si>
  <si>
    <t>Midland Equine</t>
  </si>
  <si>
    <t>Mike Akers Agent for Bregman Family Racing</t>
  </si>
  <si>
    <t>Mike Akers Agt for F Stack</t>
  </si>
  <si>
    <t>Mike Akers, Agent</t>
  </si>
  <si>
    <t>Mike Akers,Agent</t>
  </si>
  <si>
    <t>Mike Ryan Agent</t>
  </si>
  <si>
    <t>Mildmay Bloodstock</t>
  </si>
  <si>
    <t>Millennial Racing / Tom Dascombe Racing</t>
  </si>
  <si>
    <t>Millennial Racing/Tom Dascombe</t>
  </si>
  <si>
    <t>Millennium Stud</t>
  </si>
  <si>
    <t>Mimmubli Giampaola</t>
  </si>
  <si>
    <t>Moanmore Stables</t>
  </si>
  <si>
    <t>Mohammed H.K Al Attiyah</t>
  </si>
  <si>
    <t>Mr M J Hook</t>
  </si>
  <si>
    <t>MRC International</t>
  </si>
  <si>
    <t>Mrs Jennifer E Pallister</t>
  </si>
  <si>
    <t>Murt Khan</t>
  </si>
  <si>
    <t>Mustardos Patryk Gorczyca</t>
  </si>
  <si>
    <t>MV Magnier</t>
  </si>
  <si>
    <t>MV Magnier/Charles Shanahan</t>
  </si>
  <si>
    <t>MV Magnier/Joseph O'Brien</t>
  </si>
  <si>
    <t>MV Magnier/Philip Antonacci</t>
  </si>
  <si>
    <t>Naif Alatawi</t>
  </si>
  <si>
    <t>Najd Stud / Archdale Bloodstock</t>
  </si>
  <si>
    <t>Najd Stud/Archdale Bloodstock</t>
  </si>
  <si>
    <t>Najd Stud/Roger Varian/Archdale Bloodstock</t>
  </si>
  <si>
    <t>Nanallac Stud / Derryconnor Stud</t>
  </si>
  <si>
    <t>Nasir Askar</t>
  </si>
  <si>
    <t>Natalia Lupini Racing</t>
  </si>
  <si>
    <t>Natalia Lupini Racing &amp; Syndicate Racing</t>
  </si>
  <si>
    <t>Natalia Stasiouska/KishoreMirpuri</t>
  </si>
  <si>
    <t>Nathan Poole</t>
  </si>
  <si>
    <t>New Approach Bloodstock</t>
  </si>
  <si>
    <t>New Approach Bloodstock / Marco Botti</t>
  </si>
  <si>
    <t>New Approach Bloodstock/Diego Dettori</t>
  </si>
  <si>
    <t>New Approach Investments</t>
  </si>
  <si>
    <t>New Blood Bloodstock</t>
  </si>
  <si>
    <t>New Racing Factory</t>
  </si>
  <si>
    <t>New Racing Factory/Giacobbe</t>
  </si>
  <si>
    <t>New Racing Factory/Sbariggia</t>
  </si>
  <si>
    <t>Newtown Anner</t>
  </si>
  <si>
    <t>Newtown Anner Stud</t>
  </si>
  <si>
    <t>Niall Brennan</t>
  </si>
  <si>
    <t>Nick Bell</t>
  </si>
  <si>
    <t>Nick Bell / Peter Trainor</t>
  </si>
  <si>
    <t>Nick Bradley Racing</t>
  </si>
  <si>
    <t>Nick Bradley Racing / Karl &amp; Kelly Burke</t>
  </si>
  <si>
    <t>Nick Bradley Racing / Kings Bloodstock</t>
  </si>
  <si>
    <t>Nick Bradley Racing / M Botti</t>
  </si>
  <si>
    <t>Nick Bradley Racing/O Sangster</t>
  </si>
  <si>
    <t>Nicolo Simondi</t>
  </si>
  <si>
    <t>Nigel Tinkler / Jamie Piggott</t>
  </si>
  <si>
    <t>Nigel Tinkler/Jamie Piggott</t>
  </si>
  <si>
    <t>Nikki Scallan</t>
  </si>
  <si>
    <t>No Regrets Finance Ltd</t>
  </si>
  <si>
    <t>Noah McCain-Mitchell/Finbar Kent Bloodstock</t>
  </si>
  <si>
    <t>Noel Meade</t>
  </si>
  <si>
    <t>Noel Quinlan</t>
  </si>
  <si>
    <t>Noel Wilson</t>
  </si>
  <si>
    <t>Norman Court Stud</t>
  </si>
  <si>
    <t>Norman McKnight</t>
  </si>
  <si>
    <t>Not Sold (14000) / Armando Duarte/Mohammed Athab (PS)</t>
  </si>
  <si>
    <t>Not Sold (14000) / Patrick Owens Racing/Richard Crowe (PS)</t>
  </si>
  <si>
    <t>Not Sold (19000) / BBA Ireland Ltd (PS)</t>
  </si>
  <si>
    <t>Not Sold (27000) / Marco Bozzi Bloodstock (PS)</t>
  </si>
  <si>
    <t>Not Sold (29000) / Mark Flannery (PS)</t>
  </si>
  <si>
    <t>Not Sold (4500) / Janda Bloodstock (PS)</t>
  </si>
  <si>
    <t>Not Sold (5500) / David Easterby (PS)</t>
  </si>
  <si>
    <t>Not Sold (7000) / C Fellowes Racing (PS)</t>
  </si>
  <si>
    <t>Not Sold (7000) / Ryan Tongue / James Owen Racing (PS)</t>
  </si>
  <si>
    <t>Not Sold (7500) / Janda Bloodstock (PS)</t>
  </si>
  <si>
    <t>Not Sold (9000) / BHS (PS)</t>
  </si>
  <si>
    <t>Not Sold (9000) / Creigton Schwartz B/S (PS)</t>
  </si>
  <si>
    <t>Not Sold (9000) / Jonathan Portman (PS)</t>
  </si>
  <si>
    <t>Not Sold (9000) / Nicholas Marks (PS)</t>
  </si>
  <si>
    <t>O Curtis</t>
  </si>
  <si>
    <t>O'Donoghue Racing</t>
  </si>
  <si>
    <t>Oak Tree Farm</t>
  </si>
  <si>
    <t>Oceanic Bloodstock</t>
  </si>
  <si>
    <t>Oliver St Lawrence Bloodstock</t>
  </si>
  <si>
    <t>Ollie Pears</t>
  </si>
  <si>
    <t>Ollie Sangster</t>
  </si>
  <si>
    <t>Ollie Sangster / Nick Bradley Racing</t>
  </si>
  <si>
    <t>Ollie Sangster &amp; Justin Casse</t>
  </si>
  <si>
    <t>One Agency</t>
  </si>
  <si>
    <t>Ontoawinner</t>
  </si>
  <si>
    <t>Ontoawinner/Craig Lidster Racing</t>
  </si>
  <si>
    <t>Opulence Thoroughbreds</t>
  </si>
  <si>
    <t>Opulence Thoroughbreds/Jack Channon</t>
  </si>
  <si>
    <t>Oracle Bloodstock, Agent</t>
  </si>
  <si>
    <t>Orazio Di Grazia</t>
  </si>
  <si>
    <t>Osborne Lodge Racing</t>
  </si>
  <si>
    <t>Oscar Anaya</t>
  </si>
  <si>
    <t>Outsider Bloodstock</t>
  </si>
  <si>
    <t>P Fahey / R Fahey</t>
  </si>
  <si>
    <t>Paddy Cody</t>
  </si>
  <si>
    <t>Paddy Twomey</t>
  </si>
  <si>
    <t>Paolo Aragoni</t>
  </si>
  <si>
    <t>Paolo Aragoni (P.S.)</t>
  </si>
  <si>
    <t>Paragon Bloodstock</t>
  </si>
  <si>
    <t>Pat Connell</t>
  </si>
  <si>
    <t>Pat Murphy</t>
  </si>
  <si>
    <t>Patrick C Keogh</t>
  </si>
  <si>
    <t>Patrick C Keogh Agent</t>
  </si>
  <si>
    <t>Patrick C Keogh, Agent</t>
  </si>
  <si>
    <t>Patrick C.Keogh, Agent</t>
  </si>
  <si>
    <t>Patrick Keogh, Agent</t>
  </si>
  <si>
    <t>Patrick Twomey</t>
  </si>
  <si>
    <t>Pattern Bloodstock</t>
  </si>
  <si>
    <t>Paul Butler</t>
  </si>
  <si>
    <t>Paul Cafferty</t>
  </si>
  <si>
    <t>Paul Cole</t>
  </si>
  <si>
    <t>Paul Flynn/Aubrey McMahon</t>
  </si>
  <si>
    <t>Paul Harley Bloodstock</t>
  </si>
  <si>
    <t>Paul McIvor / Lucinda Russell</t>
  </si>
  <si>
    <t>Paul Murphy</t>
  </si>
  <si>
    <t>Paul Simmons</t>
  </si>
  <si>
    <t>Pauline Racing Club</t>
  </si>
  <si>
    <t>Pegasus Bloodstock</t>
  </si>
  <si>
    <t>Peter &amp; Ross Doyle</t>
  </si>
  <si>
    <t>Peter &amp; Ross Doyle Bloodstock</t>
  </si>
  <si>
    <t>Peter &amp; Ross Doyle Bloodstock / M V Magnier</t>
  </si>
  <si>
    <t>Peter &amp; Ross Doyle Bloodstock / Sackville Donald / Thurloe</t>
  </si>
  <si>
    <t>Peter &amp; Ross Doyle/MPR</t>
  </si>
  <si>
    <t>Peter Burrell (P.S.)</t>
  </si>
  <si>
    <t>Peter Commane</t>
  </si>
  <si>
    <t>Peter Evans</t>
  </si>
  <si>
    <t>Peter Fahey / Richard Fahey</t>
  </si>
  <si>
    <t>Peter Fahey/Richard Fahey</t>
  </si>
  <si>
    <t>Peter Keogh</t>
  </si>
  <si>
    <t>Peter Nolan / Noel Meade</t>
  </si>
  <si>
    <t>Peter Nolan Bloodstock</t>
  </si>
  <si>
    <t>Peter Nolan Bloodstock / Noel Meade</t>
  </si>
  <si>
    <t>Peter Nolan/Noel Meade</t>
  </si>
  <si>
    <t>Peter Trainor</t>
  </si>
  <si>
    <t>Phil Burns</t>
  </si>
  <si>
    <t>Philip Antonacci</t>
  </si>
  <si>
    <t>Philip Egan</t>
  </si>
  <si>
    <t>Philip Kirby</t>
  </si>
  <si>
    <t>Philip Kirby Racing Partnership</t>
  </si>
  <si>
    <t>Philippa Proctor / Foxley Stables</t>
  </si>
  <si>
    <t>Pierguido Meniconi Agency</t>
  </si>
  <si>
    <t>Pierguido Meniconi Agency - Forlini Leonardo</t>
  </si>
  <si>
    <t>Pierguido Meniconi Agency / Forlini Leonardo</t>
  </si>
  <si>
    <t>Pip / TJ Kent</t>
  </si>
  <si>
    <t>Pip / TJ Kent Racing</t>
  </si>
  <si>
    <t>Polo Bloodstock</t>
  </si>
  <si>
    <t>Pompey Ventures</t>
  </si>
  <si>
    <t>Powerstown Stud</t>
  </si>
  <si>
    <t>Powerstown Stud Ltd</t>
  </si>
  <si>
    <t>PR Thoroughbreds</t>
  </si>
  <si>
    <t>Prince Bloodstock / Jack Morland Racing</t>
  </si>
  <si>
    <t>Prunella Dobbs</t>
  </si>
  <si>
    <t>PWR Racing</t>
  </si>
  <si>
    <t>Q P Bloodstock</t>
  </si>
  <si>
    <t>Quarry Road</t>
  </si>
  <si>
    <t>Quirke Bloodstock / Lamont Racing</t>
  </si>
  <si>
    <t>Quirke Bloodstock / RP Racing</t>
  </si>
  <si>
    <t>Quirke Bloodstock/Lamont Racing</t>
  </si>
  <si>
    <t>Quirke Bloodstock/Mick Appleby</t>
  </si>
  <si>
    <t>Quirke Bloodstock/RP Racing</t>
  </si>
  <si>
    <t>R F Partnership</t>
  </si>
  <si>
    <t>R F Racing</t>
  </si>
  <si>
    <t>R H Ltd</t>
  </si>
  <si>
    <t>R M Beckett</t>
  </si>
  <si>
    <t>R.Fahey/Peter Nolan</t>
  </si>
  <si>
    <t>Rabbah Bloodstock</t>
  </si>
  <si>
    <t>Rabbah Bloodstock (P.S.)</t>
  </si>
  <si>
    <t xml:space="preserve">Rachel Cook </t>
  </si>
  <si>
    <t>Rachel Warner</t>
  </si>
  <si>
    <t>Rae Guest Racing</t>
  </si>
  <si>
    <t>Ramzi Alghul</t>
  </si>
  <si>
    <t>Razza Latina</t>
  </si>
  <si>
    <t>Razza Latina / Chelsea</t>
  </si>
  <si>
    <t>Razza Latina / Di Grazia Orazo</t>
  </si>
  <si>
    <t>Razza Latina / Fabrizio Cameli</t>
  </si>
  <si>
    <t>Razza Latina / Roberta di Maria</t>
  </si>
  <si>
    <t>Razza Latina for Fabrizio Cameli</t>
  </si>
  <si>
    <t>Razza Latina/Alna Racing</t>
  </si>
  <si>
    <t>RBP Bloodstock</t>
  </si>
  <si>
    <t>Refai Alghraiban / A Haynes</t>
  </si>
  <si>
    <t>Renello Bloodstock</t>
  </si>
  <si>
    <t>Renello Bloodstock Agency</t>
  </si>
  <si>
    <t>Repole Stable, Inc.</t>
  </si>
  <si>
    <t>Repole Stable, Inc. / Stonestreet Stables</t>
  </si>
  <si>
    <t>Repole Stables, Inc.</t>
  </si>
  <si>
    <t>Reza Pazooki</t>
  </si>
  <si>
    <t>Rhodes Bloodstock</t>
  </si>
  <si>
    <t>Richard Fahey</t>
  </si>
  <si>
    <t>Richard Frisby Bloodstock</t>
  </si>
  <si>
    <t>Richard G Hogan Agt for Colebrook Farms</t>
  </si>
  <si>
    <t>Richard Green</t>
  </si>
  <si>
    <t>Richard Hughes</t>
  </si>
  <si>
    <t>Richard Hughes Racing</t>
  </si>
  <si>
    <t>Richard Knight</t>
  </si>
  <si>
    <t>Richard Knight  / Salhia Stud</t>
  </si>
  <si>
    <t>Richard Knight / Sean Quinn</t>
  </si>
  <si>
    <t>Richard Knight/Salhia Stud</t>
  </si>
  <si>
    <t>Richard Phillips Racing</t>
  </si>
  <si>
    <t>Richard Ryan</t>
  </si>
  <si>
    <t>Richard Ryan (P.S.)</t>
  </si>
  <si>
    <t>Rimell Racing</t>
  </si>
  <si>
    <t>Rob Speers MHS</t>
  </si>
  <si>
    <t>Robert Cowell</t>
  </si>
  <si>
    <t>Robin O'Ryan/R Fahey</t>
  </si>
  <si>
    <t>Robson Aguiar</t>
  </si>
  <si>
    <t>Robson De Aguiar</t>
  </si>
  <si>
    <t>Rod Millman Racing</t>
  </si>
  <si>
    <t>Roger Varian</t>
  </si>
  <si>
    <t>Rolla Edwardo</t>
  </si>
  <si>
    <t>Rolla Edwardo / Botti Stefano</t>
  </si>
  <si>
    <t>Romano Vincenzo</t>
  </si>
  <si>
    <t>Rosen Hristov</t>
  </si>
  <si>
    <t>Ross Doyle/Johnny Murtagh</t>
  </si>
  <si>
    <t>Ross O'Sullivan Racing/John Bowden</t>
  </si>
  <si>
    <t>RRD Partnership</t>
  </si>
  <si>
    <t>Ruffles Racing Club</t>
  </si>
  <si>
    <t>Ryan Tongue/James Owen Racing</t>
  </si>
  <si>
    <t>S &amp; R Investments</t>
  </si>
  <si>
    <t>S.W.Banks</t>
  </si>
  <si>
    <t>Sack Holm R C Y</t>
  </si>
  <si>
    <t>Sackville Donald / MHS</t>
  </si>
  <si>
    <t>Sackville Donald/Manor House Stables</t>
  </si>
  <si>
    <t>SackvilleDonald</t>
  </si>
  <si>
    <t>SackvilleDonald / Ed Walker</t>
  </si>
  <si>
    <t>SackvilleDonald / Manor House Stables</t>
  </si>
  <si>
    <t>SackvilleDonald / Tom Dascombe</t>
  </si>
  <si>
    <t>SackvilleDonald / Tom Dascombe Racing</t>
  </si>
  <si>
    <t>SackvilleDonald/Manor House Stables</t>
  </si>
  <si>
    <t>SackvilleDonald/Tom Dascombe</t>
  </si>
  <si>
    <t>Salman Almehmal</t>
  </si>
  <si>
    <t>Salman Almehmel</t>
  </si>
  <si>
    <t>Sam Sangster</t>
  </si>
  <si>
    <t>Sam Sangster Bloodstock</t>
  </si>
  <si>
    <t>Sandsprings Investments</t>
  </si>
  <si>
    <t>Sangster &amp; Casse</t>
  </si>
  <si>
    <t>Sapphire Racing / Gordon Elliott</t>
  </si>
  <si>
    <t>Sapphire Racing/Gordon Elliott</t>
  </si>
  <si>
    <t>Sarmy</t>
  </si>
  <si>
    <t>SBZ Equine</t>
  </si>
  <si>
    <t>Scalora Salvatore</t>
  </si>
  <si>
    <t>Scuderia Cavalli Da Corsa Giannotti Pierluigi</t>
  </si>
  <si>
    <t>Scuderia Semeso</t>
  </si>
  <si>
    <t>Sean Grassick (P.S.)</t>
  </si>
  <si>
    <t>Sean Grassick Bloodstock</t>
  </si>
  <si>
    <t>Sean Grassick Bloodstock / Joseph O'Brien</t>
  </si>
  <si>
    <t>Semeso</t>
  </si>
  <si>
    <t>Semeso / Sebastiano Guerrieri</t>
  </si>
  <si>
    <t>Shadwell Estate Company</t>
  </si>
  <si>
    <t>Shanaville Stables</t>
  </si>
  <si>
    <t>Shanaville Stables (P.S.)</t>
  </si>
  <si>
    <t>Sheikh Abdulla Al Sabah</t>
  </si>
  <si>
    <t>Sheila Lavery</t>
  </si>
  <si>
    <t>Sherbourne Lodge</t>
  </si>
  <si>
    <t>Shinnick Brothers Bloodstock</t>
  </si>
  <si>
    <t>Silky Thoroughbreds</t>
  </si>
  <si>
    <t>Silverton Hill</t>
  </si>
  <si>
    <t>Simone Bocci</t>
  </si>
  <si>
    <t>Sketchley Bloodstock</t>
  </si>
  <si>
    <t>Sleeve It</t>
  </si>
  <si>
    <t>Soc All Ponte Di Pietra Di Filippo Sbariggia Srl</t>
  </si>
  <si>
    <t>Soc All Ponte Di Pietra Filippo Sbariggia</t>
  </si>
  <si>
    <t>Soc All Ponte Di Pietra Filippo Sbariggia Srl</t>
  </si>
  <si>
    <t>Società di Allenamento Danilo Pierdomenico</t>
  </si>
  <si>
    <t>Società di Allenamento Danilo Pierdomenico (P.S.)</t>
  </si>
  <si>
    <t>Società di Allenamento Pierdomenico Danilo</t>
  </si>
  <si>
    <t xml:space="preserve">Stamina Turf on behalf of SC Alegria   </t>
  </si>
  <si>
    <t>Stan Moore</t>
  </si>
  <si>
    <t>Stanley Moore</t>
  </si>
  <si>
    <t>Staton Flurry</t>
  </si>
  <si>
    <t>Stefan Brown</t>
  </si>
  <si>
    <t>Stefano Botti Turf</t>
  </si>
  <si>
    <t>Steph Hollinshead / Mervyn Johnson</t>
  </si>
  <si>
    <t>Stephen Hillen</t>
  </si>
  <si>
    <t>Stephen Hillen Bloodstock</t>
  </si>
  <si>
    <t>Stephen Thorne Racing / Shamrock Thoroughbreds</t>
  </si>
  <si>
    <t>Stetchworth And Middle Park Stud</t>
  </si>
  <si>
    <t>Stetchworth And Middle Park Studs</t>
  </si>
  <si>
    <t>Steve Bradley</t>
  </si>
  <si>
    <t>Stone Farm</t>
  </si>
  <si>
    <t>Stonestreet Stables</t>
  </si>
  <si>
    <t>Stroud &amp; Coleman</t>
  </si>
  <si>
    <t>Stroud &amp; Coleman Bldstk</t>
  </si>
  <si>
    <t>Stroud Coleman</t>
  </si>
  <si>
    <t xml:space="preserve">Stroud Coleman </t>
  </si>
  <si>
    <t>Stroud Coleman / C&amp;J Rosier</t>
  </si>
  <si>
    <t>Stroud Coleman / J Fanshawe / Fred Archer Racing</t>
  </si>
  <si>
    <t>Stroud Coleman Bloodstock</t>
  </si>
  <si>
    <t>Stroud Coleman Bloodstock / O'Neill Racing</t>
  </si>
  <si>
    <t>STS Syndicate</t>
  </si>
  <si>
    <t>Stuart Banks</t>
  </si>
  <si>
    <t>Stuart Williams</t>
  </si>
  <si>
    <t>Stuart Williams (P.S.)</t>
  </si>
  <si>
    <t>Stuart WilliamsK Bloodstock</t>
  </si>
  <si>
    <t>Suliman Bloodstoock</t>
  </si>
  <si>
    <t>Sumbe</t>
  </si>
  <si>
    <t>Summerstorm Bloodstock</t>
  </si>
  <si>
    <t>Sunningdale Bloodstock</t>
  </si>
  <si>
    <t>Susannah Hawke</t>
  </si>
  <si>
    <t>Syndicates.Racing / Stephen Thorne Racing</t>
  </si>
  <si>
    <t>Tally Ho</t>
  </si>
  <si>
    <t>Tally Ho Stud</t>
  </si>
  <si>
    <t>Tally Ho/Blandford Bloodstock</t>
  </si>
  <si>
    <t>Tally-Ho Stud</t>
  </si>
  <si>
    <t>Team Valor</t>
  </si>
  <si>
    <t>The Bloodstock Connection</t>
  </si>
  <si>
    <t>The Hong Kong Jockey Club</t>
  </si>
  <si>
    <t>The Ivy's Stables</t>
  </si>
  <si>
    <t>The Thoroughbred Racing Corporation</t>
  </si>
  <si>
    <t>The Three Musketeers</t>
  </si>
  <si>
    <t>Theme Tune PS</t>
  </si>
  <si>
    <t>Theo Carrick</t>
  </si>
  <si>
    <t>Thomas Crown</t>
  </si>
  <si>
    <t>Thomas Easterby</t>
  </si>
  <si>
    <t>TIAB Bloodstock</t>
  </si>
  <si>
    <t>Tim Clark / Longways</t>
  </si>
  <si>
    <t>Tim Donworth</t>
  </si>
  <si>
    <t>Tim Easterby</t>
  </si>
  <si>
    <t>Tim Easterby / Will Douglass</t>
  </si>
  <si>
    <t>Tim Easterby Reality Partners</t>
  </si>
  <si>
    <t>Timmons Bloodstock</t>
  </si>
  <si>
    <t>Tina Rau Bloodstock</t>
  </si>
  <si>
    <t>TNS Racing</t>
  </si>
  <si>
    <t>Toberona Bloodstock</t>
  </si>
  <si>
    <t>Todd Investments</t>
  </si>
  <si>
    <t>Tom Fanshawe</t>
  </si>
  <si>
    <t>Tom Fanshawe/Des Thurlby</t>
  </si>
  <si>
    <t>Tom Fanshawe/Pegasus stable</t>
  </si>
  <si>
    <t>Tom Gibney</t>
  </si>
  <si>
    <t>Tom Hogan</t>
  </si>
  <si>
    <t>Tom McCourt</t>
  </si>
  <si>
    <t>Tom Mullins</t>
  </si>
  <si>
    <t>Tom Ward Racing</t>
  </si>
  <si>
    <t>Tomas Janda</t>
  </si>
  <si>
    <t>Tomas Janda (P.S.)</t>
  </si>
  <si>
    <t>Tomasz Szumski / Artur Kotowski</t>
  </si>
  <si>
    <t>Tomasz Szumski / Robert Gorczyca</t>
  </si>
  <si>
    <t>Tony Branigan Meats</t>
  </si>
  <si>
    <t>Tracy Nason</t>
  </si>
  <si>
    <t>Tradewinds</t>
  </si>
  <si>
    <t>Tradewinds / Blandford Bloodstock</t>
  </si>
  <si>
    <t>Tradewinds / Coburg</t>
  </si>
  <si>
    <t>Troter Racing Ltd</t>
  </si>
  <si>
    <t>Trotter Racing</t>
  </si>
  <si>
    <t>Tugay Akman</t>
  </si>
  <si>
    <t>URSA Major/Goods Guys Syndicate</t>
  </si>
  <si>
    <t>Valfredo Valiani</t>
  </si>
  <si>
    <t>Valfredo Valiani For Yeomanstown</t>
  </si>
  <si>
    <t>Valfredo Valiani/Tally Ho</t>
  </si>
  <si>
    <t>Vanessa Johnson</t>
  </si>
  <si>
    <t>Vendor (10000) / Atlas Bloodstock (PS)</t>
  </si>
  <si>
    <t>Vendor (10000) / David Easterby (PS)</t>
  </si>
  <si>
    <t>Vendor (10000) / Dermot Farrington/CRH Bloodstock (PS)</t>
  </si>
  <si>
    <t>Vendor (10000) / Rathmore Stud (PS)</t>
  </si>
  <si>
    <t>Vendor (11000) / Ivy Stables (PS)</t>
  </si>
  <si>
    <t>Vendor (14000) / Marco Bozzi Bloodstock (PS)</t>
  </si>
  <si>
    <t>Vendor (14000) / Meadowview Stables (PS)</t>
  </si>
  <si>
    <t>Vendor (14000) / Nick Bradley/Jack Morland Racing (PS)</t>
  </si>
  <si>
    <t>Vendor (15000) / Ellie Whitaker (PS)</t>
  </si>
  <si>
    <t>Vendor (15000) / Howson &amp; Houldsworth/Jamie Insole (PS)</t>
  </si>
  <si>
    <t>Vendor (15000) / Jonathan Portman/Freddy Tylicki Bloodstock (PS)</t>
  </si>
  <si>
    <t>Vendor (15000) / Marco Bozzi Bloodstock (PS)</t>
  </si>
  <si>
    <t>Vendor (15000) / Oliver St Lawrence Bloodstock (PS)</t>
  </si>
  <si>
    <t>Vendor (18000) / Blandford Bloodstock/Ed Bethell (PS)</t>
  </si>
  <si>
    <t>Vendor (18000) / Johnstown Stud (PS)</t>
  </si>
  <si>
    <t>Vendor (20000) / Marco Bozzi Bloodstock (PS)</t>
  </si>
  <si>
    <t>Vendor (20000) / New Racing Factory (PS)</t>
  </si>
  <si>
    <t>Vendor (24000) / Mark Usher Racing/Oliver St. Lawrence Bloodstock (PS)</t>
  </si>
  <si>
    <t>Vendor (25000) / Brian Meehan (PS)</t>
  </si>
  <si>
    <t>Vendor (25000) / Fionn McSharry (PS)</t>
  </si>
  <si>
    <t>Vendor (25000) / Nick Bradley Racing/C. Lidster (PS)</t>
  </si>
  <si>
    <t>Vendor (25000) / Nigel Tinkler/ Jamie Piggott (PS)</t>
  </si>
  <si>
    <t>Vendor (26000) / Milan Racing Club (PS)</t>
  </si>
  <si>
    <t>Vendor (3000) / Bobby O'Ryan / Kishore (PS)</t>
  </si>
  <si>
    <t>Vendor (3000) / Renello Bloodstock Agency (PS)</t>
  </si>
  <si>
    <t>Vendor (30000) / Marco Bozzi Bloodstock (PS)</t>
  </si>
  <si>
    <t>Vendor (30000) / SackvilleDonald (PS)</t>
  </si>
  <si>
    <t>Vendor (38000) / GS Bloodstock (PS)</t>
  </si>
  <si>
    <t>Vendor (4000) / Michael Mulvany (PS)</t>
  </si>
  <si>
    <t>Vendor (40000) / David Easterby (PS)</t>
  </si>
  <si>
    <t>Vendor (4500) / Ahmed Albader (PS)</t>
  </si>
  <si>
    <t>Vendor (5000) / Adam Burton Bloodstock (PS)</t>
  </si>
  <si>
    <t>Vendor (5000) / Bobby O Ryan (PS)</t>
  </si>
  <si>
    <t>Vendor (5000) / Horton Racing (PS)</t>
  </si>
  <si>
    <t>Vendor (5000) / Romano Vincenzo (PS)</t>
  </si>
  <si>
    <t>Vendor (6000) / Kubler Racing (PS)</t>
  </si>
  <si>
    <t>Vendor (6000) / Sheila Lavery (PS)</t>
  </si>
  <si>
    <t>Vendor (60000) / Ollie Sangster (PS)</t>
  </si>
  <si>
    <t>Vendor (7000) / Apollo Bloodstock (PS)</t>
  </si>
  <si>
    <t>Vendor (8000) / Chasefield Stables (PS)</t>
  </si>
  <si>
    <t>Vendor (8000) / Johnny Hassett (PS)</t>
  </si>
  <si>
    <t>Vendor (8000) / New Racing Factory (PS)</t>
  </si>
  <si>
    <t>Vereright</t>
  </si>
  <si>
    <t>Vincenzo Caruso</t>
  </si>
  <si>
    <t>Volteo Horse Services</t>
  </si>
  <si>
    <t>Volteo Horse Services (P.S.)</t>
  </si>
  <si>
    <t>W Clifford</t>
  </si>
  <si>
    <t>W Douglas/Gordon-Watson</t>
  </si>
  <si>
    <t>W Douglass</t>
  </si>
  <si>
    <t>W Easterby</t>
  </si>
  <si>
    <t>W Easterby / Reality Racing</t>
  </si>
  <si>
    <t>W Easterby / Reality Racing Partners</t>
  </si>
  <si>
    <t>W M Wanless</t>
  </si>
  <si>
    <t>W.Easterby</t>
  </si>
  <si>
    <t>Walter Buick</t>
  </si>
  <si>
    <t>Wavertree Stables USA</t>
  </si>
  <si>
    <t>WC Equine</t>
  </si>
  <si>
    <t>Well Connected Electrics UK</t>
  </si>
  <si>
    <t>West Bloodstock</t>
  </si>
  <si>
    <t>West BS Agent for Repole Bloodstock</t>
  </si>
  <si>
    <t>Whiterose</t>
  </si>
  <si>
    <t>William Butler</t>
  </si>
  <si>
    <t>William Haggas</t>
  </si>
  <si>
    <t>William Knight / Harry Dunlop</t>
  </si>
  <si>
    <t>William Knight Racing</t>
  </si>
  <si>
    <t>William R Muir</t>
  </si>
  <si>
    <t>William R Muir (P.S.)</t>
  </si>
  <si>
    <t>Willie Maher</t>
  </si>
  <si>
    <t>Willie McCreery</t>
  </si>
  <si>
    <t>Willow Wood Stud</t>
  </si>
  <si>
    <t>Winstar Farm / St Elias</t>
  </si>
  <si>
    <t>Winstar Farm LLC</t>
  </si>
  <si>
    <t>Wojciech Zmiejko/Robert Zielinski</t>
  </si>
  <si>
    <t>Woodlands Lodge</t>
  </si>
  <si>
    <t>Woodleigh Stable</t>
  </si>
  <si>
    <t>Wyanstown House</t>
  </si>
  <si>
    <t>Wyrzyk / Szumski</t>
  </si>
  <si>
    <t>Yeomanstown Stud</t>
  </si>
  <si>
    <t>Yousef AL Turaif</t>
  </si>
  <si>
    <t>Yulong</t>
  </si>
  <si>
    <t>Ziad A Galadari</t>
  </si>
  <si>
    <t>Ziad A Galadarii</t>
  </si>
  <si>
    <t>Zulfiqar Khan</t>
  </si>
  <si>
    <t>Consignor</t>
  </si>
  <si>
    <t>number of sales</t>
  </si>
  <si>
    <t>Total Price (€)</t>
  </si>
  <si>
    <t>Sold less than stud fee</t>
  </si>
  <si>
    <t>SUM of profit/loss</t>
  </si>
  <si>
    <t>A.P. Bloodstock</t>
  </si>
  <si>
    <t>Abbeville Stud</t>
  </si>
  <si>
    <t>Acorn Stud</t>
  </si>
  <si>
    <t>Acorn Stud - Co. Wicklow</t>
  </si>
  <si>
    <t>Acorn Stud (Wicklow)</t>
  </si>
  <si>
    <t>Airlie Stud</t>
  </si>
  <si>
    <t>Airlie Stud, Ireland</t>
  </si>
  <si>
    <t>Al Eile Stud</t>
  </si>
  <si>
    <t>Albany Stud</t>
  </si>
  <si>
    <t>Alice Fitzgerald</t>
  </si>
  <si>
    <t>AMT Bloodstock</t>
  </si>
  <si>
    <t>Analytic Stables</t>
  </si>
  <si>
    <t>Annaca Bloodstock</t>
  </si>
  <si>
    <t>Apple Tree Stud</t>
  </si>
  <si>
    <t>Appletown Stud</t>
  </si>
  <si>
    <t>Appletree Stud</t>
  </si>
  <si>
    <t>Archersgrove Bloodstock</t>
  </si>
  <si>
    <t>Ard Erin Stud, Ireland</t>
  </si>
  <si>
    <t>Ard Na Taggle Stables Co. Clare</t>
  </si>
  <si>
    <t>Arglo House Stud</t>
  </si>
  <si>
    <t>Ashbrooke Stud</t>
  </si>
  <si>
    <t>Ashwood House Stables, Ireland</t>
  </si>
  <si>
    <t>Aston Mullins Stud</t>
  </si>
  <si>
    <t>Aughamore Stud</t>
  </si>
  <si>
    <t>Aughamore Stud, Ireland</t>
  </si>
  <si>
    <t>Awbeg Stud</t>
  </si>
  <si>
    <t>Aylesbury House</t>
  </si>
  <si>
    <t>Aylesbury House Stud</t>
  </si>
  <si>
    <t>Ballinafad Stud</t>
  </si>
  <si>
    <t>Ballintry Stud</t>
  </si>
  <si>
    <t>Ballintry Stud, Ireland</t>
  </si>
  <si>
    <t>Ballough House Stables</t>
  </si>
  <si>
    <t>Ballybin Stud</t>
  </si>
  <si>
    <t>Ballygallon Stud (Ireland) Ltd</t>
  </si>
  <si>
    <t>Ballygowan</t>
  </si>
  <si>
    <t>Ballyhagan Stud</t>
  </si>
  <si>
    <t>Ballyhampshire Stud</t>
  </si>
  <si>
    <t>Ballyhane</t>
  </si>
  <si>
    <t>Ballyhane, Ireland</t>
  </si>
  <si>
    <t>Ballyhimikin Stud</t>
  </si>
  <si>
    <t>Ballyhimikin Stud, Ireland</t>
  </si>
  <si>
    <t>Ballylinch Stud, Ireland</t>
  </si>
  <si>
    <t>Ballymorris Stud</t>
  </si>
  <si>
    <t>Ballyogue Stud</t>
  </si>
  <si>
    <t>Ballyphilip Stud</t>
  </si>
  <si>
    <t>Ballyphilip Stud, Ireland</t>
  </si>
  <si>
    <t>Ballyshannon Stud</t>
  </si>
  <si>
    <t>Ballyshannon Stud (Agent)</t>
  </si>
  <si>
    <t>Ballyshannon Stud, Ireland (Agent)</t>
  </si>
  <si>
    <t>Ballyvolane Stud</t>
  </si>
  <si>
    <t>Ballyvolane Stud, Ireland</t>
  </si>
  <si>
    <t>Baroda Stud</t>
  </si>
  <si>
    <t>Baroda Stud, Ireland</t>
  </si>
  <si>
    <t>Barouche Stud (Ireland) Ltd.</t>
  </si>
  <si>
    <t>Barronstown Stud</t>
  </si>
  <si>
    <t>Barronstown Stud, Ireland</t>
  </si>
  <si>
    <t>Barton Stud</t>
  </si>
  <si>
    <t>Bearstone Stud</t>
  </si>
  <si>
    <t>Beech Tree Stud</t>
  </si>
  <si>
    <t>Beechlane Stables</t>
  </si>
  <si>
    <t>Beechlawn Stud</t>
  </si>
  <si>
    <t>Beechvale Stud</t>
  </si>
  <si>
    <t>Beechwood Stud</t>
  </si>
  <si>
    <t>Bellewstown Farm Stud</t>
  </si>
  <si>
    <t>Bellewstown Farm Stud, Ireland</t>
  </si>
  <si>
    <t>Belmont Stud</t>
  </si>
  <si>
    <t>Bickmarsh Stud</t>
  </si>
  <si>
    <t>Bishopstown Stud</t>
  </si>
  <si>
    <t>Blackwater Stud</t>
  </si>
  <si>
    <t>Blue Diamond Stud Farm (UK)</t>
  </si>
  <si>
    <t>Blue Diamond Stud Farm (UK) Ltd.</t>
  </si>
  <si>
    <t>Boherguy Stud</t>
  </si>
  <si>
    <t>Boherguy Stud, Ireland</t>
  </si>
  <si>
    <t>Brenda Shortt Bloodstock</t>
  </si>
  <si>
    <t>Brendan White</t>
  </si>
  <si>
    <t>Brian O'Rourke Bloodstock</t>
  </si>
  <si>
    <t>Briar Lane Stud</t>
  </si>
  <si>
    <t>Brook Lodge Farm</t>
  </si>
  <si>
    <t>Brook Stud</t>
  </si>
  <si>
    <t>Browne Brothers Bloodstock</t>
  </si>
  <si>
    <t>Bugley Stud</t>
  </si>
  <si>
    <t>Butlersgrove Stud</t>
  </si>
  <si>
    <t>Byerley Stud</t>
  </si>
  <si>
    <t>Camas Park Stud</t>
  </si>
  <si>
    <t>Camas Park Stud, Ireland</t>
  </si>
  <si>
    <t>Candlefort Stud</t>
  </si>
  <si>
    <t>Car Colston Hall Stud</t>
  </si>
  <si>
    <t>Carisbrooke Stud</t>
  </si>
  <si>
    <t>Carisbrooke Stud (Agent)</t>
  </si>
  <si>
    <t>Carmel Stud</t>
  </si>
  <si>
    <t>Carrigbeg Stud</t>
  </si>
  <si>
    <t>Carrigeen Farm</t>
  </si>
  <si>
    <t>Castledillon Stud (Agent)</t>
  </si>
  <si>
    <t>Castledillon Stud, Ireland (Agent)</t>
  </si>
  <si>
    <t>Castlefarm Stud</t>
  </si>
  <si>
    <t>Castlehyde Stud</t>
  </si>
  <si>
    <t>Castletown Quarry Stud</t>
  </si>
  <si>
    <t>Castletown Stud</t>
  </si>
  <si>
    <t>Castletown Stud, Ireland</t>
  </si>
  <si>
    <t>Chantilly Farm</t>
  </si>
  <si>
    <t>Chapel Stud</t>
  </si>
  <si>
    <t>Chapel Stud Ltd</t>
  </si>
  <si>
    <t>Charel Park Stud</t>
  </si>
  <si>
    <t>Charlock Stud</t>
  </si>
  <si>
    <t>Chasemore Farm</t>
  </si>
  <si>
    <t>Cheveley Park Stud Ltd.</t>
  </si>
  <si>
    <t>Church View Stables</t>
  </si>
  <si>
    <t>Church View Stables, Ireland</t>
  </si>
  <si>
    <t>Churchland Stud</t>
  </si>
  <si>
    <t>Churchland Stud, Ireland</t>
  </si>
  <si>
    <t>Churchtown House Stud</t>
  </si>
  <si>
    <t>Churchtown House Stud, Ireland</t>
  </si>
  <si>
    <t>Clara Stud</t>
  </si>
  <si>
    <t>Clara Stud, Ireland</t>
  </si>
  <si>
    <t>Clare Castle Stud</t>
  </si>
  <si>
    <t>Clare Castle Stud, Ireland</t>
  </si>
  <si>
    <t>Clarkstown Stables</t>
  </si>
  <si>
    <t>Clearwater Stud</t>
  </si>
  <si>
    <t>Clenagh Castle Stud</t>
  </si>
  <si>
    <t>Clifton Farm</t>
  </si>
  <si>
    <t>Clifton Farm, Ireland</t>
  </si>
  <si>
    <t>Clonbonny Stud</t>
  </si>
  <si>
    <t>Clonbur House</t>
  </si>
  <si>
    <t>Clonlisk Stud</t>
  </si>
  <si>
    <t>Clonmult Farm</t>
  </si>
  <si>
    <t>Clonmult Farm, Ireland</t>
  </si>
  <si>
    <t>Clonsast Stud</t>
  </si>
  <si>
    <t>Cobhall Court Stud</t>
  </si>
  <si>
    <t>Collegelands Stud</t>
  </si>
  <si>
    <t>Coneyboro Stud Farm</t>
  </si>
  <si>
    <t>Consign Ltd</t>
  </si>
  <si>
    <t>Consign Ltd.</t>
  </si>
  <si>
    <t>Coole House Farm</t>
  </si>
  <si>
    <t>Cooneen Stud</t>
  </si>
  <si>
    <t>Cooneen Stud, Ireland</t>
  </si>
  <si>
    <t>Corduff Stud</t>
  </si>
  <si>
    <t>Corduff Stud, Ireland</t>
  </si>
  <si>
    <t>Cregg Stud</t>
  </si>
  <si>
    <t>Cregg Stud, Ireland</t>
  </si>
  <si>
    <t>Crohane House</t>
  </si>
  <si>
    <t>Croom House Stud</t>
  </si>
  <si>
    <t>Croom House Stud, Ireland</t>
  </si>
  <si>
    <t>Cross Stables</t>
  </si>
  <si>
    <t>Crowhill Farm</t>
  </si>
  <si>
    <t>Crown Farm, Ireland</t>
  </si>
  <si>
    <t>Culworth Grounds Farm</t>
  </si>
  <si>
    <t>Culworth Grounds Farm (Agent)</t>
  </si>
  <si>
    <t>Danesrath Stud</t>
  </si>
  <si>
    <t>Danesrath Stud (Agent)</t>
  </si>
  <si>
    <t>Danesrath Stud, Ireland</t>
  </si>
  <si>
    <t>Daylesford Stud</t>
  </si>
  <si>
    <t>Daymark Stud</t>
  </si>
  <si>
    <t>Deerfield Farm</t>
  </si>
  <si>
    <t>Deerpark Stud</t>
  </si>
  <si>
    <t>Deerpark Stud, Ireland</t>
  </si>
  <si>
    <t>Derryluskin Stud</t>
  </si>
  <si>
    <t>Derrymore Farm</t>
  </si>
  <si>
    <t>Donnellys Well</t>
  </si>
  <si>
    <t>Dromod Stud</t>
  </si>
  <si>
    <t>Drumachon Stud</t>
  </si>
  <si>
    <t>Drumlin &amp; Yellowford</t>
  </si>
  <si>
    <t>Dunmahon Stud</t>
  </si>
  <si>
    <t>Egmont Stud</t>
  </si>
  <si>
    <t>Egmont Stud, Ireland</t>
  </si>
  <si>
    <t>European Sales Management</t>
  </si>
  <si>
    <t>Evergreen Stud</t>
  </si>
  <si>
    <t>Evergreen Stud, Ireland</t>
  </si>
  <si>
    <t>Farran House Stud</t>
  </si>
  <si>
    <t>Felley Priory Stud</t>
  </si>
  <si>
    <t>Fernham Farm</t>
  </si>
  <si>
    <t>Fittocks Stud</t>
  </si>
  <si>
    <t>Folland-Bowen Bloodstock</t>
  </si>
  <si>
    <t>Forefront Bloodstock</t>
  </si>
  <si>
    <t>Forenaghts Stud</t>
  </si>
  <si>
    <t>Foxfield Stud</t>
  </si>
  <si>
    <t>French Furze Road Stud</t>
  </si>
  <si>
    <t>Furnace Mill Stud</t>
  </si>
  <si>
    <t>Galbertstown Stables</t>
  </si>
  <si>
    <t>Galbertstown Stables, Ireland</t>
  </si>
  <si>
    <t>Galloway Stud</t>
  </si>
  <si>
    <t>Genesis Green Stud Ltd.</t>
  </si>
  <si>
    <t>Gerrardstown House Stud</t>
  </si>
  <si>
    <t>Gibbonstown Stud</t>
  </si>
  <si>
    <t>Gillon Bloodstock</t>
  </si>
  <si>
    <t>Glacken View</t>
  </si>
  <si>
    <t>Glascairn Stud</t>
  </si>
  <si>
    <t>Glashare House Stud</t>
  </si>
  <si>
    <t>Glen Stables</t>
  </si>
  <si>
    <t>Glenvale Stud</t>
  </si>
  <si>
    <t>Glenvale Stud, Ireland</t>
  </si>
  <si>
    <t>Glidawn Stud</t>
  </si>
  <si>
    <t>Glidawn Stud, Ireland</t>
  </si>
  <si>
    <t>Goldenvale Stud</t>
  </si>
  <si>
    <t>Graiguebeg Stud</t>
  </si>
  <si>
    <t>Grange Hill Stud</t>
  </si>
  <si>
    <t>Grangemore Stud</t>
  </si>
  <si>
    <t>Grangemore Stud, Ireland</t>
  </si>
  <si>
    <t>Greenville House Stud</t>
  </si>
  <si>
    <t>Greenville House Stud, Ireland</t>
  </si>
  <si>
    <t>Greenwood Stables</t>
  </si>
  <si>
    <t>Greyridge Bloodstock</t>
  </si>
  <si>
    <t>Haras D'Etreham, France</t>
  </si>
  <si>
    <t>Harris Piece Stud</t>
  </si>
  <si>
    <t>Harry Dutfield</t>
  </si>
  <si>
    <t>Hascombe &amp; Valiant Stud Ltd.</t>
  </si>
  <si>
    <t>Hazelwood Bloodstock</t>
  </si>
  <si>
    <t>Hedgeholme Stud</t>
  </si>
  <si>
    <t>Hegarty Bloodstock</t>
  </si>
  <si>
    <t>Herbertstown House Stud</t>
  </si>
  <si>
    <t>Herbertstown House Stud (Co Kildare)</t>
  </si>
  <si>
    <t>Herbertstown House Stud (Co. Kildare), Ireland</t>
  </si>
  <si>
    <t>High View Stud</t>
  </si>
  <si>
    <t>Highclere Stud</t>
  </si>
  <si>
    <t>Highpark</t>
  </si>
  <si>
    <t>Hillwood Stud</t>
  </si>
  <si>
    <t>Hollyhill Stud</t>
  </si>
  <si>
    <t>Houghton Bloodstock</t>
  </si>
  <si>
    <t>Hungerford Park Stud</t>
  </si>
  <si>
    <t>Hunting Hill Stud</t>
  </si>
  <si>
    <t>Irish National Stud</t>
  </si>
  <si>
    <t>Islanmore Stud</t>
  </si>
  <si>
    <t>Islanmore Stud, Ireland</t>
  </si>
  <si>
    <t>Jamie Railton (Agent)</t>
  </si>
  <si>
    <t>Jamie Railton Sales Agency</t>
  </si>
  <si>
    <t>Jarvis Brook Farm</t>
  </si>
  <si>
    <t>JMQ Bloodstock</t>
  </si>
  <si>
    <t>Jossestown Farm</t>
  </si>
  <si>
    <t>Jossestown Farm, Ireland</t>
  </si>
  <si>
    <t>Keith Harte (Agent)</t>
  </si>
  <si>
    <t>Kellsgrange Stud</t>
  </si>
  <si>
    <t>Kellsgrange Stud, Ireland</t>
  </si>
  <si>
    <t>Kenilworth House Stud</t>
  </si>
  <si>
    <t>Kenilworth House Stud, Ireland</t>
  </si>
  <si>
    <t>Kenilworth House Stud, Ireland (Agent)</t>
  </si>
  <si>
    <t>Kilbride House Stud</t>
  </si>
  <si>
    <t>Kilcarn Park</t>
  </si>
  <si>
    <t>Kilconnel Stables</t>
  </si>
  <si>
    <t>Kildallan Farm, Ireland</t>
  </si>
  <si>
    <t>Kildaragh Stud</t>
  </si>
  <si>
    <t>Kildaragh Stud (Agent)</t>
  </si>
  <si>
    <t>Kildaragh Stud, Ireland (Agent)</t>
  </si>
  <si>
    <t>Kilfeacle Stud</t>
  </si>
  <si>
    <t>Killartery Stud</t>
  </si>
  <si>
    <t>Killeen Farm</t>
  </si>
  <si>
    <t>Killeen Stables</t>
  </si>
  <si>
    <t>Killourney Mor Farm</t>
  </si>
  <si>
    <t>Killourney Mór Farm</t>
  </si>
  <si>
    <t>Killourney Mor Farm, Ireland</t>
  </si>
  <si>
    <t>Killulla Stud</t>
  </si>
  <si>
    <t>Kilminfoyle House Stud</t>
  </si>
  <si>
    <t>Kilminfoyle House Stud, Ireland (Agent)</t>
  </si>
  <si>
    <t>Kilmoney Cottage Stud, Ireland</t>
  </si>
  <si>
    <t>Kilpatrick Farm</t>
  </si>
  <si>
    <t>Kiltale Farm</t>
  </si>
  <si>
    <t>Kingsfield Stud, Ireland</t>
  </si>
  <si>
    <t>Kirtlington Stud</t>
  </si>
  <si>
    <t>Knockatrina House</t>
  </si>
  <si>
    <t>Knockatrina House Stud</t>
  </si>
  <si>
    <t>Knockbaun Bloodstock</t>
  </si>
  <si>
    <t>Knocklong House Stud</t>
  </si>
  <si>
    <t>Knocktartan House Stud</t>
  </si>
  <si>
    <t>Ladytown Stables</t>
  </si>
  <si>
    <t>Ladytown Stables, Ireland</t>
  </si>
  <si>
    <t>Lakefield Farm</t>
  </si>
  <si>
    <t>Lakefield Farm, Ireland</t>
  </si>
  <si>
    <t>Lambertstown Stud</t>
  </si>
  <si>
    <t>Lavella Stud</t>
  </si>
  <si>
    <t>Lavella Stud, Ireland</t>
  </si>
  <si>
    <t>Lewinstown Farm</t>
  </si>
  <si>
    <t>Limekiln Stud</t>
  </si>
  <si>
    <t>Lisieux Stud</t>
  </si>
  <si>
    <t>Llety Farms</t>
  </si>
  <si>
    <t>Lodge Park Stud</t>
  </si>
  <si>
    <t>Lodge Park Stud, Ireland</t>
  </si>
  <si>
    <t>Longview Stud</t>
  </si>
  <si>
    <t>Loughill</t>
  </si>
  <si>
    <t>Loughmore Stables</t>
  </si>
  <si>
    <t>Loughtown Stud</t>
  </si>
  <si>
    <t>Loughtown Stud, Ireland</t>
  </si>
  <si>
    <t>Low Garleffan Farm</t>
  </si>
  <si>
    <t>Lynn Lodge Stud</t>
  </si>
  <si>
    <t>Lynn Lodge Stud, Ireland</t>
  </si>
  <si>
    <t>Manister House Stud</t>
  </si>
  <si>
    <t>Manister House Stud, Ireland</t>
  </si>
  <si>
    <t>Manor Farm (Wiltshire)</t>
  </si>
  <si>
    <t>Manor Farm Stud (Rutland)</t>
  </si>
  <si>
    <t>Manor House Farm Stud</t>
  </si>
  <si>
    <t>Marlhill House Stud</t>
  </si>
  <si>
    <t>Matthew Brown Bloodstock</t>
  </si>
  <si>
    <t>Maywood Stud</t>
  </si>
  <si>
    <t>McCracken Farms</t>
  </si>
  <si>
    <t>Meadowlands Stud (Co. Down)</t>
  </si>
  <si>
    <t>Meon Valley Stud</t>
  </si>
  <si>
    <t>Metric Bloodstock Ltd</t>
  </si>
  <si>
    <t>Mickley Stud</t>
  </si>
  <si>
    <t>Mickley Stud Ltd.</t>
  </si>
  <si>
    <t>Middlelane Farm</t>
  </si>
  <si>
    <t>Milestream Stud</t>
  </si>
  <si>
    <t>Mill House Stud</t>
  </si>
  <si>
    <t>Miller Hill</t>
  </si>
  <si>
    <t>Minster Enterprises Ltd.</t>
  </si>
  <si>
    <t>Minster Stud</t>
  </si>
  <si>
    <t>Moanmore Stables, Ireland</t>
  </si>
  <si>
    <t>Monksland Stables</t>
  </si>
  <si>
    <t>Monksland Stables, Ireland</t>
  </si>
  <si>
    <t>Morning Star Stud</t>
  </si>
  <si>
    <t>Mount Armstrong Kildare</t>
  </si>
  <si>
    <t>Mount Armstrong Stud (Kildare)</t>
  </si>
  <si>
    <t>Mount Coote Stud</t>
  </si>
  <si>
    <t>Mount Coote Stud, Ireland</t>
  </si>
  <si>
    <t>Mount Eaton Stud</t>
  </si>
  <si>
    <t>Mount Eaton Stud, Ireland</t>
  </si>
  <si>
    <t>Mount Farm Stud</t>
  </si>
  <si>
    <t>Mountain View Stud</t>
  </si>
  <si>
    <t>Mountain View Stud, Ireland</t>
  </si>
  <si>
    <t>Mountarmstrong Stud</t>
  </si>
  <si>
    <t>Mountarmstrong Stud, Ireland</t>
  </si>
  <si>
    <t>Moyfinn Stud</t>
  </si>
  <si>
    <t>Moyfinn Stud, Ireland</t>
  </si>
  <si>
    <t>Mr &amp; Mrs T. Foster</t>
  </si>
  <si>
    <t>Mr Stuart Jagger</t>
  </si>
  <si>
    <t>Mr. Michael Downey</t>
  </si>
  <si>
    <t>Mr. Michael Tallon</t>
  </si>
  <si>
    <t>Ms. Alice Fitzgerald</t>
  </si>
  <si>
    <t>Mullinam House Stud</t>
  </si>
  <si>
    <t>Natton House Thoroughbreds Ltd</t>
  </si>
  <si>
    <t>Natton House Thoroughbreds Ltd.</t>
  </si>
  <si>
    <t>New Barn Farm Stables</t>
  </si>
  <si>
    <t>New England Stud</t>
  </si>
  <si>
    <t>Newlands House Stud</t>
  </si>
  <si>
    <t>Newsells Park Stud</t>
  </si>
  <si>
    <t>Newsells Park Stud Ltd.</t>
  </si>
  <si>
    <t>Newtown Lodge Stud</t>
  </si>
  <si>
    <t>Newtown Stud</t>
  </si>
  <si>
    <t>Newtown Stud, Ireland</t>
  </si>
  <si>
    <t>Noralla Stud Farm</t>
  </si>
  <si>
    <t>Norelands</t>
  </si>
  <si>
    <t>Norelands, Ireland</t>
  </si>
  <si>
    <t>Norris Bloodstock</t>
  </si>
  <si>
    <t>North Fordon Farm</t>
  </si>
  <si>
    <t>Northern Bloodstock Ltd</t>
  </si>
  <si>
    <t>Northmore Stud</t>
  </si>
  <si>
    <t>Nunstainton Stud</t>
  </si>
  <si>
    <t>Oak Lodge &amp; Springfield House Stud</t>
  </si>
  <si>
    <t>Oak Lodge &amp; Springfield House Stud, Ireland</t>
  </si>
  <si>
    <t>Oakgrove Stud</t>
  </si>
  <si>
    <t>Oaklands Park Stud</t>
  </si>
  <si>
    <t>Oaklawn Stud</t>
  </si>
  <si>
    <t>Oaks Farm Stables</t>
  </si>
  <si>
    <t>Oghill House Stud</t>
  </si>
  <si>
    <t>Oghill House Stud, Ireland</t>
  </si>
  <si>
    <t>Old Carhue Stud</t>
  </si>
  <si>
    <t>Old Carhue Stud, Ireland</t>
  </si>
  <si>
    <t>Olive O'Connor Bloodstock</t>
  </si>
  <si>
    <t>Oneliner Stables, Ireland</t>
  </si>
  <si>
    <t>Overbury Stud</t>
  </si>
  <si>
    <t>Owenstown Stud</t>
  </si>
  <si>
    <t>Owenstown Stud, Ireland</t>
  </si>
  <si>
    <t>Paal House Stud</t>
  </si>
  <si>
    <t>Pallas House Stud</t>
  </si>
  <si>
    <t>Parkway Farm</t>
  </si>
  <si>
    <t>Petches Farm</t>
  </si>
  <si>
    <t>Peter Lawlor Equine</t>
  </si>
  <si>
    <t>Pier House Stud</t>
  </si>
  <si>
    <t>Pier House Stud, Ireland</t>
  </si>
  <si>
    <t>Piercetown Stud</t>
  </si>
  <si>
    <t>Pineapple Stud Ltd.</t>
  </si>
  <si>
    <t>Pipe View Stud</t>
  </si>
  <si>
    <t>Pipers Rock Stud</t>
  </si>
  <si>
    <t>Plantation Stud</t>
  </si>
  <si>
    <t>Prospect Stables</t>
  </si>
  <si>
    <t>Q-Cross Stables</t>
  </si>
  <si>
    <t>Q-Cross Stables, Ireland</t>
  </si>
  <si>
    <t>Raheendaw Farm</t>
  </si>
  <si>
    <t>Railstown Stud</t>
  </si>
  <si>
    <t>Rathasker Stud</t>
  </si>
  <si>
    <t>Rathasker Stud, Ireland</t>
  </si>
  <si>
    <t>Rathbarry Stud</t>
  </si>
  <si>
    <t>Rathbarry Stud (Agent)</t>
  </si>
  <si>
    <t>Rathbarry Stud, Ireland</t>
  </si>
  <si>
    <t>Rathbarry Stud, Ireland (Agent)</t>
  </si>
  <si>
    <t>Rathbride Farm</t>
  </si>
  <si>
    <t>Rathcannon Stables</t>
  </si>
  <si>
    <t>Rathneestin Stables</t>
  </si>
  <si>
    <t>Redgate Bloodstock Ltd.</t>
  </si>
  <si>
    <t>Redpender Stud</t>
  </si>
  <si>
    <t>Redpender Stud, Ireland</t>
  </si>
  <si>
    <t>Ridge Manor Stud</t>
  </si>
  <si>
    <t>Rigsdale Stud</t>
  </si>
  <si>
    <t>Ringfort Stud</t>
  </si>
  <si>
    <t>Ringfort Stud (Agent)</t>
  </si>
  <si>
    <t>Ringfort Stud, Ireland</t>
  </si>
  <si>
    <t>Ringfort Stud, Ireland (Agent)</t>
  </si>
  <si>
    <t>Riverside Bloodstock Ltd.</t>
  </si>
  <si>
    <t>RMM Bloodstock</t>
  </si>
  <si>
    <t>Rochestown Lodge Stud</t>
  </si>
  <si>
    <t>Rochestown Lodge Stud, Ireland</t>
  </si>
  <si>
    <t>Rock Island Stud</t>
  </si>
  <si>
    <t>Rockton Stud</t>
  </si>
  <si>
    <t>Rockview Farm</t>
  </si>
  <si>
    <t>Rockview Stables</t>
  </si>
  <si>
    <t>Rockview Stables, Ireland</t>
  </si>
  <si>
    <t>Ross na Ree House Farm</t>
  </si>
  <si>
    <t>Rossenarra Stud</t>
  </si>
  <si>
    <t>Round Hill Stud, Ireland</t>
  </si>
  <si>
    <t>Roundhill Stud</t>
  </si>
  <si>
    <t>Ryebridge Stud</t>
  </si>
  <si>
    <t>S Fanning Sales</t>
  </si>
  <si>
    <t>Salcey Forest Stud</t>
  </si>
  <si>
    <t>Selwood Bloodstock</t>
  </si>
  <si>
    <t>Sherbourne Lodge, Ireland</t>
  </si>
  <si>
    <t>Shinglis Stud</t>
  </si>
  <si>
    <t>Silverbirch Stud</t>
  </si>
  <si>
    <t>Siskin Lodge</t>
  </si>
  <si>
    <t>Skara Stud</t>
  </si>
  <si>
    <t>Skara Stud, Ireland</t>
  </si>
  <si>
    <t>Sladoo Farm</t>
  </si>
  <si>
    <t>Spencer Sales</t>
  </si>
  <si>
    <t>Spencer Sales Ltd</t>
  </si>
  <si>
    <t>Spencer Sales Ltd.</t>
  </si>
  <si>
    <t>Springbank Way Stud</t>
  </si>
  <si>
    <t>Springfort Park Stud</t>
  </si>
  <si>
    <t>Staffordstown</t>
  </si>
  <si>
    <t>Staffordstown, Ireland</t>
  </si>
  <si>
    <t>Stanley Lodge</t>
  </si>
  <si>
    <t>Stanley Lodge, Ireland</t>
  </si>
  <si>
    <t>Stauffenberg Bloodstock</t>
  </si>
  <si>
    <t>Stephen Kemble Bloodstock</t>
  </si>
  <si>
    <t>Stonestown Stud</t>
  </si>
  <si>
    <t>Stratford Place Stud</t>
  </si>
  <si>
    <t>Stringston Farm</t>
  </si>
  <si>
    <t>Sunnyhill Stud, Ireland</t>
  </si>
  <si>
    <t>Susie Sands</t>
  </si>
  <si>
    <t>Sweep Lane Stud</t>
  </si>
  <si>
    <t>Tally-Ho Stud (Agent)</t>
  </si>
  <si>
    <t>Tally-Ho Stud, Ireland</t>
  </si>
  <si>
    <t>Tara Stud</t>
  </si>
  <si>
    <t>Taroka Stud</t>
  </si>
  <si>
    <t>Taroka Stud, Ireland</t>
  </si>
  <si>
    <t>TDM Bloodstock</t>
  </si>
  <si>
    <t>Tennyson Farm &amp; Stud</t>
  </si>
  <si>
    <t>The Castlebridge Consignment</t>
  </si>
  <si>
    <t>The Cottage Stud</t>
  </si>
  <si>
    <t>The Forge Stables</t>
  </si>
  <si>
    <t>The Forge Stables, Ireland</t>
  </si>
  <si>
    <t>The National Stud Ltd</t>
  </si>
  <si>
    <t>The National Stud Ltd.</t>
  </si>
  <si>
    <t>Theakston Stud</t>
  </si>
  <si>
    <t>Throckmorton Court Stud</t>
  </si>
  <si>
    <t>Tincoon Stables</t>
  </si>
  <si>
    <t>Tinnakill House</t>
  </si>
  <si>
    <t>Tirnaskea Stud</t>
  </si>
  <si>
    <t>Torard House Stud</t>
  </si>
  <si>
    <t>Torard House Stud, Ireland</t>
  </si>
  <si>
    <t>Tradewinds Stud</t>
  </si>
  <si>
    <t>Tradewinds Stud, Ireland</t>
  </si>
  <si>
    <t>Treadstone Bloodstock</t>
  </si>
  <si>
    <t>Treadstone Bloodstock, Ireland</t>
  </si>
  <si>
    <t>Trinity Park Stud</t>
  </si>
  <si>
    <t>Tullerboy Farm, Ireland</t>
  </si>
  <si>
    <t>Tullogher House Stud</t>
  </si>
  <si>
    <t>Tweenhills Farm &amp; Stud</t>
  </si>
  <si>
    <t>Vicarage Farm</t>
  </si>
  <si>
    <t>Vinesgrove Stud</t>
  </si>
  <si>
    <t>Vinesgrove Stud, Ireland</t>
  </si>
  <si>
    <t>Voute Sales Ltd. (Agent)</t>
  </si>
  <si>
    <t>W. H. R. John &amp; Partners</t>
  </si>
  <si>
    <t>Wardstown Stud</t>
  </si>
  <si>
    <t>Wardstown Stud, Ireland</t>
  </si>
  <si>
    <t>Watership Down Stud</t>
  </si>
  <si>
    <t>Weir View Stud</t>
  </si>
  <si>
    <t>Wellicome Farming</t>
  </si>
  <si>
    <t>West Park Farm</t>
  </si>
  <si>
    <t>West Stow Stud Ltd.</t>
  </si>
  <si>
    <t>Weylands Stud</t>
  </si>
  <si>
    <t>WH Bloodstock</t>
  </si>
  <si>
    <t>Whatton Manor Stud</t>
  </si>
  <si>
    <t>Whitecastle Stables</t>
  </si>
  <si>
    <t>Whitehall Stud</t>
  </si>
  <si>
    <t>Whiteoaks</t>
  </si>
  <si>
    <t>Whitsbury Manor Stud</t>
  </si>
  <si>
    <t>Whitwell Bloodstock</t>
  </si>
  <si>
    <t>Willowbrook Bloodstock</t>
  </si>
  <si>
    <t>Winters Bloodstock</t>
  </si>
  <si>
    <t>Woodtown House Stud</t>
  </si>
  <si>
    <t>Wraymount Stud</t>
  </si>
  <si>
    <t>Yeomanstown Stud, Ireland</t>
  </si>
  <si>
    <t>Day</t>
  </si>
  <si>
    <t>Lot</t>
  </si>
  <si>
    <t>Name</t>
  </si>
  <si>
    <t>Sex</t>
  </si>
  <si>
    <t>Colour</t>
  </si>
  <si>
    <t>Dam</t>
  </si>
  <si>
    <t>Grandsire</t>
  </si>
  <si>
    <t>Damsire</t>
  </si>
  <si>
    <t>Sale Price (€)</t>
  </si>
  <si>
    <t>Price</t>
  </si>
  <si>
    <t xml:space="preserve"> </t>
  </si>
  <si>
    <t>%</t>
  </si>
  <si>
    <t>profit/loss</t>
  </si>
  <si>
    <t>less 10k costs</t>
  </si>
  <si>
    <t>Sold less that stud fee</t>
  </si>
  <si>
    <t>Goffs Don</t>
  </si>
  <si>
    <t>A'Ali (IRE) x Sophie B (GB)</t>
  </si>
  <si>
    <t>C</t>
  </si>
  <si>
    <t>Sophie B (GB)</t>
  </si>
  <si>
    <t>A'Ali (IRE) x Walaaa (IRE)</t>
  </si>
  <si>
    <t>F</t>
  </si>
  <si>
    <t>Walaaa (IRE)</t>
  </si>
  <si>
    <t>A'Ali (IRE) x Alushta (GB)</t>
  </si>
  <si>
    <t>Alushta (GB)</t>
  </si>
  <si>
    <t>A'Ali (IRE) x Angel of The South (IRE)</t>
  </si>
  <si>
    <t>Angel of The South (IRE)</t>
  </si>
  <si>
    <t>A'Ali (IRE) x Blue Geranium (IRE)</t>
  </si>
  <si>
    <t>Blue Geranium (IRE)</t>
  </si>
  <si>
    <t>A'Ali (IRE) x Corra Linn (IRE)</t>
  </si>
  <si>
    <t>Corra Linn (IRE)</t>
  </si>
  <si>
    <t>A'Ali (IRE) x Maureen (IRE)</t>
  </si>
  <si>
    <t>Maureen (IRE)</t>
  </si>
  <si>
    <t>A'Ali (IRE) x Mazzuri (IRE)</t>
  </si>
  <si>
    <t>Mazzuri (IRE)</t>
  </si>
  <si>
    <t>Goffs ire b1</t>
  </si>
  <si>
    <t>A'Ali (IRE) x Ellery Lane (IRE) 2023 Br.C</t>
  </si>
  <si>
    <t>Tatt ire</t>
  </si>
  <si>
    <t>758</t>
  </si>
  <si>
    <t>A'Ali (IRE) / Zarabelle (GB)</t>
  </si>
  <si>
    <t>B</t>
  </si>
  <si>
    <t>Zarabelle (GB)</t>
  </si>
  <si>
    <t>Society Rock (IRE)</t>
  </si>
  <si>
    <t>Slade Power (IRE)</t>
  </si>
  <si>
    <t xml:space="preserve">Tatt ire </t>
  </si>
  <si>
    <t>198</t>
  </si>
  <si>
    <t>A'Ali (IRE) / Mystify Me (GB)</t>
  </si>
  <si>
    <t>Mystify Me (GB)</t>
  </si>
  <si>
    <t>Muhaarar (GB)</t>
  </si>
  <si>
    <t>Tatts-new b1</t>
  </si>
  <si>
    <t>449</t>
  </si>
  <si>
    <t>A'Ali (IRE) / Aristotelicienne (IRE)</t>
  </si>
  <si>
    <t>Aristotelicienne (IRE)</t>
  </si>
  <si>
    <t>Tatts-new b2</t>
  </si>
  <si>
    <t>1010</t>
  </si>
  <si>
    <t>A'Ali (IRE) / One Kiss (GB)</t>
  </si>
  <si>
    <t>One Kiss (GB)</t>
  </si>
  <si>
    <t>Sayif (IRE)</t>
  </si>
  <si>
    <t>1128</t>
  </si>
  <si>
    <t>A'Ali (IRE) / Royal Empress (IRE)</t>
  </si>
  <si>
    <t>Br</t>
  </si>
  <si>
    <t>Royal Empress (IRE)</t>
  </si>
  <si>
    <t>542</t>
  </si>
  <si>
    <t>A'Ali (IRE) / Always Dreaming (GB)</t>
  </si>
  <si>
    <t>Always Dreaming (GB)</t>
  </si>
  <si>
    <t>Tatts-new b3</t>
  </si>
  <si>
    <t>1238</t>
  </si>
  <si>
    <t>A'Ali (IRE) / Under The Covers (GB)</t>
  </si>
  <si>
    <t>Ch</t>
  </si>
  <si>
    <t>Under The Covers (GB)</t>
  </si>
  <si>
    <t>Stimulation (IRE)</t>
  </si>
  <si>
    <t>1323</t>
  </si>
  <si>
    <t>A'Ali (IRE) / Daisy Lane (GB)</t>
  </si>
  <si>
    <t>Daisy Lane (GB)</t>
  </si>
  <si>
    <t>1378</t>
  </si>
  <si>
    <t>A'Ali (IRE) / Ile Deserte (GB)</t>
  </si>
  <si>
    <t>Ile Deserte (GB)</t>
  </si>
  <si>
    <t>Green Desert (USA)</t>
  </si>
  <si>
    <t>1477</t>
  </si>
  <si>
    <t>A'Ali (IRE) / Polight (GB)</t>
  </si>
  <si>
    <t>Polight (GB)</t>
  </si>
  <si>
    <t>1551</t>
  </si>
  <si>
    <t>A'Ali (IRE) / Up At Last (GB)</t>
  </si>
  <si>
    <t>Up At Last (GB)</t>
  </si>
  <si>
    <t>Cape Cross (IRE)</t>
  </si>
  <si>
    <t>1663</t>
  </si>
  <si>
    <t>A'Ali (IRE) / Kinderfrau (GB)</t>
  </si>
  <si>
    <t>Kinderfrau (GB)</t>
  </si>
  <si>
    <t>1678</t>
  </si>
  <si>
    <t>A'Ali (IRE) / Littlemisssunshine (IRE)</t>
  </si>
  <si>
    <t>Littlemisssunshine (IRE)</t>
  </si>
  <si>
    <t>1723</t>
  </si>
  <si>
    <t>A'Ali (IRE) / Passionable (GB)</t>
  </si>
  <si>
    <t>Passionable (GB)</t>
  </si>
  <si>
    <t>New Approach (IRE)</t>
  </si>
  <si>
    <t>1762</t>
  </si>
  <si>
    <t>A'Ali (IRE) / Seamisst (GB)</t>
  </si>
  <si>
    <t>Seamisst (GB)</t>
  </si>
  <si>
    <t>Sepoy (AUS)</t>
  </si>
  <si>
    <t>Tatts-new b4</t>
  </si>
  <si>
    <t>1866</t>
  </si>
  <si>
    <t>A'Ali (IRE) / Psychic's Dream (GB)</t>
  </si>
  <si>
    <t>Psychic's Dream (GB)</t>
  </si>
  <si>
    <t>Acclamation (GB) x Raysarra (IRE)</t>
  </si>
  <si>
    <t>Raysarra (IRE)</t>
  </si>
  <si>
    <t>Acclamation (GB) x Ruby Shoes (IRE)</t>
  </si>
  <si>
    <t>Ruby Shoes (IRE)</t>
  </si>
  <si>
    <t>Acclamation (GB) x Angelic Motion (FR)</t>
  </si>
  <si>
    <t>Angelic Motion (FR)</t>
  </si>
  <si>
    <t>Acclamation (GB) x Chasing The Rain (GB)</t>
  </si>
  <si>
    <t>Chasing The Rain (GB)</t>
  </si>
  <si>
    <t>Acclamation (GB) x Dream On Me (GER)</t>
  </si>
  <si>
    <t>Dream On Me (GER)</t>
  </si>
  <si>
    <t>Acclamation (GB) x Hint of Glas (FR)</t>
  </si>
  <si>
    <t>Hint of Glas (FR)</t>
  </si>
  <si>
    <t>Acclamation (GB) x Blue Willow (GB) 2023 B.C</t>
  </si>
  <si>
    <t>Acclamation (GB) x Coccinella (USA) 2023 B.C</t>
  </si>
  <si>
    <t>Acclamation (GB) x Condensed (GB) 2023 B.F</t>
  </si>
  <si>
    <t>Acclamation (GB) x Crown Light (GB) 2023 B.C</t>
  </si>
  <si>
    <t>Acclamation (GB)Pellucid (GB)B.F</t>
  </si>
  <si>
    <t>Acclamation (GB)Petalite (GB)B.C</t>
  </si>
  <si>
    <t>Goffs ire b2</t>
  </si>
  <si>
    <t>Acclamation (GB)Acclamation (GB) x Aqtaar (IRE)</t>
  </si>
  <si>
    <t>B.F</t>
  </si>
  <si>
    <t>Acclamation (GB) x Aqtaar (IRE)</t>
  </si>
  <si>
    <t>Acclamation (GB)Acclamation (GB) x Ascot Family (IRE)</t>
  </si>
  <si>
    <t>B.C</t>
  </si>
  <si>
    <t>Acclamation (GB) x Ascot Family (IRE)</t>
  </si>
  <si>
    <t>Acclamation (GB)Acclamation (GB) x Aveta (FR)</t>
  </si>
  <si>
    <t>Acclamation (GB) x Aveta (FR)</t>
  </si>
  <si>
    <t>Acclamation (GB)Cautious Dreams (USA)</t>
  </si>
  <si>
    <t>Cautious Dreams (USA)</t>
  </si>
  <si>
    <t>Acclamation (GB) x Dansky (IRE)</t>
  </si>
  <si>
    <t>Acclamation (GB) x Gyldan (IRE)</t>
  </si>
  <si>
    <t>Gyldan (IRE)</t>
  </si>
  <si>
    <t>B.</t>
  </si>
  <si>
    <t>Kesarina (GB)</t>
  </si>
  <si>
    <t>Loire (IRE)</t>
  </si>
  <si>
    <t>Quality Time (IRE)</t>
  </si>
  <si>
    <t>163</t>
  </si>
  <si>
    <t>Acclamation (GB) / Memoria (GB)</t>
  </si>
  <si>
    <t>Memoria (GB)</t>
  </si>
  <si>
    <t>Royal Applause (GB)</t>
  </si>
  <si>
    <t>400</t>
  </si>
  <si>
    <t>Acclamation (GB) / Western Safari (IRE)</t>
  </si>
  <si>
    <t>Western Safari (IRE)</t>
  </si>
  <si>
    <t>High Chaparral (IRE)</t>
  </si>
  <si>
    <t>537</t>
  </si>
  <si>
    <t>Acclamation (GB) / Duchesse (IRE)</t>
  </si>
  <si>
    <t>Duchesse (IRE)</t>
  </si>
  <si>
    <t>Duke of Marmalade (IRE)</t>
  </si>
  <si>
    <t>219</t>
  </si>
  <si>
    <t>Acclamation (GB) / Its A Given (GB)</t>
  </si>
  <si>
    <t>Its A Given (GB)</t>
  </si>
  <si>
    <t>27</t>
  </si>
  <si>
    <t>Acclamation (GB) / Unknown Pleasures (IRE)</t>
  </si>
  <si>
    <t>Unknown Pleasures (IRE)</t>
  </si>
  <si>
    <t>Zoffany (IRE)</t>
  </si>
  <si>
    <t>1075</t>
  </si>
  <si>
    <t>Acclamation (GB) / Qafilah (IRE)</t>
  </si>
  <si>
    <t>Qafilah (IRE)</t>
  </si>
  <si>
    <t>1153</t>
  </si>
  <si>
    <t>Acclamation (GB) / Self Centred (GB)</t>
  </si>
  <si>
    <t>Self Centred (GB)</t>
  </si>
  <si>
    <t>497</t>
  </si>
  <si>
    <t>Acclamation (GB) / Voler Mon Coeur (IRE)</t>
  </si>
  <si>
    <t>Voler Mon Coeur (IRE)</t>
  </si>
  <si>
    <t>565</t>
  </si>
  <si>
    <t>Acclamation (GB) / Asterella (FR)</t>
  </si>
  <si>
    <t>Asterella (FR)</t>
  </si>
  <si>
    <t>Olympic Glory (IRE)</t>
  </si>
  <si>
    <t>672</t>
  </si>
  <si>
    <t>Acclamation (GB) / Dancing Around (GB)</t>
  </si>
  <si>
    <t>Dancing Around (GB)</t>
  </si>
  <si>
    <t>715</t>
  </si>
  <si>
    <t>Acclamation (GB) / Easton Arch (USA)</t>
  </si>
  <si>
    <t>Easton Arch (USA)</t>
  </si>
  <si>
    <t>Arch (USA)</t>
  </si>
  <si>
    <t>892</t>
  </si>
  <si>
    <t>Acclamation (GB) / Lily Beach (GB)</t>
  </si>
  <si>
    <t>Lily Beach (GB)</t>
  </si>
  <si>
    <t>959</t>
  </si>
  <si>
    <t>Acclamation (GB) / Mohassan (IRE)</t>
  </si>
  <si>
    <t>Mohassan (IRE)</t>
  </si>
  <si>
    <t>1252</t>
  </si>
  <si>
    <t>Acclamation (GB) / Winter Snow (IRE)</t>
  </si>
  <si>
    <t>Winter Snow (IRE)</t>
  </si>
  <si>
    <t>1420</t>
  </si>
  <si>
    <t>Acclamation (GB) / Margarita (IRE)</t>
  </si>
  <si>
    <t>Margarita (IRE)</t>
  </si>
  <si>
    <t>Marju (IRE)</t>
  </si>
  <si>
    <t>1480</t>
  </si>
  <si>
    <t>Acclamation (GB) / Proxy (GB)</t>
  </si>
  <si>
    <t>Proxy (GB)</t>
  </si>
  <si>
    <t>Aclaim (IRE) x Sincerity (GB)</t>
  </si>
  <si>
    <t>Sincerity (GB)</t>
  </si>
  <si>
    <t>Aclaim (IRE)Sophie (GB)B.F</t>
  </si>
  <si>
    <t>Sleepy Dust (IRE)</t>
  </si>
  <si>
    <t>1798</t>
  </si>
  <si>
    <t>Aclaim (IRE) / Velvet Band (GB)</t>
  </si>
  <si>
    <t>Velvet Band (GB)</t>
  </si>
  <si>
    <t>Verglas (IRE)</t>
  </si>
  <si>
    <t>1829</t>
  </si>
  <si>
    <t>Gloriola (GB)</t>
  </si>
  <si>
    <t>Gemina (IRE)</t>
  </si>
  <si>
    <t>1872</t>
  </si>
  <si>
    <t>Aclaim (IRE) / Star Story (GB)</t>
  </si>
  <si>
    <t>Star Story (GB)</t>
  </si>
  <si>
    <t>Advertise (GB) x Caline (IRE) 2023 B.C</t>
  </si>
  <si>
    <t>Advertise (GB) x Dorella (GER)</t>
  </si>
  <si>
    <t>Advertise (GB) x For Henry (IRE)</t>
  </si>
  <si>
    <t>For Henry (IRE)</t>
  </si>
  <si>
    <t>Key Light (IRE)</t>
  </si>
  <si>
    <t>172</t>
  </si>
  <si>
    <t>Advertise (GB) / Miss Carbonia (IRE)</t>
  </si>
  <si>
    <t>Miss Carbonia (IRE)</t>
  </si>
  <si>
    <t>Lilbourne Lad (IRE)</t>
  </si>
  <si>
    <t>87</t>
  </si>
  <si>
    <t>Advertise (GB) / Kaprice (IRE)</t>
  </si>
  <si>
    <t>Kaprice (IRE)</t>
  </si>
  <si>
    <t>Charm Spirit (IRE)</t>
  </si>
  <si>
    <t>1052</t>
  </si>
  <si>
    <t>Advertise (GB) / Plucky Lass (USA)</t>
  </si>
  <si>
    <t>Plucky Lass (USA)</t>
  </si>
  <si>
    <t>1572</t>
  </si>
  <si>
    <t>Advertise (GB) / Bazzana (GB)</t>
  </si>
  <si>
    <t>Bazzana (GB)</t>
  </si>
  <si>
    <t>Zebedee (GB)</t>
  </si>
  <si>
    <t>1645</t>
  </si>
  <si>
    <t>Advertise (GB) / Glade (GB)</t>
  </si>
  <si>
    <t>Glade (GB)</t>
  </si>
  <si>
    <t>Bertolini (USA)</t>
  </si>
  <si>
    <t>1743</t>
  </si>
  <si>
    <t>Advertise (GB) / Red Fantasy (IRE)</t>
  </si>
  <si>
    <t>Red Fantasy (IRE)</t>
  </si>
  <si>
    <t>1775</t>
  </si>
  <si>
    <t>Advertise (GB) / Smitten (GB)</t>
  </si>
  <si>
    <t>Smitten (GB)</t>
  </si>
  <si>
    <t>1786</t>
  </si>
  <si>
    <t>Advertise (GB) / Sweet Coconut (GB)</t>
  </si>
  <si>
    <t>Sweet Coconut (GB)</t>
  </si>
  <si>
    <t>Bahamian Bounty (GB)</t>
  </si>
  <si>
    <t>1816</t>
  </si>
  <si>
    <t>Advertise (GB) / Dance Teacher (IRE)</t>
  </si>
  <si>
    <t>Dance Teacher (IRE)</t>
  </si>
  <si>
    <t>1617</t>
  </si>
  <si>
    <t>Al Kazeem (GB) / Dream Book (GB)</t>
  </si>
  <si>
    <t>Dream Book (GB)</t>
  </si>
  <si>
    <t>Alkumait (GB) x Princess Aloof (IRE)</t>
  </si>
  <si>
    <t>Princess Aloof (IRE)</t>
  </si>
  <si>
    <t>Alkumait (GB) x Windy Citi (GB)</t>
  </si>
  <si>
    <t>Windy Citi (GB)</t>
  </si>
  <si>
    <t>Alkumait (GB) x Lady Bee (IRE)</t>
  </si>
  <si>
    <t>Lady Bee (IRE)</t>
  </si>
  <si>
    <t>Alkumait (GB)Wishyouwerehere (IRE)</t>
  </si>
  <si>
    <t>Br.C</t>
  </si>
  <si>
    <t>Wishyouwerehere (IRE)</t>
  </si>
  <si>
    <t>Alkumait (GB)Xinji (IRE)</t>
  </si>
  <si>
    <t>Br.F</t>
  </si>
  <si>
    <t>Xinji (IRE)</t>
  </si>
  <si>
    <t>Alkumait (GB)Alkumait (GB) x Adeste (GB)</t>
  </si>
  <si>
    <t>Alkumait (GB) x Adeste (GB)</t>
  </si>
  <si>
    <t>Alkumait (GB)Alkumait (GB) x Alabama Grace (IRE)</t>
  </si>
  <si>
    <t>Alkumait (GB) x Alabama Grace (IRE)</t>
  </si>
  <si>
    <t>Alkumait (GB)Crystal Dream (GB)</t>
  </si>
  <si>
    <t>Crystal Dream (GB)</t>
  </si>
  <si>
    <t>Alkumait (GB) x Hastalavistababy (CAN)</t>
  </si>
  <si>
    <t>Hastalavistababy (CAN)</t>
  </si>
  <si>
    <t>Race In Focus (IRE)</t>
  </si>
  <si>
    <t>Sou Anguillarina (IRE)</t>
  </si>
  <si>
    <t>568</t>
  </si>
  <si>
    <t>Alkumait (GB) / Gianetta (USA)</t>
  </si>
  <si>
    <t>Gianetta (USA)</t>
  </si>
  <si>
    <t>First Defence (USA)</t>
  </si>
  <si>
    <t>576</t>
  </si>
  <si>
    <t>Alkumait (GB) / Goldspun (GB)</t>
  </si>
  <si>
    <t>Goldspun (GB)</t>
  </si>
  <si>
    <t>599</t>
  </si>
  <si>
    <t>Alkumait (GB) / Jadhwah (GB)</t>
  </si>
  <si>
    <t>Jadhwah (GB)</t>
  </si>
  <si>
    <t>Nayef (USA)</t>
  </si>
  <si>
    <t>675</t>
  </si>
  <si>
    <t>Alkumait (GB) / Porta Portese (GB)</t>
  </si>
  <si>
    <t>Porta Portese (GB)</t>
  </si>
  <si>
    <t>Zamindar (USA)</t>
  </si>
  <si>
    <t>714</t>
  </si>
  <si>
    <t>Alkumait (GB) / South Ring (IRE)</t>
  </si>
  <si>
    <t>South Ring (IRE)</t>
  </si>
  <si>
    <t>Titus Livius (FR)</t>
  </si>
  <si>
    <t>824</t>
  </si>
  <si>
    <t>Alkumait (GB) / Elshabakiya (IRE)</t>
  </si>
  <si>
    <t>Elshabakiya (IRE)</t>
  </si>
  <si>
    <t>Diktat (GB)</t>
  </si>
  <si>
    <t>1469</t>
  </si>
  <si>
    <t>Alkumait (GB) / Pechora (IRE)</t>
  </si>
  <si>
    <t>Pechora (IRE)</t>
  </si>
  <si>
    <t>Almanzor (FR)Rosie Cotton (IRE)B.C</t>
  </si>
  <si>
    <t>586</t>
  </si>
  <si>
    <t>Almanzor (FR) / Hurbling (IRE)</t>
  </si>
  <si>
    <t>Hurbling (IRE)</t>
  </si>
  <si>
    <t>Hurricane Run (IRE)</t>
  </si>
  <si>
    <t>547</t>
  </si>
  <si>
    <t>Almanzor (FR) / Elysium (IRE)</t>
  </si>
  <si>
    <t>Elysium (IRE)</t>
  </si>
  <si>
    <t>223</t>
  </si>
  <si>
    <t>Almanzor (FR) / Joie de Vivre (FR)</t>
  </si>
  <si>
    <t>Joie de Vivre (FR)</t>
  </si>
  <si>
    <t>224</t>
  </si>
  <si>
    <t>Almanzor (FR) / Juliet Capulet (IRE)</t>
  </si>
  <si>
    <t>Juliet Capulet (IRE)</t>
  </si>
  <si>
    <t>1501</t>
  </si>
  <si>
    <t>Almanzor (FR) / Rondine (FR)</t>
  </si>
  <si>
    <t>Rondine (FR)</t>
  </si>
  <si>
    <t>Makfi (GB)</t>
  </si>
  <si>
    <t>1508</t>
  </si>
  <si>
    <t>Almanzor (FR) / Set To Music (IRE)</t>
  </si>
  <si>
    <t>Set To Music (IRE)</t>
  </si>
  <si>
    <t>Danehill Dancer (IRE)</t>
  </si>
  <si>
    <t>1692</t>
  </si>
  <si>
    <t>Almanzor (FR) / Midnight (IRE)</t>
  </si>
  <si>
    <t>Midnight (IRE)</t>
  </si>
  <si>
    <t>Galileo (IRE)</t>
  </si>
  <si>
    <t>1698</t>
  </si>
  <si>
    <t>Almanzor (FR) / Monac's (FR)</t>
  </si>
  <si>
    <t>Monac's (FR)</t>
  </si>
  <si>
    <t>Camacho (GB)</t>
  </si>
  <si>
    <t>American Pharoah (USA) x Elizabethan (USA) 2023 Ch.F</t>
  </si>
  <si>
    <t>American Pharoah (USA)Surprisingly (IRE)Ch.C</t>
  </si>
  <si>
    <t>Ardad (IRE) x Poesy (GB)</t>
  </si>
  <si>
    <t>Poesy (GB)</t>
  </si>
  <si>
    <t>Ardad (IRE) x Rose Blossom (GB)</t>
  </si>
  <si>
    <t>Rose Blossom (GB)</t>
  </si>
  <si>
    <t>Ardad (IRE) x Sacristy (GB)</t>
  </si>
  <si>
    <t>Sacristy (GB)</t>
  </si>
  <si>
    <t>Ardad (IRE) x Sleepless (GB)</t>
  </si>
  <si>
    <t>Sleepless (GB)</t>
  </si>
  <si>
    <t>Ardad (IRE) x Some Spirit (IRE)</t>
  </si>
  <si>
    <t>Some Spirit (IRE)</t>
  </si>
  <si>
    <t>Ardad (IRE) x Tahiti (GB)</t>
  </si>
  <si>
    <t>Tahiti (GB)</t>
  </si>
  <si>
    <t>Ardad (IRE) x Talabaat (GB)</t>
  </si>
  <si>
    <t>Talabaat (GB)</t>
  </si>
  <si>
    <t>Ardad (IRE) x Tilly Frankl (GB)</t>
  </si>
  <si>
    <t>Tilly Frankl (GB)</t>
  </si>
  <si>
    <t>Ardad (IRE) x Tropical Cyclone (IRE)</t>
  </si>
  <si>
    <t>Tropical Cyclone (IRE)</t>
  </si>
  <si>
    <t>Ardad (IRE) x Angelic Guest (IRE)</t>
  </si>
  <si>
    <t>Angelic Guest (IRE)</t>
  </si>
  <si>
    <t>Ardad (IRE) x Blondikova (GB)</t>
  </si>
  <si>
    <t>Blondikova (GB)</t>
  </si>
  <si>
    <t>Ardad (IRE) x Bredenbury (IRE)</t>
  </si>
  <si>
    <t>Bredenbury (IRE)</t>
  </si>
  <si>
    <t>Ardad (IRE) x Ejtyah (GB)</t>
  </si>
  <si>
    <t>Ejtyah (GB)</t>
  </si>
  <si>
    <t>Ardad (IRE) x Garraun (IRE)</t>
  </si>
  <si>
    <t>Garraun (IRE)</t>
  </si>
  <si>
    <t>Ardad (IRE) x Hula Girl (GB)</t>
  </si>
  <si>
    <t>Hula Girl (GB)</t>
  </si>
  <si>
    <t>Ardad (IRE) x Lorelei Rock (IRE)</t>
  </si>
  <si>
    <t>Lorelei Rock (IRE)</t>
  </si>
  <si>
    <t>Ardad (IRE) x Love Henry (IRE)</t>
  </si>
  <si>
    <t>Love Henry (IRE)</t>
  </si>
  <si>
    <t>Ardad (IRE) x Molly Kool (GB)</t>
  </si>
  <si>
    <t>Molly Kool (GB)</t>
  </si>
  <si>
    <t>Ardad (IRE) x Darling Grace (GB) 2023 B.F</t>
  </si>
  <si>
    <t>Ardad (IRE)Queen of Time (GB)B.C</t>
  </si>
  <si>
    <t>Ardad (IRE)Stone Cougar (USA)B.C</t>
  </si>
  <si>
    <t>Sayyedati Lady (IRE)</t>
  </si>
  <si>
    <t>140</t>
  </si>
  <si>
    <t>Ardad (IRE) / Lydia Becker (GB)</t>
  </si>
  <si>
    <t>Lydia Becker (GB)</t>
  </si>
  <si>
    <t>Sleeping Indian (GB)</t>
  </si>
  <si>
    <t>149</t>
  </si>
  <si>
    <t>Ardad (IRE) / Malika I Jahan (FR)</t>
  </si>
  <si>
    <t>Malika I Jahan (FR)</t>
  </si>
  <si>
    <t>562</t>
  </si>
  <si>
    <t>Ardad (IRE) / Flirtare (IRE)</t>
  </si>
  <si>
    <t>Flirtare (IRE)</t>
  </si>
  <si>
    <t>60</t>
  </si>
  <si>
    <t>Ardad (IRE) / Household Name (GB)</t>
  </si>
  <si>
    <t>Household Name (GB)</t>
  </si>
  <si>
    <t>802</t>
  </si>
  <si>
    <t>Ardad (IRE) / Curtain Call (GB)</t>
  </si>
  <si>
    <t>Curtain Call (GB)</t>
  </si>
  <si>
    <t>369</t>
  </si>
  <si>
    <t>Ardad (IRE) / The Ceiling Job (IRE)</t>
  </si>
  <si>
    <t>The Ceiling Job (IRE)</t>
  </si>
  <si>
    <t>382</t>
  </si>
  <si>
    <t>Ardad (IRE) / Tuscan Oasis (IRE)</t>
  </si>
  <si>
    <t>Tuscan Oasis (IRE)</t>
  </si>
  <si>
    <t>533</t>
  </si>
  <si>
    <t>Ardad (IRE) / Dreamy Gal (IRE)</t>
  </si>
  <si>
    <t>Dreamy Gal (IRE)</t>
  </si>
  <si>
    <t>1105</t>
  </si>
  <si>
    <t>Ardad (IRE) / Respondez (GB)</t>
  </si>
  <si>
    <t>Respondez (GB)</t>
  </si>
  <si>
    <t>1202</t>
  </si>
  <si>
    <t>Ardad (IRE) / Squash (GB)</t>
  </si>
  <si>
    <t>B/Br</t>
  </si>
  <si>
    <t>Squash (GB)</t>
  </si>
  <si>
    <t>458</t>
  </si>
  <si>
    <t>Ardad (IRE) / Tempest Fugit (IRE)</t>
  </si>
  <si>
    <t>Tempest Fugit (IRE)</t>
  </si>
  <si>
    <t>490</t>
  </si>
  <si>
    <t>Ardad (IRE) / Vashti (GB)</t>
  </si>
  <si>
    <t>Vashti (GB)</t>
  </si>
  <si>
    <t>536</t>
  </si>
  <si>
    <t>Ardad (IRE) / All of Me (GB)</t>
  </si>
  <si>
    <t>All of Me (GB)</t>
  </si>
  <si>
    <t>584</t>
  </si>
  <si>
    <t>Ardad (IRE) / Bella Ragazza (GB)</t>
  </si>
  <si>
    <t>Bella Ragazza (GB)</t>
  </si>
  <si>
    <t>Dutch Art (GB)</t>
  </si>
  <si>
    <t>596</t>
  </si>
  <si>
    <t>Ardad (IRE) / Bible Belt (IRE)</t>
  </si>
  <si>
    <t>Bible Belt (IRE)</t>
  </si>
  <si>
    <t>Big Bad Bob (IRE)</t>
  </si>
  <si>
    <t>699</t>
  </si>
  <si>
    <t>Ardad (IRE) / Divinity (GB)</t>
  </si>
  <si>
    <t>Divinity (GB)</t>
  </si>
  <si>
    <t>785</t>
  </si>
  <si>
    <t>Ardad (IRE) / Goodnight And Joy (IRE)</t>
  </si>
  <si>
    <t>Goodnight And Joy (IRE)</t>
  </si>
  <si>
    <t>Rip Van Winkle (IRE)</t>
  </si>
  <si>
    <t>788</t>
  </si>
  <si>
    <t>Ardad (IRE) / Graceful (IRE)</t>
  </si>
  <si>
    <t>Graceful (IRE)</t>
  </si>
  <si>
    <t>797</t>
  </si>
  <si>
    <t>Ardad (IRE) / Gumriyah (GB)</t>
  </si>
  <si>
    <t>Gumriyah (GB)</t>
  </si>
  <si>
    <t>Shamardal (USA)</t>
  </si>
  <si>
    <t>853</t>
  </si>
  <si>
    <t>Ardad (IRE) / Karalara (IRE)</t>
  </si>
  <si>
    <t>Karalara (IRE)</t>
  </si>
  <si>
    <t>875</t>
  </si>
  <si>
    <t>Ardad (IRE) / Lady Oak (IRE)</t>
  </si>
  <si>
    <t>Lady Oak (IRE)</t>
  </si>
  <si>
    <t>Arcano (IRE)</t>
  </si>
  <si>
    <t>897</t>
  </si>
  <si>
    <t>Ardad (IRE) / Loch Ma Naire (IRE)</t>
  </si>
  <si>
    <t>Br/Gr</t>
  </si>
  <si>
    <t>Loch Ma Naire (IRE)</t>
  </si>
  <si>
    <t>915</t>
  </si>
  <si>
    <t>Ardad (IRE) / Mabinia (IRE)</t>
  </si>
  <si>
    <t>Mabinia (IRE)</t>
  </si>
  <si>
    <t>931</t>
  </si>
  <si>
    <t>Ardad (IRE) / Mamma Morton (IRE)</t>
  </si>
  <si>
    <t>Mamma Morton (IRE)</t>
  </si>
  <si>
    <t>Elnadim (USA)</t>
  </si>
  <si>
    <t>940</t>
  </si>
  <si>
    <t>Ardad (IRE) / Mashkoorah (IRE)</t>
  </si>
  <si>
    <t>Mashkoorah (IRE)</t>
  </si>
  <si>
    <t>951</t>
  </si>
  <si>
    <t>Ardad (IRE) / Minwah (IRE)</t>
  </si>
  <si>
    <t>Minwah (IRE)</t>
  </si>
  <si>
    <t>1236</t>
  </si>
  <si>
    <t>Ardad (IRE) / Time Change (GB)</t>
  </si>
  <si>
    <t>Time Change (GB)</t>
  </si>
  <si>
    <t>1244</t>
  </si>
  <si>
    <t>Ardad (IRE) / Victory Garden (GB)</t>
  </si>
  <si>
    <t>Victory Garden (GB)</t>
  </si>
  <si>
    <t>1265</t>
  </si>
  <si>
    <t>Ardad (IRE) / Akhmatova (GB)</t>
  </si>
  <si>
    <t>Akhmatova (GB)</t>
  </si>
  <si>
    <t>1322</t>
  </si>
  <si>
    <t>Ardad (IRE) / Dabble (IRE)</t>
  </si>
  <si>
    <t>Dabble (IRE)</t>
  </si>
  <si>
    <t>Mastercraftsman (IRE)</t>
  </si>
  <si>
    <t>1341</t>
  </si>
  <si>
    <t>Ardad (IRE) / Dutch Treaty (GB)</t>
  </si>
  <si>
    <t>Dutch Treaty (GB)</t>
  </si>
  <si>
    <t>1347</t>
  </si>
  <si>
    <t>Ardad (IRE) / Emirates Rewards (GB)</t>
  </si>
  <si>
    <t>Emirates Rewards (GB)</t>
  </si>
  <si>
    <t>1352</t>
  </si>
  <si>
    <t>Ardad (IRE) / Exmouth (GB)</t>
  </si>
  <si>
    <t>Exmouth (GB)</t>
  </si>
  <si>
    <t>Elusive Quality (USA)</t>
  </si>
  <si>
    <t>1365</t>
  </si>
  <si>
    <t>Ardad (IRE) / Go On Mary (USA)</t>
  </si>
  <si>
    <t>Go On Mary (USA)</t>
  </si>
  <si>
    <t>Broken Vow (USA)</t>
  </si>
  <si>
    <t>1419</t>
  </si>
  <si>
    <t>Ardad (IRE) / Mara Grey (IRE)</t>
  </si>
  <si>
    <t>Mara Grey (IRE)</t>
  </si>
  <si>
    <t>Azamour (IRE)</t>
  </si>
  <si>
    <t>1425</t>
  </si>
  <si>
    <t>Ardad (IRE) / Martini Magic (GB)</t>
  </si>
  <si>
    <t>Martini Magic (GB)</t>
  </si>
  <si>
    <t>Norse Dancer (IRE)</t>
  </si>
  <si>
    <t>1463</t>
  </si>
  <si>
    <t>Ardad (IRE) / Online Alexander (IRE)</t>
  </si>
  <si>
    <t>Online Alexander (IRE)</t>
  </si>
  <si>
    <t>1465</t>
  </si>
  <si>
    <t>Ardad (IRE) / Ouja (GB)</t>
  </si>
  <si>
    <t>Ouja (GB)</t>
  </si>
  <si>
    <t>1507</t>
  </si>
  <si>
    <t>Ardad (IRE) / Scenesetter (IRE)</t>
  </si>
  <si>
    <t>Gr</t>
  </si>
  <si>
    <t>Scenesetter (IRE)</t>
  </si>
  <si>
    <t>1531</t>
  </si>
  <si>
    <t>Ardad (IRE) / Sunday Bess (JPN)</t>
  </si>
  <si>
    <t>Sunday Bess (JPN)</t>
  </si>
  <si>
    <t>Deep Impact (JPN)</t>
  </si>
  <si>
    <t>1571</t>
  </si>
  <si>
    <t>Ardad (IRE) / Banana Split (GB)</t>
  </si>
  <si>
    <t>Banana Split (GB)</t>
  </si>
  <si>
    <t>Kyllachy (GB)</t>
  </si>
  <si>
    <t>1667</t>
  </si>
  <si>
    <t>Ardad (IRE) / Lady Grace (IRE)</t>
  </si>
  <si>
    <t>Lady Grace (IRE)</t>
  </si>
  <si>
    <t>Orpen (USA)</t>
  </si>
  <si>
    <t>1668</t>
  </si>
  <si>
    <t>Ardad (IRE) / Lady Lynetta (IRE)</t>
  </si>
  <si>
    <t>Lady Lynetta (IRE)</t>
  </si>
  <si>
    <t>1688</t>
  </si>
  <si>
    <t>Ardad (IRE) / Maremmadiavola (IRE)</t>
  </si>
  <si>
    <t>Maremmadiavola (IRE)</t>
  </si>
  <si>
    <t>Kheleyf (USA)</t>
  </si>
  <si>
    <t>1750</t>
  </si>
  <si>
    <t>Ardad (IRE) / Rose Hip (GB)</t>
  </si>
  <si>
    <t>Rose Hip (GB)</t>
  </si>
  <si>
    <t>1826</t>
  </si>
  <si>
    <t>Ardad (IRE) / Fille de Reve (GB)</t>
  </si>
  <si>
    <t>Fille de Reve (GB)</t>
  </si>
  <si>
    <t>1856</t>
  </si>
  <si>
    <t>Ardad (IRE) / Night Affair (GB)</t>
  </si>
  <si>
    <t>Night Affair (GB)</t>
  </si>
  <si>
    <t>Bold Edge (GB)</t>
  </si>
  <si>
    <t>Arizona (IRE)Arizona (IRE) x Baby Houseman (GB)</t>
  </si>
  <si>
    <t>Arizona (IRE) x Baby Houseman (GB)</t>
  </si>
  <si>
    <t>740</t>
  </si>
  <si>
    <t>Arizona (IRE) / Toni Baby (GB)</t>
  </si>
  <si>
    <t>Toni Baby (GB)</t>
  </si>
  <si>
    <t>Mawatheeq (USA)</t>
  </si>
  <si>
    <t>434</t>
  </si>
  <si>
    <t>Arizona (IRE) / Amthaal (GB)</t>
  </si>
  <si>
    <t>Amthaal (GB)</t>
  </si>
  <si>
    <t>Exceed And Excel (AUS)</t>
  </si>
  <si>
    <t>519</t>
  </si>
  <si>
    <t>Arizona (IRE) / Danamight (IRE)</t>
  </si>
  <si>
    <t>Danamight (IRE)</t>
  </si>
  <si>
    <t>Danetime (IRE)</t>
  </si>
  <si>
    <t>Australia (GB) x Althania (USA) 2023 Ch.C</t>
  </si>
  <si>
    <t>Australia (GB) x Cmonbabylitemyfire (IRE) 2023 Ch.C</t>
  </si>
  <si>
    <t>Australia (GB)Perfect Angel (IRE)B.F</t>
  </si>
  <si>
    <t>Australia (GB)Summer Surprice (FR)Ch.F</t>
  </si>
  <si>
    <t>Australia (GB)Tinkerbells Effect (IRE)</t>
  </si>
  <si>
    <t>Ch.C</t>
  </si>
  <si>
    <t>Tinkerbells Effect (IRE)</t>
  </si>
  <si>
    <t>Australia (GB) x Dolce Strega (IRE)</t>
  </si>
  <si>
    <t>Australia (GB) x Gin Blossom (IRE)</t>
  </si>
  <si>
    <t>Gin Blossom (IRE)</t>
  </si>
  <si>
    <t>Ch.</t>
  </si>
  <si>
    <t>Madame Delavanti (IRE)</t>
  </si>
  <si>
    <t>My Rosie (IRE)</t>
  </si>
  <si>
    <t>Soriya (FR)</t>
  </si>
  <si>
    <t>154</t>
  </si>
  <si>
    <t>Australia (GB) / Marennes (IRE)</t>
  </si>
  <si>
    <t>Marennes (IRE)</t>
  </si>
  <si>
    <t>260</t>
  </si>
  <si>
    <t>Australia (GB) / Queen Rabab (IRE)</t>
  </si>
  <si>
    <t>Queen Rabab (IRE)</t>
  </si>
  <si>
    <t>Fastnet Rock (AUS)</t>
  </si>
  <si>
    <t>53</t>
  </si>
  <si>
    <t>Australia (GB) / Hieroglyphic (GB)</t>
  </si>
  <si>
    <t>Hieroglyphic (GB)</t>
  </si>
  <si>
    <t>79</t>
  </si>
  <si>
    <t>Australia (GB) / Jealous Beauty (IRE)</t>
  </si>
  <si>
    <t>Jealous Beauty (IRE)</t>
  </si>
  <si>
    <t>Lawman (FR)</t>
  </si>
  <si>
    <t>326</t>
  </si>
  <si>
    <t>Australia (GB) / Sister Eliza (IRE)</t>
  </si>
  <si>
    <t>Sister Eliza (IRE)</t>
  </si>
  <si>
    <t>510</t>
  </si>
  <si>
    <t>Australia (GB) / Coral Mist (GB)</t>
  </si>
  <si>
    <t>Coral Mist (GB)</t>
  </si>
  <si>
    <t>511</t>
  </si>
  <si>
    <t>Australia (GB) / Cornakill (USA)</t>
  </si>
  <si>
    <t>Cornakill (USA)</t>
  </si>
  <si>
    <t>Stormin Fever (USA)</t>
  </si>
  <si>
    <t>522</t>
  </si>
  <si>
    <t>Australia (GB) / Delta Dreamer (GB)</t>
  </si>
  <si>
    <t>Delta Dreamer (GB)</t>
  </si>
  <si>
    <t>116</t>
  </si>
  <si>
    <t>Australia (GB) / Coeur d'Amour (IRE)</t>
  </si>
  <si>
    <t>Coeur d'Amour (IRE)</t>
  </si>
  <si>
    <t>132</t>
  </si>
  <si>
    <t>Australia (GB) / Darting (GB)</t>
  </si>
  <si>
    <t>Darting (GB)</t>
  </si>
  <si>
    <t>345</t>
  </si>
  <si>
    <t>Australia (GB) / Porthilly (FR)</t>
  </si>
  <si>
    <t>Porthilly (FR)</t>
  </si>
  <si>
    <t>Pivotal (GB)</t>
  </si>
  <si>
    <t>421</t>
  </si>
  <si>
    <t>Australia (GB) / Similu (GB)</t>
  </si>
  <si>
    <t>Similu (GB)</t>
  </si>
  <si>
    <t>97</t>
  </si>
  <si>
    <t>Australia (GB) / Blending (GB)</t>
  </si>
  <si>
    <t>Blending (GB)</t>
  </si>
  <si>
    <t>Medicean (GB)</t>
  </si>
  <si>
    <t>1190</t>
  </si>
  <si>
    <t>Australia (GB) / Sorelle Delle Rose (IRE)</t>
  </si>
  <si>
    <t>Sorelle Delle Rose (IRE)</t>
  </si>
  <si>
    <t>1207</t>
  </si>
  <si>
    <t>Australia (GB) / Stealth Missile (IRE)</t>
  </si>
  <si>
    <t>Stealth Missile (IRE)</t>
  </si>
  <si>
    <t>558</t>
  </si>
  <si>
    <t>Australia (GB) / Apticanti (USA)</t>
  </si>
  <si>
    <t>Apticanti (USA)</t>
  </si>
  <si>
    <t>Aptitude (USA)</t>
  </si>
  <si>
    <t>629</t>
  </si>
  <si>
    <t>Australia (GB) / Cay Dancer (GB)</t>
  </si>
  <si>
    <t>Ch/Gr</t>
  </si>
  <si>
    <t>Cay Dancer (GB)</t>
  </si>
  <si>
    <t>727</t>
  </si>
  <si>
    <t>Australia (GB) / Excellent Sounds (GB)</t>
  </si>
  <si>
    <t>Excellent Sounds (GB)</t>
  </si>
  <si>
    <t>759</t>
  </si>
  <si>
    <t>Australia (GB) / Free Rein (GB)</t>
  </si>
  <si>
    <t>Free Rein (GB)</t>
  </si>
  <si>
    <t>Dansili (GB)</t>
  </si>
  <si>
    <t>845</t>
  </si>
  <si>
    <t>Australia (GB) / Janey Muddles (IRE)</t>
  </si>
  <si>
    <t>Janey Muddles (IRE)</t>
  </si>
  <si>
    <t>852</t>
  </si>
  <si>
    <t>Australia (GB) / Kalsara (GB)</t>
  </si>
  <si>
    <t>Kalsara (GB)</t>
  </si>
  <si>
    <t>913</t>
  </si>
  <si>
    <t>Australia (GB) / Lynn Britt Cabin (IRE)</t>
  </si>
  <si>
    <t>Lynn Britt Cabin (IRE)</t>
  </si>
  <si>
    <t>965</t>
  </si>
  <si>
    <t>Australia (GB) / Moonlife (IRE)</t>
  </si>
  <si>
    <t>Moonlife (IRE)</t>
  </si>
  <si>
    <t>1335</t>
  </si>
  <si>
    <t>Australia (GB) / Dubrava (GB)</t>
  </si>
  <si>
    <t>Dubrava (GB)</t>
  </si>
  <si>
    <t>1438</t>
  </si>
  <si>
    <t>Australia (GB) / Mirari (GB)</t>
  </si>
  <si>
    <t>Mirari (GB)</t>
  </si>
  <si>
    <t>1603</t>
  </si>
  <si>
    <t>Australia (GB) / Corinthian Girl (IRE)</t>
  </si>
  <si>
    <t>Corinthian Girl (IRE)</t>
  </si>
  <si>
    <t>Australia (GB) x Tabassum (IRE) 2023 Ch.F</t>
  </si>
  <si>
    <t>Australia (GB) x Tough Spirit (IRE) 2023 Ch.C</t>
  </si>
  <si>
    <t>Awtaad (IRE) x Seduct (IRE)</t>
  </si>
  <si>
    <t>Seduct (IRE)</t>
  </si>
  <si>
    <t>Awtaad (IRE) x Diylawa (IRE) 2023 B.F</t>
  </si>
  <si>
    <t>Awtaad (IRE)Chitra (GB)</t>
  </si>
  <si>
    <t>Chitra (GB)</t>
  </si>
  <si>
    <t>Khameela (GB)</t>
  </si>
  <si>
    <t>769</t>
  </si>
  <si>
    <t>Awtaad (IRE) / Baby Love (GER)</t>
  </si>
  <si>
    <t>Baby Love (GER)</t>
  </si>
  <si>
    <t>It's Gino (GER)</t>
  </si>
  <si>
    <t>523</t>
  </si>
  <si>
    <t>Awtaad (IRE) / Dialina (GER)</t>
  </si>
  <si>
    <t>Dialina (GER)</t>
  </si>
  <si>
    <t>Lord of England (GER)</t>
  </si>
  <si>
    <t>430</t>
  </si>
  <si>
    <t>Awtaad (IRE) / Sovana (IRE)</t>
  </si>
  <si>
    <t>Sovana (IRE)</t>
  </si>
  <si>
    <t>Desert King (IRE)</t>
  </si>
  <si>
    <t>1247</t>
  </si>
  <si>
    <t>Awtaad (IRE) / Vow (GB)</t>
  </si>
  <si>
    <t>Vow (GB)</t>
  </si>
  <si>
    <t>Motivator (GB)</t>
  </si>
  <si>
    <t>1557</t>
  </si>
  <si>
    <t>Bangkok (IRE) / Wild Flower (IRE)</t>
  </si>
  <si>
    <t>Wild Flower (IRE)</t>
  </si>
  <si>
    <t>Approve (IRE)</t>
  </si>
  <si>
    <t>1580</t>
  </si>
  <si>
    <t>Bangkok (IRE) / Belle Josephine (GB)</t>
  </si>
  <si>
    <t>Belle Josephine (GB)</t>
  </si>
  <si>
    <t>Bated Breath (GB) x Quiet Place (IRE)</t>
  </si>
  <si>
    <t>Quiet Place (IRE)</t>
  </si>
  <si>
    <t>Bated Breath (GB) x Star Snap (GB)</t>
  </si>
  <si>
    <t>Star Snap (GB)</t>
  </si>
  <si>
    <t>Bated Breath (GB) x Folk Song (GB) 2023 Ch.F</t>
  </si>
  <si>
    <t>Bated Breath (GB)Mireille (IRE)B.C</t>
  </si>
  <si>
    <t>Bated Breath (GB)Santiki (GB)Ch.F</t>
  </si>
  <si>
    <t>663</t>
  </si>
  <si>
    <t>Bated Breath (GB) / Only Together (IRE)</t>
  </si>
  <si>
    <t>Only Together (IRE)</t>
  </si>
  <si>
    <t>Montjeu (IRE)</t>
  </si>
  <si>
    <t>312</t>
  </si>
  <si>
    <t>Bated Breath (GB) / Serasana (GB)</t>
  </si>
  <si>
    <t>Serasana (GB)</t>
  </si>
  <si>
    <t>Red Ransom (USA)</t>
  </si>
  <si>
    <t>351</t>
  </si>
  <si>
    <t>Bated Breath (GB) / Sub Sahara (FR)</t>
  </si>
  <si>
    <t>Sub Sahara (FR)</t>
  </si>
  <si>
    <t>127</t>
  </si>
  <si>
    <t>Bated Breath (GB) / Dance The Dream (GB)</t>
  </si>
  <si>
    <t>Dance The Dream (GB)</t>
  </si>
  <si>
    <t>1104</t>
  </si>
  <si>
    <t>Bated Breath (GB) / Rely On Me (IRE)</t>
  </si>
  <si>
    <t>Rely On Me (IRE)</t>
  </si>
  <si>
    <t>466</t>
  </si>
  <si>
    <t>Bated Breath (GB) / The Begum (GB)</t>
  </si>
  <si>
    <t>The Begum (GB)</t>
  </si>
  <si>
    <t>646</t>
  </si>
  <si>
    <t>Bated Breath (GB) / Colorada (GB)</t>
  </si>
  <si>
    <t>Colorada (GB)</t>
  </si>
  <si>
    <t>780</t>
  </si>
  <si>
    <t>Bated Breath (GB) / Golden Bugle (GB)</t>
  </si>
  <si>
    <t>Golden Bugle (GB)</t>
  </si>
  <si>
    <t>924</t>
  </si>
  <si>
    <t>Bated Breath (GB) / Maid of Spirit (IRE)</t>
  </si>
  <si>
    <t>Maid of Spirit (IRE)</t>
  </si>
  <si>
    <t>1423</t>
  </si>
  <si>
    <t>Bated Breath (GB) / Mark of An Angel (IRE)</t>
  </si>
  <si>
    <t>Mark of An Angel (IRE)</t>
  </si>
  <si>
    <t>Mark of Esteem (IRE)</t>
  </si>
  <si>
    <t>1576</t>
  </si>
  <si>
    <t>Bated Breath (GB) / Bella Luce (IRE)</t>
  </si>
  <si>
    <t>Bella Luce (IRE)</t>
  </si>
  <si>
    <t>1666</t>
  </si>
  <si>
    <t>Bated Breath (GB) / Lady Clair (IRE)</t>
  </si>
  <si>
    <t>Lady Clair (IRE)</t>
  </si>
  <si>
    <t>Canford Cliffs (IRE)</t>
  </si>
  <si>
    <t>1684</t>
  </si>
  <si>
    <t>Bated Breath (GB) / Manatiya (FR)</t>
  </si>
  <si>
    <t>Manatiya (FR)</t>
  </si>
  <si>
    <t>Redoute's Choice (AUS)</t>
  </si>
  <si>
    <t>1686</t>
  </si>
  <si>
    <t>Bated Breath (GB) / Marasima (IRE)</t>
  </si>
  <si>
    <t>Marasima (IRE)</t>
  </si>
  <si>
    <t>Barathea (IRE)</t>
  </si>
  <si>
    <t>1763</t>
  </si>
  <si>
    <t>Bated Breath (GB) / Seeing Red (IRE)</t>
  </si>
  <si>
    <t>Seeing Red (IRE)</t>
  </si>
  <si>
    <t>572</t>
  </si>
  <si>
    <t>Belardo (IRE) / Gleeful (GB)</t>
  </si>
  <si>
    <t>Gleeful (GB)</t>
  </si>
  <si>
    <t>413</t>
  </si>
  <si>
    <t>Belardo (IRE) / Zen Silence (IRE)</t>
  </si>
  <si>
    <t>Zen Silence (IRE)</t>
  </si>
  <si>
    <t>Dragon Pulse (IRE)</t>
  </si>
  <si>
    <t>1232</t>
  </si>
  <si>
    <t>Belardo (IRE) / Think Fashion (IRE)</t>
  </si>
  <si>
    <t>Think Fashion (IRE)</t>
  </si>
  <si>
    <t>So You Think (NZ)</t>
  </si>
  <si>
    <t>1504</t>
  </si>
  <si>
    <t>Belardo (IRE) / Saltwater (GB)</t>
  </si>
  <si>
    <t>Saltwater (GB)</t>
  </si>
  <si>
    <t>Fountain of Youth (IRE)</t>
  </si>
  <si>
    <t>81</t>
  </si>
  <si>
    <t>Blame (USA) / Ashiqana (USA)</t>
  </si>
  <si>
    <t>Ashiqana (USA)</t>
  </si>
  <si>
    <t>Giant's Causeway (USA)</t>
  </si>
  <si>
    <t>Blue Point (IRE) x Reeh (IRE)</t>
  </si>
  <si>
    <t>Reeh (IRE)</t>
  </si>
  <si>
    <t>Blue Point (IRE) x Shuthoor (IRE)</t>
  </si>
  <si>
    <t>Shuthoor (IRE)</t>
  </si>
  <si>
    <t>Blue Point (IRE) x Baheeja (GB)</t>
  </si>
  <si>
    <t>Baheeja (GB)</t>
  </si>
  <si>
    <t>Blue Point (IRE) x Cralegre (ITY)</t>
  </si>
  <si>
    <t>Cralegre (ITY)</t>
  </si>
  <si>
    <t>Blue Point (IRE) x Tipitena (GB) 2023 B.F</t>
  </si>
  <si>
    <t>Blue Point (IRE) x Bloomfield (IRE) 2023 B.F</t>
  </si>
  <si>
    <t>Blue Point (IRE) x Brushed Gold (USA) 2023 B.F</t>
  </si>
  <si>
    <t>Blue Point (IRE) x Copplestone (IRE) 2023 B.F</t>
  </si>
  <si>
    <t>Blue Point (IRE) x Freezy (IRE) 2023 B.C</t>
  </si>
  <si>
    <t>Blue Point (IRE)Inspiriter (GB)B.F</t>
  </si>
  <si>
    <t>Blue Point (IRE)Madly Truly (USA)B.F</t>
  </si>
  <si>
    <t>Blue Point (IRE)Moon Shaddow (IRE)B.F</t>
  </si>
  <si>
    <t>Blue Point (IRE)Mujabaha (GB)B.C</t>
  </si>
  <si>
    <t>Blue Point (IRE)Rodeo Drive (IRE)Br.F</t>
  </si>
  <si>
    <t>Blue Point (IRE)Cuckoo Clock (GB)</t>
  </si>
  <si>
    <t>Cuckoo Clock (GB)</t>
  </si>
  <si>
    <t>23</t>
  </si>
  <si>
    <t>Blue Point (IRE) / Geizy Teizy (IRE)</t>
  </si>
  <si>
    <t>Geizy Teizy (IRE)</t>
  </si>
  <si>
    <t>46</t>
  </si>
  <si>
    <t>Blue Point (IRE) / Hazaraba (IRE)</t>
  </si>
  <si>
    <t>Hazaraba (IRE)</t>
  </si>
  <si>
    <t>300</t>
  </si>
  <si>
    <t>Blue Point (IRE) / Scala Romana (IRE)</t>
  </si>
  <si>
    <t>Scala Romana (IRE)</t>
  </si>
  <si>
    <t>338</t>
  </si>
  <si>
    <t>Blue Point (IRE) / Spanish Fly (IRE)</t>
  </si>
  <si>
    <t>Spanish Fly (IRE)</t>
  </si>
  <si>
    <t>486</t>
  </si>
  <si>
    <t>Blue Point (IRE) / Cape Sunshine (IRE)</t>
  </si>
  <si>
    <t>Cape Sunshine (IRE)</t>
  </si>
  <si>
    <t>Cape Blanco (IRE)</t>
  </si>
  <si>
    <t>112</t>
  </si>
  <si>
    <t>Blue Point (IRE) / Charlotte Rosina (GB)</t>
  </si>
  <si>
    <t>Charlotte Rosina (GB)</t>
  </si>
  <si>
    <t>Choisir (AUS)</t>
  </si>
  <si>
    <t>138</t>
  </si>
  <si>
    <t>Blue Point (IRE) / Dew Line (IRE)</t>
  </si>
  <si>
    <t>Dew Line (IRE)</t>
  </si>
  <si>
    <t>Vale of York (IRE)</t>
  </si>
  <si>
    <t>15</t>
  </si>
  <si>
    <t>Blue Point (IRE) / Time of Change (IRE)</t>
  </si>
  <si>
    <t>Time of Change (IRE)</t>
  </si>
  <si>
    <t>209</t>
  </si>
  <si>
    <t>Blue Point (IRE) / Hollywood Lady (GB)</t>
  </si>
  <si>
    <t>Hollywood Lady (GB)</t>
  </si>
  <si>
    <t>244</t>
  </si>
  <si>
    <t>Blue Point (IRE) / Lady Livius (IRE)</t>
  </si>
  <si>
    <t>Lady Livius (IRE)</t>
  </si>
  <si>
    <t>313</t>
  </si>
  <si>
    <t>Blue Point (IRE) / Naadrah (GB)</t>
  </si>
  <si>
    <t>Naadrah (GB)</t>
  </si>
  <si>
    <t>Muhtathir (GB)</t>
  </si>
  <si>
    <t>315</t>
  </si>
  <si>
    <t>Blue Point (IRE) / Nafaayes (AUS)</t>
  </si>
  <si>
    <t>Nafaayes (AUS)</t>
  </si>
  <si>
    <t>352</t>
  </si>
  <si>
    <t>Blue Point (IRE) / Princesschope (FR)</t>
  </si>
  <si>
    <t>Princesschope (FR)</t>
  </si>
  <si>
    <t>Panis (USA)</t>
  </si>
  <si>
    <t>Blue Point (IRE) / Roseau City (GB)</t>
  </si>
  <si>
    <t>Roseau City (GB)</t>
  </si>
  <si>
    <t>404</t>
  </si>
  <si>
    <t>Blue Point (IRE) / Serena's Symphony (IRE)</t>
  </si>
  <si>
    <t>Serena's Symphony (IRE)</t>
  </si>
  <si>
    <t>6</t>
  </si>
  <si>
    <t>Blue Point (IRE) / Testimony (GB)</t>
  </si>
  <si>
    <t>Testimony (GB)</t>
  </si>
  <si>
    <t>1114</t>
  </si>
  <si>
    <t>Blue Point (IRE) / River Rock (IRE)</t>
  </si>
  <si>
    <t>River Rock (IRE)</t>
  </si>
  <si>
    <t>1218</t>
  </si>
  <si>
    <t>Blue Point (IRE) / Sweet Sienna (GB)</t>
  </si>
  <si>
    <t>Sweet Sienna (GB)</t>
  </si>
  <si>
    <t>455</t>
  </si>
  <si>
    <t>Blue Point (IRE) / Tayybah (IRE)</t>
  </si>
  <si>
    <t>Tayybah (IRE)</t>
  </si>
  <si>
    <t>457</t>
  </si>
  <si>
    <t>Blue Point (IRE) / Teikei (IRE)</t>
  </si>
  <si>
    <t>Teikei (IRE)</t>
  </si>
  <si>
    <t>469</t>
  </si>
  <si>
    <t>Blue Point (IRE) / The Tempest (GB)</t>
  </si>
  <si>
    <t>The Tempest (GB)</t>
  </si>
  <si>
    <t>471</t>
  </si>
  <si>
    <t>Blue Point (IRE) / Thesme (GB)</t>
  </si>
  <si>
    <t>Thesme (GB)</t>
  </si>
  <si>
    <t>484</t>
  </si>
  <si>
    <t>Blue Point (IRE) / Twizzell (GB)</t>
  </si>
  <si>
    <t>Twizzell (GB)</t>
  </si>
  <si>
    <t>Equiano (FR)</t>
  </si>
  <si>
    <t>492</t>
  </si>
  <si>
    <t>Blue Point (IRE) / Veiled Intrigue (GB)</t>
  </si>
  <si>
    <t>Veiled Intrigue (GB)</t>
  </si>
  <si>
    <t>Pastoral Pursuits (GB)</t>
  </si>
  <si>
    <t>517</t>
  </si>
  <si>
    <t>Blue Point (IRE) / Zip Along (IRE)</t>
  </si>
  <si>
    <t>Zip Along (IRE)</t>
  </si>
  <si>
    <t>529</t>
  </si>
  <si>
    <t>Blue Point (IRE) / Ahd (USA)</t>
  </si>
  <si>
    <t>Ahd (USA)</t>
  </si>
  <si>
    <t>561</t>
  </si>
  <si>
    <t>Blue Point (IRE) / Areyaam (USA)</t>
  </si>
  <si>
    <t>Areyaam (USA)</t>
  </si>
  <si>
    <t>674</t>
  </si>
  <si>
    <t>Blue Point (IRE) / Dandy's Beano (IRE)</t>
  </si>
  <si>
    <t>Dandy's Beano (IRE)</t>
  </si>
  <si>
    <t>680</t>
  </si>
  <si>
    <t>Blue Point (IRE) / Dear Dancer (IRE)</t>
  </si>
  <si>
    <t>Dear Dancer (IRE)</t>
  </si>
  <si>
    <t>737</t>
  </si>
  <si>
    <t>Blue Point (IRE) / Fasnela (IRE)</t>
  </si>
  <si>
    <t>Fasnela (IRE)</t>
  </si>
  <si>
    <t>760</t>
  </si>
  <si>
    <t>Blue Point (IRE) / Free Spirit (GB)</t>
  </si>
  <si>
    <t>Free Spirit (GB)</t>
  </si>
  <si>
    <t>792</t>
  </si>
  <si>
    <t>Blue Point (IRE) / Granola (GB)</t>
  </si>
  <si>
    <t>Granola (GB)</t>
  </si>
  <si>
    <t>937</t>
  </si>
  <si>
    <t>Blue Point (IRE) / Marinka (FR)</t>
  </si>
  <si>
    <t>Marinka (FR)</t>
  </si>
  <si>
    <t>Planteur (IRE)</t>
  </si>
  <si>
    <t>996</t>
  </si>
  <si>
    <t>Blue Point (IRE) / Night Fever (IRE)</t>
  </si>
  <si>
    <t>Night Fever (IRE)</t>
  </si>
  <si>
    <t>1273</t>
  </si>
  <si>
    <t>Blue Point (IRE) / Anahita (FR)</t>
  </si>
  <si>
    <t>Anahita (FR)</t>
  </si>
  <si>
    <t>Turtle Bowl (IRE)</t>
  </si>
  <si>
    <t>156</t>
  </si>
  <si>
    <t>Bobby's Kitten (USA) / Mariee (GB)</t>
  </si>
  <si>
    <t>Mariee (GB)</t>
  </si>
  <si>
    <t>Kitten's Joy (USA)</t>
  </si>
  <si>
    <t>Archipenko (USA)</t>
  </si>
  <si>
    <t>391</t>
  </si>
  <si>
    <t>Bobby's Kitten (USA) / Vincitomnia (FR)</t>
  </si>
  <si>
    <t>Vincitomnia (FR)</t>
  </si>
  <si>
    <t>1449</t>
  </si>
  <si>
    <t>Bobby's Kitten (USA) / Mullein (GB)</t>
  </si>
  <si>
    <t>Mullein (GB)</t>
  </si>
  <si>
    <t>1488</t>
  </si>
  <si>
    <t>Bobby's Kitten (USA) / Quintada (GB)</t>
  </si>
  <si>
    <t>Quintada (GB)</t>
  </si>
  <si>
    <t>Leroidesanimaux (BRZ)</t>
  </si>
  <si>
    <t>Bungle Inthejungle (GB) x Princess Banu (GB)</t>
  </si>
  <si>
    <t>Princess Banu (GB)</t>
  </si>
  <si>
    <t>Bungle Inthejungle (GB) x Stars In The Sky (GB)</t>
  </si>
  <si>
    <t>Stars In The Sky (GB)</t>
  </si>
  <si>
    <t>Bungle Inthejungle (GB) x The Shrew (GB)</t>
  </si>
  <si>
    <t>The Shrew (GB)</t>
  </si>
  <si>
    <t>Bungle Inthejungle (GB) x Amahoro (GB)</t>
  </si>
  <si>
    <t>Amahoro (GB)</t>
  </si>
  <si>
    <t>Bungle Inthejungle (GB) x Cassima (FR)</t>
  </si>
  <si>
    <t>Cassima (FR)</t>
  </si>
  <si>
    <t>Bungle Inthejungle (GB) x Cirencester (GB)</t>
  </si>
  <si>
    <t>Cirencester (GB)</t>
  </si>
  <si>
    <t>Bungle Inthejungle (GB) x Lady of The Realm (GB)</t>
  </si>
  <si>
    <t>Lady of The Realm (GB)</t>
  </si>
  <si>
    <t>Bungle Inthejungle (GB)Jackie Sparrow (IRE)Ch.C</t>
  </si>
  <si>
    <t>Bungle Inthejungle (GB)Nova Tor (IRE)B.F</t>
  </si>
  <si>
    <t>Bungle Inthejungle (GB)Unabridged (IRE)</t>
  </si>
  <si>
    <t>Ch.F</t>
  </si>
  <si>
    <t>Unabridged (IRE)</t>
  </si>
  <si>
    <t>Bungle Inthejungle (GB)With One Accord (GB)</t>
  </si>
  <si>
    <t>With One Accord (GB)</t>
  </si>
  <si>
    <t>Bungle Inthejungle (GB)Brazilian Breeze (IRE)</t>
  </si>
  <si>
    <t>Brazilian Breeze (IRE)</t>
  </si>
  <si>
    <t>Bungle Inthejungle (GB)Charming Guest (IRE)</t>
  </si>
  <si>
    <t>Charming Guest (IRE)</t>
  </si>
  <si>
    <t>Hurricane Lil (IRE)</t>
  </si>
  <si>
    <t>Is She About (IRE)</t>
  </si>
  <si>
    <t>Katora (GB)</t>
  </si>
  <si>
    <t>Kristal Xenia (IRE)</t>
  </si>
  <si>
    <t>Melanie Pimm (IRE)</t>
  </si>
  <si>
    <t>Mochachino (IRE)</t>
  </si>
  <si>
    <t>Mulberry Seed (IRE)</t>
  </si>
  <si>
    <t>Rohesia (GB)</t>
  </si>
  <si>
    <t>104</t>
  </si>
  <si>
    <t>Bungle Inthejungle (GB) / Kya One (FR)</t>
  </si>
  <si>
    <t>Kya One (FR)</t>
  </si>
  <si>
    <t>One Cool Cat (USA)</t>
  </si>
  <si>
    <t>144</t>
  </si>
  <si>
    <t>Bungle Inthejungle (GB) / Madreselva (GB)</t>
  </si>
  <si>
    <t>Madreselva (GB)</t>
  </si>
  <si>
    <t>220</t>
  </si>
  <si>
    <t>Bungle Inthejungle (GB) / Ohsosecret (GB)</t>
  </si>
  <si>
    <t>Ohsosecret (GB)</t>
  </si>
  <si>
    <t>Sakhee's Secret (GB)</t>
  </si>
  <si>
    <t>567</t>
  </si>
  <si>
    <t>Bungle Inthejungle (GB) / Gamesetandmatch (IRE)</t>
  </si>
  <si>
    <t>Gamesetandmatch (IRE)</t>
  </si>
  <si>
    <t>Fast Company (IRE)</t>
  </si>
  <si>
    <t>601</t>
  </si>
  <si>
    <t>Bungle Inthejungle (GB) / Jeewana (GB)</t>
  </si>
  <si>
    <t>Jeewana (GB)</t>
  </si>
  <si>
    <t>Compton Place (GB)</t>
  </si>
  <si>
    <t>603</t>
  </si>
  <si>
    <t>Bungle Inthejungle (GB) / Keilogue (IRE)</t>
  </si>
  <si>
    <t>Keilogue (IRE)</t>
  </si>
  <si>
    <t>665</t>
  </si>
  <si>
    <t>Bungle Inthejungle (GB) / Paloise (FR)</t>
  </si>
  <si>
    <t>Paloise (FR)</t>
  </si>
  <si>
    <t>731</t>
  </si>
  <si>
    <t>Bungle Inthejungle (GB) / Tangled Thread (GB)</t>
  </si>
  <si>
    <t>Tangled Thread (GB)</t>
  </si>
  <si>
    <t>732</t>
  </si>
  <si>
    <t>Bungle Inthejungle (GB) / Taranata (IRE)</t>
  </si>
  <si>
    <t>Taranata (IRE)</t>
  </si>
  <si>
    <t>734</t>
  </si>
  <si>
    <t>Bungle Inthejungle (GB) / Tell The Wind (IRE)</t>
  </si>
  <si>
    <t>Tell The Wind (IRE)</t>
  </si>
  <si>
    <t>Mujadil (USA)</t>
  </si>
  <si>
    <t>Bungle Inthejungle (GB) / Carryonregardless (GB)</t>
  </si>
  <si>
    <t>Carryonregardless (GB)</t>
  </si>
  <si>
    <t>334</t>
  </si>
  <si>
    <t>Bungle Inthejungle (GB) / Sommore (IRE)</t>
  </si>
  <si>
    <t>Sommore (IRE)</t>
  </si>
  <si>
    <t>Anjaal (GB)</t>
  </si>
  <si>
    <t>371</t>
  </si>
  <si>
    <t>Bungle Inthejungle (GB) / The Singing Hills (GB)</t>
  </si>
  <si>
    <t>The Singing Hills (GB)</t>
  </si>
  <si>
    <t>409</t>
  </si>
  <si>
    <t>Bungle Inthejungle (GB) / Young Angel (IRE)</t>
  </si>
  <si>
    <t>Young Angel (IRE)</t>
  </si>
  <si>
    <t>248</t>
  </si>
  <si>
    <t>Bungle Inthejungle (GB) / Lady Spangles (IRE)</t>
  </si>
  <si>
    <t>Lady Spangles (IRE)</t>
  </si>
  <si>
    <t>570</t>
  </si>
  <si>
    <t>Bungle Inthejungle (GB) / Aurora Butterfly (IRE)</t>
  </si>
  <si>
    <t>Aurora Butterfly (IRE)</t>
  </si>
  <si>
    <t>Born To Sea (IRE)</t>
  </si>
  <si>
    <t>791</t>
  </si>
  <si>
    <t>Bungle Inthejungle (GB) / Grandmas Dream (GB)</t>
  </si>
  <si>
    <t>Grandmas Dream (GB)</t>
  </si>
  <si>
    <t>1453</t>
  </si>
  <si>
    <t>Bungle Inthejungle (GB) / Nafa (IRE)</t>
  </si>
  <si>
    <t>Nafa (IRE)</t>
  </si>
  <si>
    <t>1573</t>
  </si>
  <si>
    <t>Bungle Inthejungle (GB) / Beckoning (IRE)</t>
  </si>
  <si>
    <t>Beckoning (IRE)</t>
  </si>
  <si>
    <t>1729</t>
  </si>
  <si>
    <t>Bungle Inthejungle (GB) / Pop Art (IRE)</t>
  </si>
  <si>
    <t>Pop Art (IRE)</t>
  </si>
  <si>
    <t>Excellent Art (GB)</t>
  </si>
  <si>
    <t>1732</t>
  </si>
  <si>
    <t>Bungle Inthejungle (GB) / Pretty Pickle (IRE)</t>
  </si>
  <si>
    <t>Pretty Pickle (IRE)</t>
  </si>
  <si>
    <t>1871</t>
  </si>
  <si>
    <t>Bungle Inthejungle (GB) / Society Guest (IRE)</t>
  </si>
  <si>
    <t>Society Guest (IRE)</t>
  </si>
  <si>
    <t>Bungle Inthejungle (GB) x Titian Saga (IRE) 2023 Ch.F</t>
  </si>
  <si>
    <t>1867</t>
  </si>
  <si>
    <t>Buratino (IRE) / Rocknrollbaby (IRE)</t>
  </si>
  <si>
    <t>Rocknrollbaby (IRE)</t>
  </si>
  <si>
    <t>Cable Bay (IRE) x Belle Dormant (IRE)</t>
  </si>
  <si>
    <t>Belle Dormant (IRE)</t>
  </si>
  <si>
    <t>Cable Bay (IRE)Cable Bay (IRE) x Bahama Sea (IRE)</t>
  </si>
  <si>
    <t>Cable Bay (IRE) x Bahama Sea (IRE)</t>
  </si>
  <si>
    <t>594</t>
  </si>
  <si>
    <t>Cable Bay (IRE) / Interlope (IRE)</t>
  </si>
  <si>
    <t>Interlope (IRE)</t>
  </si>
  <si>
    <t>1340</t>
  </si>
  <si>
    <t>Cable Bay (IRE) / Dutch Rose (IRE)</t>
  </si>
  <si>
    <t>Dutch Rose (IRE)</t>
  </si>
  <si>
    <t>1402</t>
  </si>
  <si>
    <t>Cable Bay (IRE) / Lady Guinevere (GB)</t>
  </si>
  <si>
    <t>Lady Guinevere (GB)</t>
  </si>
  <si>
    <t>1472</t>
  </si>
  <si>
    <t>Cable Bay (IRE) / Persepone (GB)</t>
  </si>
  <si>
    <t>Persepone (GB)</t>
  </si>
  <si>
    <t>1797</t>
  </si>
  <si>
    <t>Cable Bay (IRE) / Velocistar (IRE)</t>
  </si>
  <si>
    <t>Velocistar (IRE)</t>
  </si>
  <si>
    <t>Calyx (GB) x We Reach The Shore (IRE)</t>
  </si>
  <si>
    <t>We Reach The Shore (IRE)</t>
  </si>
  <si>
    <t>Calyx (GB) x Acts Out Loud (USA) 2023 B.C</t>
  </si>
  <si>
    <t>Calyx (GB) x Found You (USA) 2023 B.C</t>
  </si>
  <si>
    <t>Calyx (GB)Ilioushka (IRE)B.F</t>
  </si>
  <si>
    <t>Calyx (GB)Oh So Fine (IRE)Br.C</t>
  </si>
  <si>
    <t>Calyx (GB)Caribbean Princess (USA)</t>
  </si>
  <si>
    <t>Caribbean Princess (USA)</t>
  </si>
  <si>
    <t>Calyx (GB)Chase The Light (IRE)</t>
  </si>
  <si>
    <t>Chase The Light (IRE)</t>
  </si>
  <si>
    <t>Ladies From Hell (IRE)</t>
  </si>
  <si>
    <t>Calyx (GB) / Love In The City (IRE)</t>
  </si>
  <si>
    <t>Love In The City (IRE)</t>
  </si>
  <si>
    <t>Dr Devious (IRE)</t>
  </si>
  <si>
    <t>362</t>
  </si>
  <si>
    <t>Calyx (GB) / Take Shelter (GB)</t>
  </si>
  <si>
    <t>Take Shelter (GB)</t>
  </si>
  <si>
    <t>Harbour Watch (IRE)</t>
  </si>
  <si>
    <t>Calyx (GB) / Wild Surmise (IRE)</t>
  </si>
  <si>
    <t>Wild Surmise (IRE)</t>
  </si>
  <si>
    <t>518</t>
  </si>
  <si>
    <t>Calyx (GB) / Daleelaty (GB)</t>
  </si>
  <si>
    <t>Daleelaty (GB)</t>
  </si>
  <si>
    <t>1081</t>
  </si>
  <si>
    <t>Calyx (GB) / Queen of York (IRE)</t>
  </si>
  <si>
    <t>Queen of York (IRE)</t>
  </si>
  <si>
    <t>1091</t>
  </si>
  <si>
    <t>Calyx (GB) / Raoufah (GB)</t>
  </si>
  <si>
    <t>Raoufah (GB)</t>
  </si>
  <si>
    <t>745</t>
  </si>
  <si>
    <t>Calyx (GB) / Finest (IRE)</t>
  </si>
  <si>
    <t>Finest (IRE)</t>
  </si>
  <si>
    <t>The Gurkha (IRE)</t>
  </si>
  <si>
    <t>1430</t>
  </si>
  <si>
    <t>Calyx (GB) / Medoras Childe (GB)</t>
  </si>
  <si>
    <t>Medoras Childe (GB)</t>
  </si>
  <si>
    <t>Camelot (GB) x Attire (IRE) 2023 B.C</t>
  </si>
  <si>
    <t>Camelot (GB) x Balankiya (IRE) 2023 B.F</t>
  </si>
  <si>
    <t>Camelot (GB) x Casual (GB) 2023 B.C</t>
  </si>
  <si>
    <t>Camelot (GB) x Full Rose (GB) 2023 B.C</t>
  </si>
  <si>
    <t>Camelot (GB)Lady Lara (IRE)B.C</t>
  </si>
  <si>
    <t>Camelot (GB)Magic America (USA)B.C</t>
  </si>
  <si>
    <t>Camelot (GB)Malayan Mist (IRE)B.F</t>
  </si>
  <si>
    <t>Camelot (GB)Mississippilanding (IRE)B.C</t>
  </si>
  <si>
    <t>Camelot (GB)Nope (IRE)B.F</t>
  </si>
  <si>
    <t>Camelot (GB)Rock Orchid (IRE)B.F</t>
  </si>
  <si>
    <t>Camelot (GB)Sea For Jade (IRE)B.F</t>
  </si>
  <si>
    <t>Camelot (GB)Sixpenny Sweets (IRE)B.C</t>
  </si>
  <si>
    <t>Camelot (GB)Sultanina (GB)B.C</t>
  </si>
  <si>
    <t>Camelot (GB)Dancing Years (IRE)</t>
  </si>
  <si>
    <t>Dancing Years (IRE)</t>
  </si>
  <si>
    <t>83</t>
  </si>
  <si>
    <t>Camelot (GB) / Just Pretending (USA)</t>
  </si>
  <si>
    <t>Just Pretending (USA)</t>
  </si>
  <si>
    <t>100</t>
  </si>
  <si>
    <t>Camelot (GB) / Bold Lass (IRE)</t>
  </si>
  <si>
    <t>Bold Lass (IRE)</t>
  </si>
  <si>
    <t>103</t>
  </si>
  <si>
    <t>Camelot (GB) / Bonhomie (GB)</t>
  </si>
  <si>
    <t>Bonhomie (GB)</t>
  </si>
  <si>
    <t>135</t>
  </si>
  <si>
    <t>Camelot (GB) / Desirous (GB)</t>
  </si>
  <si>
    <t>Desirous (GB)</t>
  </si>
  <si>
    <t>211</t>
  </si>
  <si>
    <t>Camelot (GB) / Horn of Plenty (GB)</t>
  </si>
  <si>
    <t>Horn of Plenty (GB)</t>
  </si>
  <si>
    <t>241</t>
  </si>
  <si>
    <t>Camelot (GB) / Lady Babooshka (GB)</t>
  </si>
  <si>
    <t>Lady Babooshka (GB)</t>
  </si>
  <si>
    <t>327</t>
  </si>
  <si>
    <t>Camelot (GB) / Osaila (IRE)</t>
  </si>
  <si>
    <t>Osaila (IRE)</t>
  </si>
  <si>
    <t>377</t>
  </si>
  <si>
    <t>Camelot (GB) / Risen Sun (GB)</t>
  </si>
  <si>
    <t>Risen Sun (GB)</t>
  </si>
  <si>
    <t>402</t>
  </si>
  <si>
    <t>Camelot (GB) / Sense of Style (IRE)</t>
  </si>
  <si>
    <t>Sense of Style (IRE)</t>
  </si>
  <si>
    <t>408</t>
  </si>
  <si>
    <t>Camelot (GB) / Shamooda (IRE)</t>
  </si>
  <si>
    <t>Shamooda (IRE)</t>
  </si>
  <si>
    <t>90</t>
  </si>
  <si>
    <t>Camelot (GB) / Beauly (GB)</t>
  </si>
  <si>
    <t>Beauly (GB)</t>
  </si>
  <si>
    <t>1036</t>
  </si>
  <si>
    <t>Camelot (GB) / Pearl of The Night (IRE)</t>
  </si>
  <si>
    <t>Pearl of The Night (IRE)</t>
  </si>
  <si>
    <t>1038</t>
  </si>
  <si>
    <t>Camelot (GB) / Pebbles Place (GB)</t>
  </si>
  <si>
    <t>Pebbles Place (GB)</t>
  </si>
  <si>
    <t>1097</t>
  </si>
  <si>
    <t>Camelot (GB) / Reachforthestars (IRE)</t>
  </si>
  <si>
    <t>Reachforthestars (IRE)</t>
  </si>
  <si>
    <t>1118</t>
  </si>
  <si>
    <t>Camelot (GB) / Rococo (GB)</t>
  </si>
  <si>
    <t>Rococo (GB)</t>
  </si>
  <si>
    <t>1150</t>
  </si>
  <si>
    <t>Camelot (GB) / Sealitwithakiss (GB)</t>
  </si>
  <si>
    <t>Sealitwithakiss (GB)</t>
  </si>
  <si>
    <t>1201</t>
  </si>
  <si>
    <t>Camelot (GB) / Spritzig (GB)</t>
  </si>
  <si>
    <t>Spritzig (GB)</t>
  </si>
  <si>
    <t>1217</t>
  </si>
  <si>
    <t>Camelot (GB) / Surfsister (USA)</t>
  </si>
  <si>
    <t>Surfsister (USA)</t>
  </si>
  <si>
    <t>461</t>
  </si>
  <si>
    <t>Camelot (GB) / Teodora de Vega (IRE)</t>
  </si>
  <si>
    <t>Teodora de Vega (IRE)</t>
  </si>
  <si>
    <t>477</t>
  </si>
  <si>
    <t>Camelot (GB) / Tobairin (IRE)</t>
  </si>
  <si>
    <t>Tobairin (IRE)</t>
  </si>
  <si>
    <t>504</t>
  </si>
  <si>
    <t>Camelot (GB) / Wild Abandon (GB)</t>
  </si>
  <si>
    <t>Wild Abandon (GB)</t>
  </si>
  <si>
    <t>Camelot (GB) / Awesometank (GB)</t>
  </si>
  <si>
    <t>Awesometank (GB)</t>
  </si>
  <si>
    <t>Intense Focus (USA)</t>
  </si>
  <si>
    <t>590</t>
  </si>
  <si>
    <t>Camelot (GB) / Bess of Hardwick (GB)</t>
  </si>
  <si>
    <t>Bess of Hardwick (GB)</t>
  </si>
  <si>
    <t>Camelot (GB) / Birdwood (GB)</t>
  </si>
  <si>
    <t>Birdwood (GB)</t>
  </si>
  <si>
    <t>Camelot (GB) / Danilovna (IRE)</t>
  </si>
  <si>
    <t>Danilovna (IRE)</t>
  </si>
  <si>
    <t>687</t>
  </si>
  <si>
    <t>Camelot (GB) / Desert Flyer (GB)</t>
  </si>
  <si>
    <t>Desert Flyer (GB)</t>
  </si>
  <si>
    <t>694</t>
  </si>
  <si>
    <t>Camelot (GB) / Disclose (GB)</t>
  </si>
  <si>
    <t>Disclose (GB)</t>
  </si>
  <si>
    <t>730</t>
  </si>
  <si>
    <t>Camelot (GB) / Exhibit (IRE)</t>
  </si>
  <si>
    <t>Exhibit (IRE)</t>
  </si>
  <si>
    <t>755</t>
  </si>
  <si>
    <t>Camelot (GB) / Fort Del Oro (IRE)</t>
  </si>
  <si>
    <t>Fort Del Oro (IRE)</t>
  </si>
  <si>
    <t>847</t>
  </si>
  <si>
    <t>Camelot (GB) / Jilnaar (IRE)</t>
  </si>
  <si>
    <t>Jilnaar (IRE)</t>
  </si>
  <si>
    <t>878</t>
  </si>
  <si>
    <t>Camelot (GB) / Lady Princess (IRE)</t>
  </si>
  <si>
    <t>Lady Princess (IRE)</t>
  </si>
  <si>
    <t>888</t>
  </si>
  <si>
    <t>Camelot (GB) / Lightning Thunder (GB)</t>
  </si>
  <si>
    <t>Lightning Thunder (GB)</t>
  </si>
  <si>
    <t>935</t>
  </si>
  <si>
    <t>Camelot (GB) / Marbella (IRE)</t>
  </si>
  <si>
    <t>Marbella (IRE)</t>
  </si>
  <si>
    <t>Caravaggio (USA)Perazzi (USA)B.F</t>
  </si>
  <si>
    <t>Caravaggio (USA)Caravaggio (USA) x Allieverneedisyou (IRE)</t>
  </si>
  <si>
    <t>Caravaggio (USA) x Allieverneedisyou (IRE)</t>
  </si>
  <si>
    <t>424</t>
  </si>
  <si>
    <t>Catholic Boy (USA) / Sky Garden (GB)</t>
  </si>
  <si>
    <t>Sky Garden (GB)</t>
  </si>
  <si>
    <t>Churchill (IRE) x Vallambrosa (IRE)</t>
  </si>
  <si>
    <t>Vallambrosa (IRE)</t>
  </si>
  <si>
    <t>Churchill (IRE) x Byzantium (GB) 2023 Ch.F</t>
  </si>
  <si>
    <t>Churchill (IRE) x Caserta (GB) 2023 Ch.F</t>
  </si>
  <si>
    <t>Churchill (IRE) x Challow Hills (USA) 2023 B.C</t>
  </si>
  <si>
    <t>Churchill (IRE)Keystone Gulch (USA)B.C</t>
  </si>
  <si>
    <t>Churchill (IRE)Shamanova (IRE)B.C</t>
  </si>
  <si>
    <t>Churchill (IRE)So Devoted (IRE)B.C</t>
  </si>
  <si>
    <t>Churchill (IRE)Cherry Oak (IRE)</t>
  </si>
  <si>
    <t>Cherry Oak (IRE)</t>
  </si>
  <si>
    <t>Churchill (IRE) x Degree (GB)</t>
  </si>
  <si>
    <t>50</t>
  </si>
  <si>
    <t>Churchill (IRE) / Heroic Heart (FR)</t>
  </si>
  <si>
    <t>Heroic Heart (FR)</t>
  </si>
  <si>
    <t>58</t>
  </si>
  <si>
    <t>Churchill (IRE) / Hollie Point (GB)</t>
  </si>
  <si>
    <t>Hollie Point (GB)</t>
  </si>
  <si>
    <t>328</t>
  </si>
  <si>
    <t>Churchill (IRE) / Slumming Angel (IRE)</t>
  </si>
  <si>
    <t>B:Lt</t>
  </si>
  <si>
    <t>Slumming Angel (IRE)</t>
  </si>
  <si>
    <t>Churchill (IRE) / Azwah (GB)</t>
  </si>
  <si>
    <t>Azwah (GB)</t>
  </si>
  <si>
    <t>Churchill (IRE) / Badalona (GB)</t>
  </si>
  <si>
    <t>Badalona (GB)</t>
  </si>
  <si>
    <t>Churchill (IRE) / Enrol (GB)</t>
  </si>
  <si>
    <t>Enrol (GB)</t>
  </si>
  <si>
    <t>210</t>
  </si>
  <si>
    <t>Churchill (IRE) / Holy Alliance (IRE)</t>
  </si>
  <si>
    <t>Holy Alliance (IRE)</t>
  </si>
  <si>
    <t>1181</t>
  </si>
  <si>
    <t>Churchill (IRE) / Snapraeceps (IRE)</t>
  </si>
  <si>
    <t>Snapraeceps (IRE)</t>
  </si>
  <si>
    <t>595</t>
  </si>
  <si>
    <t>Churchill (IRE) / Bezique (GB)</t>
  </si>
  <si>
    <t>Bezique (GB)</t>
  </si>
  <si>
    <t>720</t>
  </si>
  <si>
    <t>Churchill (IRE) / Endless Love (IRE)</t>
  </si>
  <si>
    <t>Endless Love (IRE)</t>
  </si>
  <si>
    <t>Dubai Destination (USA)</t>
  </si>
  <si>
    <t>725</t>
  </si>
  <si>
    <t>Churchill (IRE) / Euthenia (GB)</t>
  </si>
  <si>
    <t>Euthenia (GB)</t>
  </si>
  <si>
    <t>Winker Watson (GB)</t>
  </si>
  <si>
    <t>1320</t>
  </si>
  <si>
    <t>Churchill (IRE) / Crowning Glory (FR)</t>
  </si>
  <si>
    <t>Crowning Glory (FR)</t>
  </si>
  <si>
    <t>Speightstown (USA)</t>
  </si>
  <si>
    <t>1496</t>
  </si>
  <si>
    <t>Churchill (IRE) / Reroute (IRE)</t>
  </si>
  <si>
    <t>Reroute (IRE)</t>
  </si>
  <si>
    <t>1601</t>
  </si>
  <si>
    <t>Churchill (IRE) / Cocobanana (IRE)</t>
  </si>
  <si>
    <t>Cocobanana (IRE)</t>
  </si>
  <si>
    <t>Circus Maximus (IRE)Cosmic Fire (FR)</t>
  </si>
  <si>
    <t>Cosmic Fire (FR)</t>
  </si>
  <si>
    <t>Path of Totality (USA)</t>
  </si>
  <si>
    <t>191</t>
  </si>
  <si>
    <t>Circus Maximus (IRE) / Ms Grande Corniche (GB)</t>
  </si>
  <si>
    <t>Ms Grande Corniche (GB)</t>
  </si>
  <si>
    <t>216</t>
  </si>
  <si>
    <t>Circus Maximus (IRE) / Offering (GB)</t>
  </si>
  <si>
    <t>Offering (GB)</t>
  </si>
  <si>
    <t>645</t>
  </si>
  <si>
    <t>Circus Maximus (IRE) / Morediamondsplease (USA)</t>
  </si>
  <si>
    <t>Morediamondsplease (USA)</t>
  </si>
  <si>
    <t>75</t>
  </si>
  <si>
    <t>Circus Maximus (IRE) / Isobel Baillie (GB)</t>
  </si>
  <si>
    <t>Isobel Baillie (GB)</t>
  </si>
  <si>
    <t>Lomitas (GB)</t>
  </si>
  <si>
    <t>772</t>
  </si>
  <si>
    <t>Circus Maximus (IRE) / Banimpire (IRE)</t>
  </si>
  <si>
    <t>Banimpire (IRE)</t>
  </si>
  <si>
    <t>City Light (FR) x Tick Toch (GB)</t>
  </si>
  <si>
    <t>Tick Toch (GB)</t>
  </si>
  <si>
    <t>City Light (FR) x Al Reem (GB)</t>
  </si>
  <si>
    <t>Al Reem (GB)</t>
  </si>
  <si>
    <t>735</t>
  </si>
  <si>
    <t>City Light (FR) / Faithfilly (IRE)</t>
  </si>
  <si>
    <t>Faithfilly (IRE)</t>
  </si>
  <si>
    <t>Red Clubs (IRE)</t>
  </si>
  <si>
    <t>Cityscape (GB) / Luisa Calderon (GB)</t>
  </si>
  <si>
    <t>Luisa Calderon (GB)</t>
  </si>
  <si>
    <t>Selkirk (USA)</t>
  </si>
  <si>
    <t>1767</t>
  </si>
  <si>
    <t>Cityscape (GB) / Shenir (GB)</t>
  </si>
  <si>
    <t>Shenir (GB)</t>
  </si>
  <si>
    <t>Cloth of Stars (IRE)Pink Anemone (GB)B.F</t>
  </si>
  <si>
    <t>1717</t>
  </si>
  <si>
    <t>Cloth of Stars (IRE) / One Life (JPN)</t>
  </si>
  <si>
    <t>One Life (JPN)</t>
  </si>
  <si>
    <t>War Front (USA)</t>
  </si>
  <si>
    <t>Cotai Glory (GB) x Rosie Bassett (GB)</t>
  </si>
  <si>
    <t>Rosie Bassett (GB)</t>
  </si>
  <si>
    <t>Cotai Glory (GB) x Seraph (GB)</t>
  </si>
  <si>
    <t>Seraph (GB)</t>
  </si>
  <si>
    <t>Cotai Glory (GB) x Shades of Red (IRE)</t>
  </si>
  <si>
    <t>Shades of Red (IRE)</t>
  </si>
  <si>
    <t>Cotai Glory (GB) x Supreme Spirit (IRE)</t>
  </si>
  <si>
    <t>Supreme Spirit (IRE)</t>
  </si>
  <si>
    <t>Cotai Glory (GB) x Terrifically (IRE)</t>
  </si>
  <si>
    <t>Terrifically (IRE)</t>
  </si>
  <si>
    <t>Cotai Glory (GB) x With Virtue (GB)</t>
  </si>
  <si>
    <t>With Virtue (GB)</t>
  </si>
  <si>
    <t>Cotai Glory (GB) x Apadana (IRE)</t>
  </si>
  <si>
    <t>Apadana (IRE)</t>
  </si>
  <si>
    <t>Cotai Glory (GB) x Gin And Slim (IRE)</t>
  </si>
  <si>
    <t>Gin And Slim (IRE)</t>
  </si>
  <si>
    <t>Cotai Glory (GB) x Liberty Sky (IRE)</t>
  </si>
  <si>
    <t>Liberty Sky (IRE)</t>
  </si>
  <si>
    <t>Cotai Glory (GB) x Majestic Alexander (IRE)</t>
  </si>
  <si>
    <t>Majestic Alexander (IRE)</t>
  </si>
  <si>
    <t>Cotai Glory (GB) x Wedding Dress (GB) 2023 Ch.C</t>
  </si>
  <si>
    <t>Cotai Glory (GB) x Clearwing (IRE) 2023 Ch.F</t>
  </si>
  <si>
    <t>Cotai Glory (GB)Newtown Pippin (GB)B.C</t>
  </si>
  <si>
    <t>Cotai Glory (GB)Pivotal Era (GB)B.F</t>
  </si>
  <si>
    <t>Cotai Glory (GB)Celerina (IRE)</t>
  </si>
  <si>
    <t>Celerina (IRE)</t>
  </si>
  <si>
    <t>Cotai Glory (GB) x Evening Spirit (GB)</t>
  </si>
  <si>
    <t>Evening Spirit (GB)</t>
  </si>
  <si>
    <t>Cotai Glory (GB) x Figurative (FR)</t>
  </si>
  <si>
    <t>Figurative (FR)</t>
  </si>
  <si>
    <t>Cotai Glory (GB) x Hadrienne (GB)</t>
  </si>
  <si>
    <t>Hadrienne (GB)</t>
  </si>
  <si>
    <t>Julienne (IRE)</t>
  </si>
  <si>
    <t>Mnemonic Alexander (IRE)</t>
  </si>
  <si>
    <t>Pharadelle (IRE)</t>
  </si>
  <si>
    <t>Shim Sham (IRE)</t>
  </si>
  <si>
    <t>Snapollentia (IRE)</t>
  </si>
  <si>
    <t>Solfeggio (IRE)</t>
  </si>
  <si>
    <t>105</t>
  </si>
  <si>
    <t>Cotai Glory (GB) / La Cuvee (GB)</t>
  </si>
  <si>
    <t>La Cuvee (GB)</t>
  </si>
  <si>
    <t>145</t>
  </si>
  <si>
    <t>Cotai Glory (GB) / Maghzaa (IRE)</t>
  </si>
  <si>
    <t>Maghzaa (IRE)</t>
  </si>
  <si>
    <t>Aqlaam (GB)</t>
  </si>
  <si>
    <t>151</t>
  </si>
  <si>
    <t>Cotai Glory (GB) / Malmoosa (IRE)</t>
  </si>
  <si>
    <t>Malmoosa (IRE)</t>
  </si>
  <si>
    <t>153</t>
  </si>
  <si>
    <t>Cotai Glory (GB) / Maremmasanta (GB)</t>
  </si>
  <si>
    <t>Maremmasanta (GB)</t>
  </si>
  <si>
    <t>183</t>
  </si>
  <si>
    <t>Cotai Glory (GB) / Mokhtarah (IRE)</t>
  </si>
  <si>
    <t>Mokhtarah (IRE)</t>
  </si>
  <si>
    <t>268</t>
  </si>
  <si>
    <t>Cotai Glory (GB) / Reinette (GB)</t>
  </si>
  <si>
    <t>Reinette (GB)</t>
  </si>
  <si>
    <t>276</t>
  </si>
  <si>
    <t>Cotai Glory (GB) / Rita Levi (IRE)</t>
  </si>
  <si>
    <t>Rita Levi (IRE)</t>
  </si>
  <si>
    <t>Cotai Glory (GB) / Fictitious (GB)</t>
  </si>
  <si>
    <t>Fictitious (GB)</t>
  </si>
  <si>
    <t>611</t>
  </si>
  <si>
    <t>Cotai Glory (GB) / Lady Hanson (IRE)</t>
  </si>
  <si>
    <t>Lady Hanson (IRE)</t>
  </si>
  <si>
    <t>633</t>
  </si>
  <si>
    <t>Cotai Glory (GB) / Malakite (IRE)</t>
  </si>
  <si>
    <t>Malakite (IRE)</t>
  </si>
  <si>
    <t>Rock of Gibraltar (IRE)</t>
  </si>
  <si>
    <t>65</t>
  </si>
  <si>
    <t>Cotai Glory (GB) / Illico (GB)</t>
  </si>
  <si>
    <t>Illico (GB)</t>
  </si>
  <si>
    <t>689</t>
  </si>
  <si>
    <t>Cotai Glory (GB) / Rose Tinted Sand (IRE)</t>
  </si>
  <si>
    <t>Rose Tinted Sand (IRE)</t>
  </si>
  <si>
    <t>743</t>
  </si>
  <si>
    <t>Cotai Glory (GB) / Unusually Hot (IRE)</t>
  </si>
  <si>
    <t>Unusually Hot (IRE)</t>
  </si>
  <si>
    <t>Unusual Heat (USA)</t>
  </si>
  <si>
    <t>750</t>
  </si>
  <si>
    <t>Cotai Glory (GB) / Winnie The Wooh (IRE)</t>
  </si>
  <si>
    <t>Winnie The Wooh (IRE)</t>
  </si>
  <si>
    <t>293</t>
  </si>
  <si>
    <t>Cotai Glory (GB) / Sarajevo Rose (IRE)</t>
  </si>
  <si>
    <t>Sarajevo Rose (IRE)</t>
  </si>
  <si>
    <t>Dylan Thomas (IRE)</t>
  </si>
  <si>
    <t>333</t>
  </si>
  <si>
    <t>Cotai Glory (GB) / Somedaysrdiamonds (GB)</t>
  </si>
  <si>
    <t>Somedaysrdiamonds (GB)</t>
  </si>
  <si>
    <t>339</t>
  </si>
  <si>
    <t>Cotai Glory (GB) / Sparkling (IRE)</t>
  </si>
  <si>
    <t>Sparkling (IRE)</t>
  </si>
  <si>
    <t>357</t>
  </si>
  <si>
    <t>Cotai Glory (GB) / Suraat (IRE)</t>
  </si>
  <si>
    <t>Suraat (IRE)</t>
  </si>
  <si>
    <t>Cotai Glory (GB) / Whiskey 'n' Chips (GB)</t>
  </si>
  <si>
    <t>Whiskey 'n' Chips (GB)</t>
  </si>
  <si>
    <t>407</t>
  </si>
  <si>
    <t>Cotai Glory (GB) / Wychwood Whisper (IRE)</t>
  </si>
  <si>
    <t>Wychwood Whisper (IRE)</t>
  </si>
  <si>
    <t>478</t>
  </si>
  <si>
    <t>Cotai Glory (GB) / Boca Raton (IRE)</t>
  </si>
  <si>
    <t>Boca Raton (IRE)</t>
  </si>
  <si>
    <t>498</t>
  </si>
  <si>
    <t>Cotai Glory (GB) / Coincidently (GB)</t>
  </si>
  <si>
    <t>Coincidently (GB)</t>
  </si>
  <si>
    <t>541</t>
  </si>
  <si>
    <t>Cotai Glory (GB) / Earth Goddess (GB)</t>
  </si>
  <si>
    <t>Earth Goddess (GB)</t>
  </si>
  <si>
    <t>552</t>
  </si>
  <si>
    <t>Cotai Glory (GB) / Expect Amazing (IRE)</t>
  </si>
  <si>
    <t>Expect Amazing (IRE)</t>
  </si>
  <si>
    <t>1148</t>
  </si>
  <si>
    <t>Cotai Glory (GB) / Sea of Joy (IRE)</t>
  </si>
  <si>
    <t>Sea of Joy (IRE)</t>
  </si>
  <si>
    <t>1219</t>
  </si>
  <si>
    <t>Cotai Glory (GB) / Swift Campaign (IRE)</t>
  </si>
  <si>
    <t>Swift Campaign (IRE)</t>
  </si>
  <si>
    <t>501</t>
  </si>
  <si>
    <t>Cotai Glory (GB) / Wedding Wish (IRE)</t>
  </si>
  <si>
    <t>Wedding Wish (IRE)</t>
  </si>
  <si>
    <t>1578</t>
  </si>
  <si>
    <t>Cotai Glory (GB) / Bellazada (IRE)</t>
  </si>
  <si>
    <t>Bellazada (IRE)</t>
  </si>
  <si>
    <t>Coulsty (IRE) x Scoop (IRE)</t>
  </si>
  <si>
    <t>Scoop (IRE)</t>
  </si>
  <si>
    <t>Coulsty (IRE) x Singapore Lilly (IRE)</t>
  </si>
  <si>
    <t>Singapore Lilly (IRE)</t>
  </si>
  <si>
    <t>Coulsty (IRE) x Dabtiyra (IRE)</t>
  </si>
  <si>
    <t>Dabtiyra (IRE)</t>
  </si>
  <si>
    <t>Coulsty (IRE) x Farran (IRE) 2023 B.C</t>
  </si>
  <si>
    <t>Coulsty (IRE)Not After Midnight (IRE)B.C</t>
  </si>
  <si>
    <t>Coulsty (IRE)Temecula (IRE)</t>
  </si>
  <si>
    <t>Temecula (IRE)</t>
  </si>
  <si>
    <t>Coulsty (IRE)Coulsty (IRE) x Amaany (GB)</t>
  </si>
  <si>
    <t>Coulsty (IRE) x Amaany (GB)</t>
  </si>
  <si>
    <t>Coulsty (IRE)Coulsty (IRE) x Blushing Rose (GB)</t>
  </si>
  <si>
    <t>Coulsty (IRE) x Blushing Rose (GB)</t>
  </si>
  <si>
    <t>Coulsty (IRE)Coulsty (IRE) x Bonnefio (GB)</t>
  </si>
  <si>
    <t>Coulsty (IRE) x Bonnefio (GB)</t>
  </si>
  <si>
    <t>Coulsty (IRE)Broadway Musical (IRE)</t>
  </si>
  <si>
    <t>Broadway Musical (IRE)</t>
  </si>
  <si>
    <t>Coulsty (IRE)Call of The Jungle (IRE)</t>
  </si>
  <si>
    <t>Call of The Jungle (IRE)</t>
  </si>
  <si>
    <t>Coulsty (IRE) x Feathery (GB)</t>
  </si>
  <si>
    <t>Feathery (GB)</t>
  </si>
  <si>
    <t>Holly's Kid (USA)</t>
  </si>
  <si>
    <t>Ocean Myth (GB)</t>
  </si>
  <si>
    <t>Paradisia (IRE)</t>
  </si>
  <si>
    <t>Quinine (GB)</t>
  </si>
  <si>
    <t>South Forest (IRE)</t>
  </si>
  <si>
    <t>Coulsty (IRE) / Lady Tati (IRE)</t>
  </si>
  <si>
    <t>Lady Tati (IRE)</t>
  </si>
  <si>
    <t>182</t>
  </si>
  <si>
    <t>Coulsty (IRE) / Misty Angel (IRE)</t>
  </si>
  <si>
    <t>Misty Angel (IRE)</t>
  </si>
  <si>
    <t>187</t>
  </si>
  <si>
    <t>Coulsty (IRE) / Mordoree (IRE)</t>
  </si>
  <si>
    <t>Mordoree (IRE)</t>
  </si>
  <si>
    <t>195</t>
  </si>
  <si>
    <t>Coulsty (IRE) / My Daydream (IRE)</t>
  </si>
  <si>
    <t>My Daydream (IRE)</t>
  </si>
  <si>
    <t>227</t>
  </si>
  <si>
    <t>Coulsty (IRE) / Peace Treaty (IRE)</t>
  </si>
  <si>
    <t>Peace Treaty (IRE)</t>
  </si>
  <si>
    <t>War Command (USA)</t>
  </si>
  <si>
    <t>608</t>
  </si>
  <si>
    <t>Coulsty (IRE) / Lady Coole (IRE)</t>
  </si>
  <si>
    <t>Lady Coole (IRE)</t>
  </si>
  <si>
    <t>Thousand Words (GB)</t>
  </si>
  <si>
    <t>618</t>
  </si>
  <si>
    <t>Coulsty (IRE) / Lets Try (IRE)</t>
  </si>
  <si>
    <t>Lets Try (IRE)</t>
  </si>
  <si>
    <t>657</t>
  </si>
  <si>
    <t>Coulsty (IRE) / Nimbus Star (GB)</t>
  </si>
  <si>
    <t>Nimbus Star (GB)</t>
  </si>
  <si>
    <t>765</t>
  </si>
  <si>
    <t>Coulsty (IRE) / Andromaca (IRE)</t>
  </si>
  <si>
    <t>Andromaca (IRE)</t>
  </si>
  <si>
    <t>Poet's Voice (GB)</t>
  </si>
  <si>
    <t>783</t>
  </si>
  <si>
    <t>Coulsty (IRE) / Boom And Bloom (IRE)</t>
  </si>
  <si>
    <t>Boom And Bloom (IRE)</t>
  </si>
  <si>
    <t>796</t>
  </si>
  <si>
    <t>Coulsty (IRE) / Clodovine (FR)</t>
  </si>
  <si>
    <t>Clodovine (FR)</t>
  </si>
  <si>
    <t>805</t>
  </si>
  <si>
    <t>Coulsty (IRE) / Dawaa (GB)</t>
  </si>
  <si>
    <t>Dawaa (GB)</t>
  </si>
  <si>
    <t>821</t>
  </si>
  <si>
    <t>Coulsty (IRE) / Elbegei (GB)</t>
  </si>
  <si>
    <t>Elbegei (GB)</t>
  </si>
  <si>
    <t>289</t>
  </si>
  <si>
    <t>Coulsty (IRE) / Salwa (IRE)</t>
  </si>
  <si>
    <t>Salwa (IRE)</t>
  </si>
  <si>
    <t>311</t>
  </si>
  <si>
    <t>Coulsty (IRE) / Sense of Victory (IRE)</t>
  </si>
  <si>
    <t>Sense of Victory (IRE)</t>
  </si>
  <si>
    <t>347</t>
  </si>
  <si>
    <t>Coulsty (IRE) / Starlight Dance (IRE)</t>
  </si>
  <si>
    <t>Starlight Dance (IRE)</t>
  </si>
  <si>
    <t>Coulsty (IRE) / Causeway Charm (USA)</t>
  </si>
  <si>
    <t>Causeway Charm (USA)</t>
  </si>
  <si>
    <t>508</t>
  </si>
  <si>
    <t>Coulsty (IRE) / Coolnagree (IRE)</t>
  </si>
  <si>
    <t>Coolnagree (IRE)</t>
  </si>
  <si>
    <t>530</t>
  </si>
  <si>
    <t>Coulsty (IRE) / Doris Bleasedale (IRE)</t>
  </si>
  <si>
    <t>Doris Bleasedale (IRE)</t>
  </si>
  <si>
    <t>Intikhab (USA)</t>
  </si>
  <si>
    <t>273</t>
  </si>
  <si>
    <t>Coulsty (IRE) / Macarthurs Park (IRE)</t>
  </si>
  <si>
    <t>Macarthurs Park (IRE)</t>
  </si>
  <si>
    <t>1239</t>
  </si>
  <si>
    <t>Coulsty (IRE) / Valdiyana (FR)</t>
  </si>
  <si>
    <t>Valdiyana (FR)</t>
  </si>
  <si>
    <t>Sinndar (IRE)</t>
  </si>
  <si>
    <t>1407</t>
  </si>
  <si>
    <t>Coulsty (IRE) / Laurel Wreath (GB)</t>
  </si>
  <si>
    <t>Laurel Wreath (GB)</t>
  </si>
  <si>
    <t>Hot Streak (IRE)</t>
  </si>
  <si>
    <t>1461</t>
  </si>
  <si>
    <t>Coulsty (IRE) / Nora Batt (IRE)</t>
  </si>
  <si>
    <t>Nora Batt (IRE)</t>
  </si>
  <si>
    <t>Art Connoisseur (IRE)</t>
  </si>
  <si>
    <t>1681</t>
  </si>
  <si>
    <t>Coulsty (IRE) / Luxie (IRE)</t>
  </si>
  <si>
    <t>Luxie (IRE)</t>
  </si>
  <si>
    <t>1758</t>
  </si>
  <si>
    <t>Coulsty (IRE) / Scarlet Wings (GB)</t>
  </si>
  <si>
    <t>Scarlet Wings (GB)</t>
  </si>
  <si>
    <t>1791</t>
  </si>
  <si>
    <t>Coulsty (IRE) / Syamantaka (IRE)</t>
  </si>
  <si>
    <t>Syamantaka (IRE)</t>
  </si>
  <si>
    <t>Clodovil (IRE)</t>
  </si>
  <si>
    <t>Cracksman (GB) x Shalaa Lady (FR)</t>
  </si>
  <si>
    <t>Shalaa Lady (FR)</t>
  </si>
  <si>
    <t>Cracksman (GB) x Child of Wild (FR)</t>
  </si>
  <si>
    <t>Child of Wild (FR)</t>
  </si>
  <si>
    <t>Cracksman (GB) x Meeznah (USA)</t>
  </si>
  <si>
    <t>Meeznah (USA)</t>
  </si>
  <si>
    <t>Cracksman (GB) x Worship (IRE) 2023 B.F</t>
  </si>
  <si>
    <t>No War (USA)</t>
  </si>
  <si>
    <t>95</t>
  </si>
  <si>
    <t>Cracksman (GB) / Bizzarria (GB)</t>
  </si>
  <si>
    <t>Bizzarria (GB)</t>
  </si>
  <si>
    <t>Lemon Drop Kid (USA)</t>
  </si>
  <si>
    <t>649</t>
  </si>
  <si>
    <t>Cracksman (GB) / Come With Me (GB)</t>
  </si>
  <si>
    <t>Come With Me (GB)</t>
  </si>
  <si>
    <t>764</t>
  </si>
  <si>
    <t>Cracksman (GB) / Furlong Factor (GB)</t>
  </si>
  <si>
    <t>Furlong Factor (GB)</t>
  </si>
  <si>
    <t>Adaay (IRE)</t>
  </si>
  <si>
    <t>1270</t>
  </si>
  <si>
    <t>Cracksman (GB) / All Annalena (IRE)</t>
  </si>
  <si>
    <t>All Annalena (IRE)</t>
  </si>
  <si>
    <t>1457</t>
  </si>
  <si>
    <t>Cracksman (GB) / Night Thrills (GB)</t>
  </si>
  <si>
    <t>Night Thrills (GB)</t>
  </si>
  <si>
    <t>1464</t>
  </si>
  <si>
    <t>Cracksman (GB) / Operettist (GB)</t>
  </si>
  <si>
    <t>Operettist (GB)</t>
  </si>
  <si>
    <t>Singspiel (IRE)</t>
  </si>
  <si>
    <t>1490</t>
  </si>
  <si>
    <t>Cracksman (GB) / Reaching Ahead (USA)</t>
  </si>
  <si>
    <t>Ro</t>
  </si>
  <si>
    <t>Reaching Ahead (USA)</t>
  </si>
  <si>
    <t>Mizzen Mast (USA)</t>
  </si>
  <si>
    <t>1545</t>
  </si>
  <si>
    <t>Cracksman (GB) / Tuolumne Meadows (GB)</t>
  </si>
  <si>
    <t>Tuolumne Meadows (GB)</t>
  </si>
  <si>
    <t>1596</t>
  </si>
  <si>
    <t>Cracksman (GB) / Carlanda (FR)</t>
  </si>
  <si>
    <t>Carlanda (FR)</t>
  </si>
  <si>
    <t>Lando (GER)</t>
  </si>
  <si>
    <t>1739</t>
  </si>
  <si>
    <t>Cracksman (GB) / Quemonda (GB)</t>
  </si>
  <si>
    <t>Quemonda (GB)</t>
  </si>
  <si>
    <t>Mount Nelson (GB)</t>
  </si>
  <si>
    <t>1768</t>
  </si>
  <si>
    <t>Crystal Ocean (GB) / Shirin Jaan (GB)</t>
  </si>
  <si>
    <t>Shirin Jaan (GB)</t>
  </si>
  <si>
    <t>1642</t>
  </si>
  <si>
    <t>Dabirsim (FR) / Galmarley (GB)</t>
  </si>
  <si>
    <t>Galmarley (GB)</t>
  </si>
  <si>
    <t>Hat Trick (JPN)</t>
  </si>
  <si>
    <t>Dandy Man (IRE) x Saffian (GB)</t>
  </si>
  <si>
    <t>Saffian (GB)</t>
  </si>
  <si>
    <t>Dandy Man (IRE) x Sweeproad (IRE)</t>
  </si>
  <si>
    <t>Sweeproad (IRE)</t>
  </si>
  <si>
    <t>Dandy Man (IRE) x Winter Oasis (IRE)</t>
  </si>
  <si>
    <t>Winter Oasis (IRE)</t>
  </si>
  <si>
    <t>Dandy Man (IRE) x Alabama Whitman (GB)</t>
  </si>
  <si>
    <t>Alabama Whitman (GB)</t>
  </si>
  <si>
    <t>Dandy Man (IRE) x Betsey Trotter (IRE)</t>
  </si>
  <si>
    <t>Betsey Trotter (IRE)</t>
  </si>
  <si>
    <t>Dandy Man (IRE) x Geetanjali (IRE)</t>
  </si>
  <si>
    <t>Geetanjali (IRE)</t>
  </si>
  <si>
    <t>Dandy Man (IRE) x Glen Ginnie (IRE)</t>
  </si>
  <si>
    <t>Glen Ginnie (IRE)</t>
  </si>
  <si>
    <t>Dandy Man (IRE) x Imrana (GB)</t>
  </si>
  <si>
    <t>Imrana (GB)</t>
  </si>
  <si>
    <t>Dandy Man (IRE) x Model Looks (IRE)</t>
  </si>
  <si>
    <t>Model Looks (IRE)</t>
  </si>
  <si>
    <t>Dandy Man (IRE)Lady Beware (IRE)Ch.F</t>
  </si>
  <si>
    <t>Dandy Man (IRE)Dandy Man (IRE) x Annee Lumiere (IRE)</t>
  </si>
  <si>
    <t>Dandy Man (IRE) x Annee Lumiere (IRE)</t>
  </si>
  <si>
    <t>Dandy Man (IRE) x Gali Girl (IRE)</t>
  </si>
  <si>
    <t>Gali Girl (IRE)</t>
  </si>
  <si>
    <t>Maria Ormani (IRE)</t>
  </si>
  <si>
    <t>Maybe So (GB)</t>
  </si>
  <si>
    <t>Remember Alexander (GB)</t>
  </si>
  <si>
    <t>108</t>
  </si>
  <si>
    <t>Dandy Man (IRE) / La Perla (SPA)</t>
  </si>
  <si>
    <t>La Perla (SPA)</t>
  </si>
  <si>
    <t>Mozart (IRE)</t>
  </si>
  <si>
    <t>111</t>
  </si>
  <si>
    <t>Dandy Man (IRE) / Laciredeski (GB)</t>
  </si>
  <si>
    <t>Laciredeski (GB)</t>
  </si>
  <si>
    <t>Toronado (IRE)</t>
  </si>
  <si>
    <t>125</t>
  </si>
  <si>
    <t>Dandy Man (IRE) / Liliofthelamplight (IRE)</t>
  </si>
  <si>
    <t>Liliofthelamplight (IRE)</t>
  </si>
  <si>
    <t>Helmet (AUS)</t>
  </si>
  <si>
    <t>159</t>
  </si>
  <si>
    <t>Dandy Man (IRE) / Martina Franca (GB)</t>
  </si>
  <si>
    <t>Martina Franca (GB)</t>
  </si>
  <si>
    <t>Paco Boy (IRE)</t>
  </si>
  <si>
    <t>4</t>
  </si>
  <si>
    <t>Dandy Man (IRE) / Fawaayed (IRE)</t>
  </si>
  <si>
    <t>Fawaayed (IRE)</t>
  </si>
  <si>
    <t>651</t>
  </si>
  <si>
    <t>Dandy Man (IRE) / Nashmiah (IRE)</t>
  </si>
  <si>
    <t>Nashmiah (IRE)</t>
  </si>
  <si>
    <t>Elusive City (USA)</t>
  </si>
  <si>
    <t>811</t>
  </si>
  <si>
    <t>Dandy Man (IRE) / Dixiedoodledandy (IRE)</t>
  </si>
  <si>
    <t>Dixiedoodledandy (IRE)</t>
  </si>
  <si>
    <t>Desert Style (IRE)</t>
  </si>
  <si>
    <t>820</t>
  </si>
  <si>
    <t>Dandy Man (IRE) / Ebbraam (GB)</t>
  </si>
  <si>
    <t>Ebbraam (GB)</t>
  </si>
  <si>
    <t>825</t>
  </si>
  <si>
    <t>Dandy Man (IRE) / Emmie (IRE)</t>
  </si>
  <si>
    <t>Emmie (IRE)</t>
  </si>
  <si>
    <t>348</t>
  </si>
  <si>
    <t>Dandy Man (IRE) / Steep Ascent (GB)</t>
  </si>
  <si>
    <t>Steep Ascent (GB)</t>
  </si>
  <si>
    <t>392</t>
  </si>
  <si>
    <t>Dandy Man (IRE) / Viva Espana (GB)</t>
  </si>
  <si>
    <t>Viva Espana (GB)</t>
  </si>
  <si>
    <t>427</t>
  </si>
  <si>
    <t>Dandy Man (IRE) / Alicia Darcy (IRE)</t>
  </si>
  <si>
    <t>Alicia Darcy (IRE)</t>
  </si>
  <si>
    <t>Sir Prancealot (IRE)</t>
  </si>
  <si>
    <t>428</t>
  </si>
  <si>
    <t>Dandy Man (IRE) / All Star Cast (IRE)</t>
  </si>
  <si>
    <t>All Star Cast (IRE)</t>
  </si>
  <si>
    <t>506</t>
  </si>
  <si>
    <t>Dandy Man (IRE) / Cool Thunder (IRE)</t>
  </si>
  <si>
    <t>Cool Thunder (IRE)</t>
  </si>
  <si>
    <t>921</t>
  </si>
  <si>
    <t>Dandy Man (IRE) / Magical Summer (IRE)</t>
  </si>
  <si>
    <t>Magical Summer (IRE)</t>
  </si>
  <si>
    <t>1361</t>
  </si>
  <si>
    <t>Dandy Man (IRE) / Garden Row (IRE)</t>
  </si>
  <si>
    <t>Garden Row (IRE)</t>
  </si>
  <si>
    <t>1375</t>
  </si>
  <si>
    <t>Dandy Man (IRE) / Hidden Belief (IRE)</t>
  </si>
  <si>
    <t>Hidden Belief (IRE)</t>
  </si>
  <si>
    <t>1616</t>
  </si>
  <si>
    <t>Dandy Man (IRE) / Dolly Colman (IRE)</t>
  </si>
  <si>
    <t>Dolly Colman (IRE)</t>
  </si>
  <si>
    <t>Diamond Green (FR)</t>
  </si>
  <si>
    <t>Dark Angel (IRE) x Prom Dress (GB)</t>
  </si>
  <si>
    <t>Prom Dress (GB)</t>
  </si>
  <si>
    <t>Dark Angel (IRE) x Seafront (GB)</t>
  </si>
  <si>
    <t>Seafront (GB)</t>
  </si>
  <si>
    <t>Dark Angel (IRE) x Silk Bow (GB)</t>
  </si>
  <si>
    <t>Silk Bow (GB)</t>
  </si>
  <si>
    <t>Dark Angel (IRE) x Spirit of Cuba (IRE)</t>
  </si>
  <si>
    <t>Spirit of Cuba (IRE)</t>
  </si>
  <si>
    <t>Dark Angel (IRE) x Chica Bonita (GB)</t>
  </si>
  <si>
    <t>Chica Bonita (GB)</t>
  </si>
  <si>
    <t>Dark Angel (IRE) x Desert Blossom (IRE)</t>
  </si>
  <si>
    <t>Desert Blossom (IRE)</t>
  </si>
  <si>
    <t>Dark Angel (IRE) x The Hermitage (IRE) 2023 B.C</t>
  </si>
  <si>
    <t>Dark Angel (IRE) x Tina Angelina (IRE) 2023 B.C</t>
  </si>
  <si>
    <t>Dark Angel (IRE) x Urjuwaan (GB) 2023 Gr.F</t>
  </si>
  <si>
    <t>Dark Angel (IRE) x Wondrous Words (IRE) 2023 B.F</t>
  </si>
  <si>
    <t>Dark Angel (IRE) x Zucchini Flower (USA) 2023 Gr.C</t>
  </si>
  <si>
    <t>Dark Angel (IRE) x Amaira (IRE) 2023 B.F</t>
  </si>
  <si>
    <t>Dark Angel (IRE) x Gharbeya (USA) 2023 Gr.F</t>
  </si>
  <si>
    <t>Dark Angel (IRE)Lucky Clio (IRE)Br.F</t>
  </si>
  <si>
    <t>Dark Angel (IRE)Narak (GB)B.F</t>
  </si>
  <si>
    <t>Dark Angel (IRE)Que Amoro (IRE)B.C</t>
  </si>
  <si>
    <t>Dark Angel (IRE)Reality of Dreams (USA)B.C</t>
  </si>
  <si>
    <t>Dark Angel (IRE)Sea The Magic (IRE)Br.F</t>
  </si>
  <si>
    <t>Dark Angel (IRE)Snowy Peak (GB)B.C</t>
  </si>
  <si>
    <t>Dark Angel (IRE)Talaaqy (IRE)</t>
  </si>
  <si>
    <t>Talaaqy (IRE)</t>
  </si>
  <si>
    <t>Dark Angel (IRE)Zomara (FR)</t>
  </si>
  <si>
    <t>Zomara (FR)</t>
  </si>
  <si>
    <t>Dark Angel (IRE)Dark Angel (IRE) x Attentive Miss (GB)</t>
  </si>
  <si>
    <t>Gr.F</t>
  </si>
  <si>
    <t>Dark Angel (IRE) x Attentive Miss (GB)</t>
  </si>
  <si>
    <t>Dark Angel (IRE) x Ghazawaat (FR)"</t>
  </si>
  <si>
    <t>Ghazawaat (FR)"</t>
  </si>
  <si>
    <t>Kodinar (GB)</t>
  </si>
  <si>
    <t>194</t>
  </si>
  <si>
    <t>Dark Angel (IRE) / My Brunette (IRE)</t>
  </si>
  <si>
    <t>My Brunette (IRE)</t>
  </si>
  <si>
    <t>207</t>
  </si>
  <si>
    <t>Dark Angel (IRE) / Next Victory (IRE)</t>
  </si>
  <si>
    <t>Next Victory (IRE)</t>
  </si>
  <si>
    <t>376</t>
  </si>
  <si>
    <t>Dark Angel (IRE) / Tracing (IRE)</t>
  </si>
  <si>
    <t>Tracing (IRE)</t>
  </si>
  <si>
    <t>538</t>
  </si>
  <si>
    <t>Dark Angel (IRE) / Dufay (IRE)</t>
  </si>
  <si>
    <t>Dufay (IRE)</t>
  </si>
  <si>
    <t>121</t>
  </si>
  <si>
    <t>Dark Angel (IRE) / Create A Dream (USA)</t>
  </si>
  <si>
    <t>Create A Dream (USA)</t>
  </si>
  <si>
    <t>Dark Angel (IRE) / Dr Simpson (FR)</t>
  </si>
  <si>
    <t>Dr Simpson (FR)</t>
  </si>
  <si>
    <t>168</t>
  </si>
  <si>
    <t>Dark Angel (IRE) / Extricate (IRE)</t>
  </si>
  <si>
    <t>B/Gr</t>
  </si>
  <si>
    <t>Extricate (IRE)</t>
  </si>
  <si>
    <t>Dark Angel (IRE) / Futoon (IRE)</t>
  </si>
  <si>
    <t>Futoon (IRE)</t>
  </si>
  <si>
    <t>233</t>
  </si>
  <si>
    <t>Dark Angel (IRE) / Kiss For A Jewel (IRE)</t>
  </si>
  <si>
    <t>Kiss For A Jewel (IRE)</t>
  </si>
  <si>
    <t>317</t>
  </si>
  <si>
    <t>Dark Angel (IRE) / Nakuti (IRE)</t>
  </si>
  <si>
    <t>Nakuti (IRE)</t>
  </si>
  <si>
    <t>336</t>
  </si>
  <si>
    <t>Dark Angel (IRE) / Pastoral Girl (GB)</t>
  </si>
  <si>
    <t>Pastoral Girl (GB)</t>
  </si>
  <si>
    <t>36</t>
  </si>
  <si>
    <t>Dark Angel (IRE) / Vivionn (GB)</t>
  </si>
  <si>
    <t>Vivionn (GB)</t>
  </si>
  <si>
    <t>375</t>
  </si>
  <si>
    <t>Dark Angel (IRE) / Rihaam (IRE)</t>
  </si>
  <si>
    <t>Rihaam (IRE)</t>
  </si>
  <si>
    <t>420</t>
  </si>
  <si>
    <t>Dark Angel (IRE) / Silver Spear (IRE)</t>
  </si>
  <si>
    <t>Silver Spear (IRE)</t>
  </si>
  <si>
    <t>423</t>
  </si>
  <si>
    <t>Dark Angel (IRE) / Sky Crystal (GER)</t>
  </si>
  <si>
    <t>Sky Crystal (GER)</t>
  </si>
  <si>
    <t>443</t>
  </si>
  <si>
    <t>Dark Angel (IRE) / Superego (GB)</t>
  </si>
  <si>
    <t>Superego (GB)</t>
  </si>
  <si>
    <t>96</t>
  </si>
  <si>
    <t>Dark Angel (IRE) / Bizzi Lizzi (GB)</t>
  </si>
  <si>
    <t>Bizzi Lizzi (GB)</t>
  </si>
  <si>
    <t>1002</t>
  </si>
  <si>
    <t>Dark Angel (IRE) / Nooramunga (FR)</t>
  </si>
  <si>
    <t>Nooramunga (FR)</t>
  </si>
  <si>
    <t>1060</t>
  </si>
  <si>
    <t>Dark Angel (IRE) / Princess Yaiza (IRE)</t>
  </si>
  <si>
    <t>Princess Yaiza (IRE)</t>
  </si>
  <si>
    <t>1079</t>
  </si>
  <si>
    <t>Dark Angel (IRE) / Queen of Asia (IRE)</t>
  </si>
  <si>
    <t>Queen of Asia (IRE)</t>
  </si>
  <si>
    <t>1093</t>
  </si>
  <si>
    <t>Dark Angel (IRE) / Ravensbelle (IRE)</t>
  </si>
  <si>
    <t>Ravensbelle (IRE)</t>
  </si>
  <si>
    <t>1117</t>
  </si>
  <si>
    <t>Dark Angel (IRE) / Rock On Baileys (GB)</t>
  </si>
  <si>
    <t>Rock On Baileys (GB)</t>
  </si>
  <si>
    <t>1134</t>
  </si>
  <si>
    <t>Dark Angel (IRE) / Sacred Dance (GB)</t>
  </si>
  <si>
    <t>Sacred Dance (GB)</t>
  </si>
  <si>
    <t>1215</t>
  </si>
  <si>
    <t>Dark Angel (IRE) / Summer Sunday (CAN)</t>
  </si>
  <si>
    <t>Summer Sunday (CAN)</t>
  </si>
  <si>
    <t>472</t>
  </si>
  <si>
    <t>Dark Angel (IRE) / Thread of Silver (GB)</t>
  </si>
  <si>
    <t>Thread of Silver (GB)</t>
  </si>
  <si>
    <t>475</t>
  </si>
  <si>
    <t>Dark Angel (IRE) / Timely (GB)</t>
  </si>
  <si>
    <t>Timely (GB)</t>
  </si>
  <si>
    <t>480</t>
  </si>
  <si>
    <t>Dark Angel (IRE) / Torricella (GB)</t>
  </si>
  <si>
    <t>Torricella (GB)</t>
  </si>
  <si>
    <t>502</t>
  </si>
  <si>
    <t>Dark Angel (IRE) / Well Yes (IRE)</t>
  </si>
  <si>
    <t>Well Yes (IRE)</t>
  </si>
  <si>
    <t>550</t>
  </si>
  <si>
    <t>Dark Angel (IRE) / Angel Vision (IRE)</t>
  </si>
  <si>
    <t>Angel Vision (IRE)</t>
  </si>
  <si>
    <t>555</t>
  </si>
  <si>
    <t>Dark Angel (IRE) / Aperitif (GB)</t>
  </si>
  <si>
    <t>Aperitif (GB)</t>
  </si>
  <si>
    <t>642</t>
  </si>
  <si>
    <t>Dark Angel (IRE) / Circus Tent (IRE)</t>
  </si>
  <si>
    <t>Circus Tent (IRE)</t>
  </si>
  <si>
    <t>Dark Angel (IRE) / Clem Fandango (FR)</t>
  </si>
  <si>
    <t>Clem Fandango (FR)</t>
  </si>
  <si>
    <t>695</t>
  </si>
  <si>
    <t>Dark Angel (IRE) / Disko (IRE)</t>
  </si>
  <si>
    <t>Disko (IRE)</t>
  </si>
  <si>
    <t>746</t>
  </si>
  <si>
    <t>Dark Angel (IRE) / Firelight (FR)</t>
  </si>
  <si>
    <t>Firelight (FR)</t>
  </si>
  <si>
    <t>747</t>
  </si>
  <si>
    <t>Dark Angel (IRE) / First Party (GB)</t>
  </si>
  <si>
    <t>First Party (GB)</t>
  </si>
  <si>
    <t>782</t>
  </si>
  <si>
    <t>Dark Angel (IRE) / Golden Line (IRE)</t>
  </si>
  <si>
    <t>Golden Line (IRE)</t>
  </si>
  <si>
    <t>798</t>
  </si>
  <si>
    <t>Dark Angel (IRE) / Gypsy Spirit (GB)</t>
  </si>
  <si>
    <t>Gypsy Spirit (GB)</t>
  </si>
  <si>
    <t>Dark Angel (IRE) / Havre de Paix (FR)</t>
  </si>
  <si>
    <t>Havre de Paix (FR)</t>
  </si>
  <si>
    <t>Le Havre (IRE)</t>
  </si>
  <si>
    <t>Dark Angel (IRE) / Hummingbird (IRE)</t>
  </si>
  <si>
    <t>Hummingbird (IRE)</t>
  </si>
  <si>
    <t>848</t>
  </si>
  <si>
    <t>Dark Angel (IRE) / Jouska (GB)</t>
  </si>
  <si>
    <t>Jouska (GB)</t>
  </si>
  <si>
    <t>1427</t>
  </si>
  <si>
    <t>Dark Angel (IRE) / Mary Somerville (GB)</t>
  </si>
  <si>
    <t>Mary Somerville (GB)</t>
  </si>
  <si>
    <t>1428</t>
  </si>
  <si>
    <t>Dark Angel (IRE) / Maybe Today (GB)</t>
  </si>
  <si>
    <t>Gr/Ro</t>
  </si>
  <si>
    <t>Maybe Today (GB)</t>
  </si>
  <si>
    <t>Cacique (IRE)</t>
  </si>
  <si>
    <t>1517</t>
  </si>
  <si>
    <t>Dark Angel (IRE) / Sonoma (FR)</t>
  </si>
  <si>
    <t>Sonoma (FR)</t>
  </si>
  <si>
    <t>707</t>
  </si>
  <si>
    <t>Dawn Approach (IRE) / Shuttlecock (GB)</t>
  </si>
  <si>
    <t>Shuttlecock (GB)</t>
  </si>
  <si>
    <t>Dawn Approach (IRE) / Stylish One (IRE)</t>
  </si>
  <si>
    <t>Stylish One (IRE)</t>
  </si>
  <si>
    <t>761</t>
  </si>
  <si>
    <t>Dawn Approach (IRE) / Aisteoir (IRE)</t>
  </si>
  <si>
    <t>Aisteoir (IRE)</t>
  </si>
  <si>
    <t>Vocalised (USA)</t>
  </si>
  <si>
    <t>806</t>
  </si>
  <si>
    <t>Decorated Knight (GB) / Dazzling Light (UAE)</t>
  </si>
  <si>
    <t>Dazzling Light (UAE)</t>
  </si>
  <si>
    <t>Halling (USA)</t>
  </si>
  <si>
    <t>Dream Ahead (USA) x River Song (USA)</t>
  </si>
  <si>
    <t>River Song (USA)</t>
  </si>
  <si>
    <t>Dream Ahead (USA) x She Mystifies (GB)</t>
  </si>
  <si>
    <t>She Mystifies (GB)</t>
  </si>
  <si>
    <t>Dream Ahead (USA) x Sovereign Belle (IRE)</t>
  </si>
  <si>
    <t>Sovereign Belle (IRE)</t>
  </si>
  <si>
    <t>Dream Ahead (USA) x Arishka (IRE)</t>
  </si>
  <si>
    <t>Arishka (IRE)</t>
  </si>
  <si>
    <t>Dream Ahead (USA) x Excelette (IRE)</t>
  </si>
  <si>
    <t>Excelette (IRE)</t>
  </si>
  <si>
    <t>Dream Ahead (USA) x In Trutina (GB)</t>
  </si>
  <si>
    <t>In Trutina (GB)</t>
  </si>
  <si>
    <t>Dream Ahead (USA) x Exotic Isle (GB)</t>
  </si>
  <si>
    <t>Br.</t>
  </si>
  <si>
    <t>Exotic Isle (GB)</t>
  </si>
  <si>
    <t>164</t>
  </si>
  <si>
    <t>Dream Ahead (USA) / Memory Lane (GB)</t>
  </si>
  <si>
    <t>Memory Lane (GB)</t>
  </si>
  <si>
    <t>With Approval (CAN)</t>
  </si>
  <si>
    <t>Dream Ahead (USA) / Isis (USA)</t>
  </si>
  <si>
    <t>Isis (USA)</t>
  </si>
  <si>
    <t>Royal Academy (USA)</t>
  </si>
  <si>
    <t>616</t>
  </si>
  <si>
    <t>Dream Ahead (USA) / Lead Story (IRE)</t>
  </si>
  <si>
    <t>Lead Story (IRE)</t>
  </si>
  <si>
    <t>723</t>
  </si>
  <si>
    <t>Dream Ahead (USA) / Epping Rose (IRE)</t>
  </si>
  <si>
    <t>Epping Rose (IRE)</t>
  </si>
  <si>
    <t>1297</t>
  </si>
  <si>
    <t>Dream Ahead (USA) / Capall An Ibre (IRE)</t>
  </si>
  <si>
    <t>Capall An Ibre (IRE)</t>
  </si>
  <si>
    <t>Traditionally (USA)</t>
  </si>
  <si>
    <t>1301</t>
  </si>
  <si>
    <t>Dream Ahead (USA) / Chandresh (GB)</t>
  </si>
  <si>
    <t>Chandresh (GB)</t>
  </si>
  <si>
    <t>1348</t>
  </si>
  <si>
    <t>Dream Ahead (USA) / Enliven (GB)</t>
  </si>
  <si>
    <t>Enliven (GB)</t>
  </si>
  <si>
    <t>1518</t>
  </si>
  <si>
    <t>Dream Ahead (USA) / Sorella Bella (IRE)</t>
  </si>
  <si>
    <t>Sorella Bella (IRE)</t>
  </si>
  <si>
    <t>1538</t>
  </si>
  <si>
    <t>Dream Ahead (USA) / Three Little Birds (GB)</t>
  </si>
  <si>
    <t>Three Little Birds (GB)</t>
  </si>
  <si>
    <t>1561</t>
  </si>
  <si>
    <t>Dream Ahead (USA) / Zartaj (USA)</t>
  </si>
  <si>
    <t>Zartaj (USA)</t>
  </si>
  <si>
    <t>Karakontie (JPN)</t>
  </si>
  <si>
    <t>1633</t>
  </si>
  <si>
    <t>Dream Ahead (USA) / Fashion (GB)</t>
  </si>
  <si>
    <t>Fashion (GB)</t>
  </si>
  <si>
    <t>1658</t>
  </si>
  <si>
    <t>Dream Ahead (USA) / Itsinthestars (GB)</t>
  </si>
  <si>
    <t>Itsinthestars (GB)</t>
  </si>
  <si>
    <t>1706</t>
  </si>
  <si>
    <t>Dream Ahead (USA) / Nantany (GB)</t>
  </si>
  <si>
    <t>Nantany (GB)</t>
  </si>
  <si>
    <t>Piccolo (GB)</t>
  </si>
  <si>
    <t>1728</t>
  </si>
  <si>
    <t>Dream Ahead (USA) / Poet's Princess (GB)</t>
  </si>
  <si>
    <t>Poet's Princess (GB)</t>
  </si>
  <si>
    <t>1751</t>
  </si>
  <si>
    <t>Dream Ahead (USA) / Rosina (GB)</t>
  </si>
  <si>
    <t>Rosina (GB)</t>
  </si>
  <si>
    <t>123</t>
  </si>
  <si>
    <t>Dubawi (IRE) / Criteria (IRE)</t>
  </si>
  <si>
    <t>Criteria (IRE)</t>
  </si>
  <si>
    <t>Dubai Millennium (GB)</t>
  </si>
  <si>
    <t>16</t>
  </si>
  <si>
    <t>Dubawi (IRE) / Time Saver (GB)</t>
  </si>
  <si>
    <t>Time Saver (GB)</t>
  </si>
  <si>
    <t>Dubawi (IRE) / Feminism (IRE)</t>
  </si>
  <si>
    <t>Feminism (IRE)</t>
  </si>
  <si>
    <t>242</t>
  </si>
  <si>
    <t>Dubawi (IRE) / Lady Bowthorpe (GB)</t>
  </si>
  <si>
    <t>Lady Bowthorpe (GB)</t>
  </si>
  <si>
    <t>Dubawi (IRE) / Loving Dream (GB)</t>
  </si>
  <si>
    <t>Loving Dream (GB)</t>
  </si>
  <si>
    <t>297</t>
  </si>
  <si>
    <t>Dubawi (IRE) / Molly Malone (FR)</t>
  </si>
  <si>
    <t>Molly Malone (FR)</t>
  </si>
  <si>
    <t>39</t>
  </si>
  <si>
    <t>Dubawi (IRE) / Waldlied (GB)</t>
  </si>
  <si>
    <t>Waldlied (GB)</t>
  </si>
  <si>
    <t>403</t>
  </si>
  <si>
    <t>Dubawi (IRE) / Serena's Storm (IRE)</t>
  </si>
  <si>
    <t>Serena's Storm (IRE)</t>
  </si>
  <si>
    <t>Statue of Liberty (USA)</t>
  </si>
  <si>
    <t>414</t>
  </si>
  <si>
    <t>Dubawi (IRE) / Shirocco Star (GB)</t>
  </si>
  <si>
    <t>Shirocco Star (GB)</t>
  </si>
  <si>
    <t>Shirocco (GER)</t>
  </si>
  <si>
    <t>439</t>
  </si>
  <si>
    <t>Dubawi (IRE) / Stylistique (GB)</t>
  </si>
  <si>
    <t>Stylistique (GB)</t>
  </si>
  <si>
    <t>Due Diligence (USA) x Amoreena (GB)</t>
  </si>
  <si>
    <t>Amoreena (GB)</t>
  </si>
  <si>
    <t>115</t>
  </si>
  <si>
    <t>Due Diligence (USA) / Lady Macduff (IRE)</t>
  </si>
  <si>
    <t>Lady Macduff (IRE)</t>
  </si>
  <si>
    <t>Due Diligence (USA) / If You Can Dream (GB)</t>
  </si>
  <si>
    <t>If You Can Dream (GB)</t>
  </si>
  <si>
    <t>1636</t>
  </si>
  <si>
    <t>Due Diligence (USA) / Fine Judgment (GB)</t>
  </si>
  <si>
    <t>Fine Judgment (GB)</t>
  </si>
  <si>
    <t>1693</t>
  </si>
  <si>
    <t>Due Diligence (USA) / Miss Blondell (GB)</t>
  </si>
  <si>
    <t>Miss Blondell (GB)</t>
  </si>
  <si>
    <t>Earthlight (IRE) x Unique Cut (IRE)</t>
  </si>
  <si>
    <t>Unique Cut (IRE)</t>
  </si>
  <si>
    <t>Earthlight (IRE) x Khatiba (IRE)</t>
  </si>
  <si>
    <t>Khatiba (IRE)</t>
  </si>
  <si>
    <t>Earthlight (IRE) x Nexxia (FR)</t>
  </si>
  <si>
    <t>Nexxia (FR)</t>
  </si>
  <si>
    <t>Earthlight (IRE) x Water Hole (IRE) 2023 B.F</t>
  </si>
  <si>
    <t>Earthlight (IRE)New Harzburg (GER)B.F</t>
  </si>
  <si>
    <t>189</t>
  </si>
  <si>
    <t>Earthlight (IRE) / Morning Jewel (IRE)</t>
  </si>
  <si>
    <t>Morning Jewel (IRE)</t>
  </si>
  <si>
    <t>Dalakhani (IRE)</t>
  </si>
  <si>
    <t>809</t>
  </si>
  <si>
    <t>Earthlight (IRE) / Diptych (USA)</t>
  </si>
  <si>
    <t>Diptych (USA)</t>
  </si>
  <si>
    <t>279</t>
  </si>
  <si>
    <t>Earthlight (IRE) / Rolling Deep (GB)</t>
  </si>
  <si>
    <t>Rolling Deep (GB)</t>
  </si>
  <si>
    <t>286</t>
  </si>
  <si>
    <t>Earthlight (IRE) / Ruminyahui (IRE)</t>
  </si>
  <si>
    <t>Ruminyahui (IRE)</t>
  </si>
  <si>
    <t>287</t>
  </si>
  <si>
    <t>Earthlight (IRE) / Rythmic (GB)</t>
  </si>
  <si>
    <t>Rythmic (GB)</t>
  </si>
  <si>
    <t>411</t>
  </si>
  <si>
    <t>Earthlight (IRE) / Zagharit (IRE)</t>
  </si>
  <si>
    <t>Zagharit (IRE)</t>
  </si>
  <si>
    <t>30</t>
  </si>
  <si>
    <t>Earthlight (IRE) / Very Dashing (GB)</t>
  </si>
  <si>
    <t>Very Dashing (GB)</t>
  </si>
  <si>
    <t>310</t>
  </si>
  <si>
    <t>Earthlight (IRE) / Mutrecy (IRE)</t>
  </si>
  <si>
    <t>Mutrecy (IRE)</t>
  </si>
  <si>
    <t>1032</t>
  </si>
  <si>
    <t>Earthlight (IRE) / Paulinie (GB)</t>
  </si>
  <si>
    <t>Paulinie (GB)</t>
  </si>
  <si>
    <t>1139</t>
  </si>
  <si>
    <t>Earthlight (IRE) / Samite (USA)</t>
  </si>
  <si>
    <t>Samite (USA)</t>
  </si>
  <si>
    <t>1198</t>
  </si>
  <si>
    <t>Earthlight (IRE) / Spectralight (IRE)</t>
  </si>
  <si>
    <t>Spectralight (IRE)</t>
  </si>
  <si>
    <t>Earthlight (IRE) / Alosha (IRE)</t>
  </si>
  <si>
    <t>Alosha (IRE)</t>
  </si>
  <si>
    <t>Alhebayeb (IRE)</t>
  </si>
  <si>
    <t>Earthlight (IRE) / Balsamine (USA)</t>
  </si>
  <si>
    <t>Balsamine (USA)</t>
  </si>
  <si>
    <t>Street Cry (IRE)</t>
  </si>
  <si>
    <t>708</t>
  </si>
  <si>
    <t>Earthlight (IRE) / Dubai Discovery (USA)</t>
  </si>
  <si>
    <t>Dubai Discovery (USA)</t>
  </si>
  <si>
    <t>775</t>
  </si>
  <si>
    <t>Earthlight (IRE) / Gilded Flyer (IRE)</t>
  </si>
  <si>
    <t>Gilded Flyer (IRE)</t>
  </si>
  <si>
    <t>850</t>
  </si>
  <si>
    <t>Earthlight (IRE) / Just One Kiss (GB)</t>
  </si>
  <si>
    <t>Just One Kiss (GB)</t>
  </si>
  <si>
    <t>1359</t>
  </si>
  <si>
    <t>Earthlight (IRE) / Fountain of Time (IRE)</t>
  </si>
  <si>
    <t>Fountain of Time (IRE)</t>
  </si>
  <si>
    <t>1475</t>
  </si>
  <si>
    <t>Earthlight (IRE) / Poet's Queen (GB)</t>
  </si>
  <si>
    <t>Poet's Queen (GB)</t>
  </si>
  <si>
    <t>El Kabeir (USA) / Ahazeej (IRE)</t>
  </si>
  <si>
    <t>Ahazeej (IRE)</t>
  </si>
  <si>
    <t>Scat Daddy (USA)</t>
  </si>
  <si>
    <t>250</t>
  </si>
  <si>
    <t>El Kabeir (USA) / Lady's Purse (GB)</t>
  </si>
  <si>
    <t>Lady's Purse (GB)</t>
  </si>
  <si>
    <t>Doyen (IRE)</t>
  </si>
  <si>
    <t>Elzaam (AUS) x Textured (IRE)</t>
  </si>
  <si>
    <t>Textured (IRE)</t>
  </si>
  <si>
    <t>Elzaam (AUS)Elzaam (AUS) x Alanna'a Leanbh (IRE)</t>
  </si>
  <si>
    <t>Elzaam (AUS) x Alanna'a Leanbh (IRE)</t>
  </si>
  <si>
    <t>Elzaam (AUS)Elzaam (AUS) x Am I (USA)</t>
  </si>
  <si>
    <t>Elzaam (AUS) x Am I (USA)</t>
  </si>
  <si>
    <t>Elzaam (AUS)Bounty'S Spirit (GB)</t>
  </si>
  <si>
    <t>Bounty'S Spirit (GB)</t>
  </si>
  <si>
    <t>Elzaam (AUS)Coconut Kisses (GB)</t>
  </si>
  <si>
    <t>Coconut Kisses (GB)</t>
  </si>
  <si>
    <t>Nutshell (GB)</t>
  </si>
  <si>
    <t>Signora Lina (IRE)</t>
  </si>
  <si>
    <t>129</t>
  </si>
  <si>
    <t>Elzaam (AUS) / Live Stream (IRE)</t>
  </si>
  <si>
    <t>Live Stream (IRE)</t>
  </si>
  <si>
    <t>139</t>
  </si>
  <si>
    <t>Elzaam (AUS) / Lumos Maxima (IRE)</t>
  </si>
  <si>
    <t>Lumos Maxima (IRE)</t>
  </si>
  <si>
    <t>560</t>
  </si>
  <si>
    <t>Elzaam (AUS) / Fitrah (IRE)</t>
  </si>
  <si>
    <t>Fitrah (IRE)</t>
  </si>
  <si>
    <t>575</t>
  </si>
  <si>
    <t>Elzaam (AUS) / Golden Shine (GB)</t>
  </si>
  <si>
    <t>Golden Shine (GB)</t>
  </si>
  <si>
    <t>606</t>
  </si>
  <si>
    <t>Elzaam (AUS) / Kukri Klass (IRE)</t>
  </si>
  <si>
    <t>Kukri Klass (IRE)</t>
  </si>
  <si>
    <t>643</t>
  </si>
  <si>
    <t>Elzaam (AUS) / Mm Sixsevei (IRE)</t>
  </si>
  <si>
    <t>Mm Sixsevei (IRE)</t>
  </si>
  <si>
    <t>658</t>
  </si>
  <si>
    <t>Elzaam (AUS) / No More Regrets (IRE)</t>
  </si>
  <si>
    <t>No More Regrets (IRE)</t>
  </si>
  <si>
    <t>Elzaam (AUS) / Perliere (IRE)</t>
  </si>
  <si>
    <t>Perliere (IRE)</t>
  </si>
  <si>
    <t>733</t>
  </si>
  <si>
    <t>Elzaam (AUS) / Tatra (IRE)</t>
  </si>
  <si>
    <t>Tatra (IRE)</t>
  </si>
  <si>
    <t>744</t>
  </si>
  <si>
    <t>Elzaam (AUS) / Upper Silesian (IRE)</t>
  </si>
  <si>
    <t>Upper Silesian (IRE)</t>
  </si>
  <si>
    <t>776</t>
  </si>
  <si>
    <t>Elzaam (AUS) / Beechwood Emily (GB)</t>
  </si>
  <si>
    <t>Beechwood Emily (GB)</t>
  </si>
  <si>
    <t>781</t>
  </si>
  <si>
    <t>Elzaam (AUS) / Bilderberg (IRE)</t>
  </si>
  <si>
    <t>Bilderberg (IRE)</t>
  </si>
  <si>
    <t>786</t>
  </si>
  <si>
    <t>Elzaam (AUS) / By Jupiter (GB)</t>
  </si>
  <si>
    <t>By Jupiter (GB)</t>
  </si>
  <si>
    <t>818</t>
  </si>
  <si>
    <t>Elzaam (AUS) / Dutch Heiress (GB)</t>
  </si>
  <si>
    <t>Dutch Heiress (GB)</t>
  </si>
  <si>
    <t>93</t>
  </si>
  <si>
    <t>Elzaam (AUS) / Khajool (IRE)</t>
  </si>
  <si>
    <t>Khajool (IRE)</t>
  </si>
  <si>
    <t>Haafhd (GB)</t>
  </si>
  <si>
    <t>Elzaam (AUS) / Serengo (IRE)</t>
  </si>
  <si>
    <t>Serengo (IRE)</t>
  </si>
  <si>
    <t>Battle of Marengo (IRE)</t>
  </si>
  <si>
    <t>330</t>
  </si>
  <si>
    <t>Elzaam (AUS) / Smooth Sailing (GB)</t>
  </si>
  <si>
    <t>Smooth Sailing (GB)</t>
  </si>
  <si>
    <t>489</t>
  </si>
  <si>
    <t>Elzaam (AUS) / Carpe Diem Lady (IRE)</t>
  </si>
  <si>
    <t>Carpe Diem Lady (IRE)</t>
  </si>
  <si>
    <t>Eqtidaar (IRE) x Tumblewind (GB)</t>
  </si>
  <si>
    <t>Tumblewind (GB)</t>
  </si>
  <si>
    <t>1702</t>
  </si>
  <si>
    <t>Eqtidaar (IRE) / Mumtaza (GB)</t>
  </si>
  <si>
    <t>Mumtaza (GB)</t>
  </si>
  <si>
    <t>644</t>
  </si>
  <si>
    <t>Expert Eye (GB) / Modern Look (GB)</t>
  </si>
  <si>
    <t>Modern Look (GB)</t>
  </si>
  <si>
    <t>1620</t>
  </si>
  <si>
    <t>Expert Eye (GB) / Dusty Red (GB)</t>
  </si>
  <si>
    <t>Dusty Red (GB)</t>
  </si>
  <si>
    <t>1705</t>
  </si>
  <si>
    <t>Expert Eye (GB) / Mythicism (GB)</t>
  </si>
  <si>
    <t>Mythicism (GB)</t>
  </si>
  <si>
    <t>Far Above (IRE) x Seracina (GB)</t>
  </si>
  <si>
    <t>Seracina (GB)</t>
  </si>
  <si>
    <t>Far Above (IRE) x Teeba (USA)</t>
  </si>
  <si>
    <t>Teeba (USA)</t>
  </si>
  <si>
    <t>Far Above (IRE) x Wine And Roses (IRE)</t>
  </si>
  <si>
    <t>Wine And Roses (IRE)</t>
  </si>
  <si>
    <t>Far Above (IRE)Ceaseless (IRE)</t>
  </si>
  <si>
    <t>Ceaseless (IRE)</t>
  </si>
  <si>
    <t>Far Above (IRE) x Gaby (IRE)"</t>
  </si>
  <si>
    <t>Gaby (IRE)"</t>
  </si>
  <si>
    <t>Laguna Salada (IRE)</t>
  </si>
  <si>
    <t>Mearu (IRE)</t>
  </si>
  <si>
    <t>Sea Chanter (USA)</t>
  </si>
  <si>
    <t>228</t>
  </si>
  <si>
    <t>Far Above (IRE) / Pepinillo (GB)</t>
  </si>
  <si>
    <t>Pepinillo (GB)</t>
  </si>
  <si>
    <t>612</t>
  </si>
  <si>
    <t>Far Above (IRE) / Lady Melody (IRE)</t>
  </si>
  <si>
    <t>Lady Melody (IRE)</t>
  </si>
  <si>
    <t>Far Above (IRE) / Reiwa (IRE)</t>
  </si>
  <si>
    <t>Reiwa (IRE)</t>
  </si>
  <si>
    <t>717</t>
  </si>
  <si>
    <t>Far Above (IRE) / Spirit of Sisra (IRE)</t>
  </si>
  <si>
    <t>Spirit of Sisra (IRE)</t>
  </si>
  <si>
    <t>77</t>
  </si>
  <si>
    <t>Far Above (IRE) / Ivor's Magic (IRE)</t>
  </si>
  <si>
    <t>Ivor's Magic (IRE)</t>
  </si>
  <si>
    <t>387</t>
  </si>
  <si>
    <t>Far Above (IRE) / Va Pensiero (IRE)</t>
  </si>
  <si>
    <t>Va Pensiero (IRE)</t>
  </si>
  <si>
    <t>515</t>
  </si>
  <si>
    <t>Far Above (IRE) / D'Arcy Spice (GB)</t>
  </si>
  <si>
    <t>D'Arcy Spice (GB)</t>
  </si>
  <si>
    <t>Lethal Force (IRE)</t>
  </si>
  <si>
    <t>1672</t>
  </si>
  <si>
    <t>Far Above (IRE) / Last Surprise (IRE)</t>
  </si>
  <si>
    <t>Last Surprise (IRE)</t>
  </si>
  <si>
    <t>1788</t>
  </si>
  <si>
    <t>Far Above (IRE) / Sweet Rose (GB)</t>
  </si>
  <si>
    <t>Sweet Rose (GB)</t>
  </si>
  <si>
    <t>1072</t>
  </si>
  <si>
    <t>Farhh (GB) / Pure Shores (GB)</t>
  </si>
  <si>
    <t>Pure Shores (GB)</t>
  </si>
  <si>
    <t>1137</t>
  </si>
  <si>
    <t>Farhh (GB) / Sailing (GER)</t>
  </si>
  <si>
    <t>Sailing (GER)</t>
  </si>
  <si>
    <t>991</t>
  </si>
  <si>
    <t>Farhh (GB) / Necoleta (GB)</t>
  </si>
  <si>
    <t>Necoleta (GB)</t>
  </si>
  <si>
    <t>Intello (GER)</t>
  </si>
  <si>
    <t>Footstepsinthesand (GB) x Sankari Royale (IRE)</t>
  </si>
  <si>
    <t>Sankari Royale (IRE)</t>
  </si>
  <si>
    <t>Footstepsinthesand (GB) x Glyndebourne (IRE)</t>
  </si>
  <si>
    <t>Glyndebourne (IRE)</t>
  </si>
  <si>
    <t>Footstepsinthesand (GB) x Divert (IRE)</t>
  </si>
  <si>
    <t>Footstepsinthesand (GB) / Point Reyes (IRE)</t>
  </si>
  <si>
    <t>Point Reyes (IRE)</t>
  </si>
  <si>
    <t>Competitive Edge (USA)</t>
  </si>
  <si>
    <t>290</t>
  </si>
  <si>
    <t>Footstepsinthesand (GB) / Sander Camillo (USA)</t>
  </si>
  <si>
    <t>Sander Camillo (USA)</t>
  </si>
  <si>
    <t>Dixie Union (USA)</t>
  </si>
  <si>
    <t>324</t>
  </si>
  <si>
    <t>Footstepsinthesand (GB) / Sindjara (USA)</t>
  </si>
  <si>
    <t>Sindjara (USA)</t>
  </si>
  <si>
    <t>Include (USA)</t>
  </si>
  <si>
    <t>1309</t>
  </si>
  <si>
    <t>Footstepsinthesand (GB) / Claramara (IRE)</t>
  </si>
  <si>
    <t>Claramara (IRE)</t>
  </si>
  <si>
    <t>Epaulette (AUS)</t>
  </si>
  <si>
    <t>1311</t>
  </si>
  <si>
    <t>Footstepsinthesand (GB) / Colomone Cross (IRE)</t>
  </si>
  <si>
    <t>Colomone Cross (IRE)</t>
  </si>
  <si>
    <t>Xaar (GB)</t>
  </si>
  <si>
    <t>Frankel (GB) x Tisa River (IRE) 2023 B.C</t>
  </si>
  <si>
    <t>Frankel (GB) x French Dressing (GB) 2023 B.F</t>
  </si>
  <si>
    <t>Frankel (GB)Hunaina (IRE)Ch.F</t>
  </si>
  <si>
    <t>Frankel (GB)Loch Lein (IRE)B.C</t>
  </si>
  <si>
    <t>Frankel (GB)Seychelloise (GB)B.F</t>
  </si>
  <si>
    <t>109</t>
  </si>
  <si>
    <t>Frankel (GB) / Canton Queen (IRE)</t>
  </si>
  <si>
    <t>Canton Queen (IRE)</t>
  </si>
  <si>
    <t>119</t>
  </si>
  <si>
    <t>Frankel (GB) / Counterpoint (GB)</t>
  </si>
  <si>
    <t>Counterpoint (GB)</t>
  </si>
  <si>
    <t>Frankel (GB) / Ebiyanza (USA)</t>
  </si>
  <si>
    <t>Ebiyanza (USA)</t>
  </si>
  <si>
    <t>184</t>
  </si>
  <si>
    <t>Frankel (GB) / Gale Force (GB)</t>
  </si>
  <si>
    <t>Gale Force (GB)</t>
  </si>
  <si>
    <t>Frankel (GB) / Twist 'n' Shake (GB)</t>
  </si>
  <si>
    <t>Twist 'n' Shake (GB)</t>
  </si>
  <si>
    <t>237</t>
  </si>
  <si>
    <t>Frankel (GB) / Koora (GB)</t>
  </si>
  <si>
    <t>Koora (GB)</t>
  </si>
  <si>
    <t>243</t>
  </si>
  <si>
    <t>Frankel (GB) / Lady Hayes (IRE)</t>
  </si>
  <si>
    <t>Lady Hayes (IRE)</t>
  </si>
  <si>
    <t>259</t>
  </si>
  <si>
    <t>Frankel (GB) / Liberty Beach (GB)</t>
  </si>
  <si>
    <t>Liberty Beach (GB)</t>
  </si>
  <si>
    <t>322</t>
  </si>
  <si>
    <t>Frankel (GB) / Onassis (IRE)</t>
  </si>
  <si>
    <t>Onassis (IRE)</t>
  </si>
  <si>
    <t>323</t>
  </si>
  <si>
    <t>Frankel (GB) / One Voice (IRE)</t>
  </si>
  <si>
    <t>One Voice (IRE)</t>
  </si>
  <si>
    <t>353</t>
  </si>
  <si>
    <t>Frankel (GB) / Prize Exhibit (GB)</t>
  </si>
  <si>
    <t>Prize Exhibit (GB)</t>
  </si>
  <si>
    <t>361</t>
  </si>
  <si>
    <t>Frankel (GB) / Queen of Love (IRE)</t>
  </si>
  <si>
    <t>Queen of Love (IRE)</t>
  </si>
  <si>
    <t>410</t>
  </si>
  <si>
    <t>Frankel (GB) / She's Got You (GB)</t>
  </si>
  <si>
    <t>She's Got You (GB)</t>
  </si>
  <si>
    <t>49</t>
  </si>
  <si>
    <t>Frankel (GB) / Wonderful Tonight (FR)</t>
  </si>
  <si>
    <t>Wonderful Tonight (FR)</t>
  </si>
  <si>
    <t>68</t>
  </si>
  <si>
    <t>Frankel (GB) / Aljazzi (GB)</t>
  </si>
  <si>
    <t>Aljazzi (GB)</t>
  </si>
  <si>
    <t>72</t>
  </si>
  <si>
    <t>Frankel (GB) / Alwilda (GB)</t>
  </si>
  <si>
    <t>Alwilda (GB)</t>
  </si>
  <si>
    <t>Hernando (FR)</t>
  </si>
  <si>
    <t>78</t>
  </si>
  <si>
    <t>Frankel (GB) / Archer's Dream (IRE)</t>
  </si>
  <si>
    <t>Archer's Dream (IRE)</t>
  </si>
  <si>
    <t>85</t>
  </si>
  <si>
    <t>Frankel (GB) / Atone (GB)</t>
  </si>
  <si>
    <t>Atone (GB)</t>
  </si>
  <si>
    <t>Frosted (USA) x Doc Girl (USA)</t>
  </si>
  <si>
    <t>134</t>
  </si>
  <si>
    <t>Galileo Chrome (IRE) / Love On My Mind (IRE)</t>
  </si>
  <si>
    <t>Love On My Mind (IRE)</t>
  </si>
  <si>
    <t>Galileo Gold (GB) x Dark Acclamation (IRE)</t>
  </si>
  <si>
    <t>Dark Acclamation (IRE)</t>
  </si>
  <si>
    <t>Galileo Gold (GB) x Neeran (GB)</t>
  </si>
  <si>
    <t>Neeran (GB)</t>
  </si>
  <si>
    <t>Galileo Gold (GB)Galileo Gold (GB) x Adeliz (FR)</t>
  </si>
  <si>
    <t>Galileo Gold (GB) x Adeliz (FR)</t>
  </si>
  <si>
    <t>Galileo Gold (GB)Galileo Gold (GB) x Ardingly (IRE)</t>
  </si>
  <si>
    <t>Galileo Gold (GB) x Ardingly (IRE)</t>
  </si>
  <si>
    <t>Galileo Gold (GB)Galileo Gold (GB) x Bisous Y Besos (IRE)</t>
  </si>
  <si>
    <t>Galileo Gold (GB) x Bisous Y Besos (IRE)</t>
  </si>
  <si>
    <t>Galileo Gold (GB)Chabelita (GB)</t>
  </si>
  <si>
    <t>Chabelita (GB)</t>
  </si>
  <si>
    <t>Novel Fun (IRE)</t>
  </si>
  <si>
    <t>41</t>
  </si>
  <si>
    <t>Galileo Gold (GB) / Hangzhou (GB)</t>
  </si>
  <si>
    <t>Hangzhou (GB)</t>
  </si>
  <si>
    <t>577</t>
  </si>
  <si>
    <t>Galileo Gold (GB) / Grace To Grace (IRE)</t>
  </si>
  <si>
    <t>Grace To Grace (IRE)</t>
  </si>
  <si>
    <t>591</t>
  </si>
  <si>
    <t>Galileo Gold (GB) / Ilulisset (FR)</t>
  </si>
  <si>
    <t>Ilulisset (FR)</t>
  </si>
  <si>
    <t>604</t>
  </si>
  <si>
    <t>Galileo Gold (GB) / Kikini Bamalaam (IRE)</t>
  </si>
  <si>
    <t>Kikini Bamalaam (IRE)</t>
  </si>
  <si>
    <t>628</t>
  </si>
  <si>
    <t>Galileo Gold (GB) / Madam McPhee (GB)</t>
  </si>
  <si>
    <t>Madam McPhee (GB)</t>
  </si>
  <si>
    <t>653</t>
  </si>
  <si>
    <t>Galileo Gold (GB) / Negotiate (GB)</t>
  </si>
  <si>
    <t>Negotiate (GB)</t>
  </si>
  <si>
    <t>1411</t>
  </si>
  <si>
    <t>Galileo Gold (GB) / Lilyhammer (IRE)</t>
  </si>
  <si>
    <t>Lilyhammer (IRE)</t>
  </si>
  <si>
    <t>1733</t>
  </si>
  <si>
    <t>Galileo Gold (GB) / Puffin Island (IRE)</t>
  </si>
  <si>
    <t>Puffin Island (IRE)</t>
  </si>
  <si>
    <t>Galiway (GB)Rebecca's Filly (FR)Gr.C</t>
  </si>
  <si>
    <t>257</t>
  </si>
  <si>
    <t>Galiway (GB) / Queen Cordelia (IRE)</t>
  </si>
  <si>
    <t>Queen Cordelia (IRE)</t>
  </si>
  <si>
    <t>54</t>
  </si>
  <si>
    <t>Galiway (GB) / High As A Kite (FR)</t>
  </si>
  <si>
    <t>High As A Kite (FR)</t>
  </si>
  <si>
    <t>Manduro (GER)</t>
  </si>
  <si>
    <t>295</t>
  </si>
  <si>
    <t>Galiway (GB) / Sarbacane (GB)</t>
  </si>
  <si>
    <t>Sarbacane (GB)</t>
  </si>
  <si>
    <t>429</t>
  </si>
  <si>
    <t>Lareina (FR)</t>
  </si>
  <si>
    <t>Alliance d'Or (IRE)</t>
  </si>
  <si>
    <t>Linngari (IRE)</t>
  </si>
  <si>
    <t>32</t>
  </si>
  <si>
    <t>Galiway (GB) / Via Manzoni (IRE)</t>
  </si>
  <si>
    <t>Via Manzoni (IRE)</t>
  </si>
  <si>
    <t>Monsun (GER)</t>
  </si>
  <si>
    <t>1058</t>
  </si>
  <si>
    <t>Galiway (GB) / Prairie Blossom (FR)</t>
  </si>
  <si>
    <t>Prairie Blossom (FR)</t>
  </si>
  <si>
    <t>1082</t>
  </si>
  <si>
    <t>Galiway (GB) / Queen Philippa (USA)</t>
  </si>
  <si>
    <t>Queen Philippa (USA)</t>
  </si>
  <si>
    <t>1138</t>
  </si>
  <si>
    <t>Galiway (GB) / Salon Law (GER)</t>
  </si>
  <si>
    <t>Salon Law (GER)</t>
  </si>
  <si>
    <t>535</t>
  </si>
  <si>
    <t>Galiway (GB) / All For Rome (GER)</t>
  </si>
  <si>
    <t>All For Rome (GER)</t>
  </si>
  <si>
    <t>655</t>
  </si>
  <si>
    <t>Galiway (GB) / Cosmique (FR)</t>
  </si>
  <si>
    <t>Cosmique (FR)</t>
  </si>
  <si>
    <t>855</t>
  </si>
  <si>
    <t>Galiway (GB) / Kenava (FR)</t>
  </si>
  <si>
    <t>Kenava (FR)</t>
  </si>
  <si>
    <t>Kendargent (FR)</t>
  </si>
  <si>
    <t>919</t>
  </si>
  <si>
    <t>Galiway (GB) / Maestria (IRE)</t>
  </si>
  <si>
    <t>Ch:Mx</t>
  </si>
  <si>
    <t>Maestria (IRE)</t>
  </si>
  <si>
    <t>1468</t>
  </si>
  <si>
    <t>Galiway (GB) / Particule (FR)</t>
  </si>
  <si>
    <t>Particule (FR)</t>
  </si>
  <si>
    <t>Ghaiyyath (IRE) x Amorously (IRE) 2023 B.C</t>
  </si>
  <si>
    <t>Ghaiyyath (IRE) x Catchment (GB) 2023 B.F</t>
  </si>
  <si>
    <t>Ghaiyyath (IRE) x Gliding (IRE) 2023 B.C</t>
  </si>
  <si>
    <t>Ghaiyyath (IRE)It's A Wish (GB)B.F</t>
  </si>
  <si>
    <t>Ghaiyyath (IRE)Lexi's Love (USA)Br.C</t>
  </si>
  <si>
    <t>Ghaiyyath (IRE)Local Time (GB)B.F</t>
  </si>
  <si>
    <t>Ghaiyyath (IRE)Mechanism (GB)B.F</t>
  </si>
  <si>
    <t>Ghaiyyath (IRE)Neigh Lass (GB)B.F</t>
  </si>
  <si>
    <t>Ghaiyyath (IRE)Signora Valentina (IRE)B.C</t>
  </si>
  <si>
    <t>Ghaiyyath (IRE)Ghaiyyath (IRE) x Amchitka (IRE)</t>
  </si>
  <si>
    <t>Ghaiyyath (IRE) x Amchitka (IRE)</t>
  </si>
  <si>
    <t>Obama Rule (IRE)</t>
  </si>
  <si>
    <t>Gr.</t>
  </si>
  <si>
    <t>Satwa Ruby (FR)</t>
  </si>
  <si>
    <t>106</t>
  </si>
  <si>
    <t>Ghaiyyath (IRE) / La Femme (IRE)</t>
  </si>
  <si>
    <t>La Femme (IRE)</t>
  </si>
  <si>
    <t>Ghaiyyath (IRE) / Glimmer of Peace (IRE)</t>
  </si>
  <si>
    <t>Glimmer of Peace (IRE)</t>
  </si>
  <si>
    <t>62</t>
  </si>
  <si>
    <t>Ghaiyyath (IRE) / Ice Eagle (IRE)</t>
  </si>
  <si>
    <t>Ice Eagle (IRE)</t>
  </si>
  <si>
    <t>Free Eagle (IRE)</t>
  </si>
  <si>
    <t>67</t>
  </si>
  <si>
    <t>Ghaiyyath (IRE) / Immaculate (GB)</t>
  </si>
  <si>
    <t>Immaculate (GB)</t>
  </si>
  <si>
    <t>118</t>
  </si>
  <si>
    <t>Ghaiyyath (IRE) / Cosmic Love (GB)</t>
  </si>
  <si>
    <t>Cosmic Love (GB)</t>
  </si>
  <si>
    <t>167</t>
  </si>
  <si>
    <t>Ghaiyyath (IRE) / Experte (FR)</t>
  </si>
  <si>
    <t>Experte (FR)</t>
  </si>
  <si>
    <t>231</t>
  </si>
  <si>
    <t>Ghaiyyath (IRE) / Khalifa Sis (IRE)</t>
  </si>
  <si>
    <t>Khalifa Sis (IRE)</t>
  </si>
  <si>
    <t>251</t>
  </si>
  <si>
    <t>Ghaiyyath (IRE) / Lajatico (GB)</t>
  </si>
  <si>
    <t>Lajatico (GB)</t>
  </si>
  <si>
    <t>305</t>
  </si>
  <si>
    <t>Ghaiyyath (IRE) / Motivate Me (FR)</t>
  </si>
  <si>
    <t>Motivate Me (FR)</t>
  </si>
  <si>
    <t>359</t>
  </si>
  <si>
    <t>Ghaiyyath (IRE) / Queen of Carthage (USA)</t>
  </si>
  <si>
    <t>Queen of Carthage (USA)</t>
  </si>
  <si>
    <t>Ghaiyyath (IRE) / Saloon Sold (GER)</t>
  </si>
  <si>
    <t>Saloon Sold (GER)</t>
  </si>
  <si>
    <t>Soldier Hollow (GB)</t>
  </si>
  <si>
    <t>1009</t>
  </si>
  <si>
    <t>Ghaiyyath (IRE) / On The Stage (GB)</t>
  </si>
  <si>
    <t>On The Stage (GB)</t>
  </si>
  <si>
    <t>Swiss Spirit (GB)</t>
  </si>
  <si>
    <t>1020</t>
  </si>
  <si>
    <t>Ghaiyyath (IRE) / Pakora (FR)</t>
  </si>
  <si>
    <t>Pakora (FR)</t>
  </si>
  <si>
    <t>Gentlewave (IRE)</t>
  </si>
  <si>
    <t>1145</t>
  </si>
  <si>
    <t>Ghaiyyath (IRE) / School Run (IRE)</t>
  </si>
  <si>
    <t>School Run (IRE)</t>
  </si>
  <si>
    <t>1165</t>
  </si>
  <si>
    <t>Ghaiyyath (IRE) / Shemiyla (FR)</t>
  </si>
  <si>
    <t>Shemiyla (FR)</t>
  </si>
  <si>
    <t>1175</t>
  </si>
  <si>
    <t>Ghaiyyath (IRE) / Singing Sky (GB)</t>
  </si>
  <si>
    <t>Singing Sky (GB)</t>
  </si>
  <si>
    <t>1192</t>
  </si>
  <si>
    <t>Ghaiyyath (IRE) / Sousmain (GB)</t>
  </si>
  <si>
    <t>Sousmain (GB)</t>
  </si>
  <si>
    <t>Ghaiyyath (IRE) / A Day At The Races (IRE)</t>
  </si>
  <si>
    <t>A Day At The Races (IRE)</t>
  </si>
  <si>
    <t>Gutaifan (IRE)</t>
  </si>
  <si>
    <t>613</t>
  </si>
  <si>
    <t>Ghaiyyath (IRE) / Bright Glow (GB)</t>
  </si>
  <si>
    <t>Bright Glow (GB)</t>
  </si>
  <si>
    <t>Ghaiyyath (IRE) / Cavernndchipmunks (FR)</t>
  </si>
  <si>
    <t>Cavernndchipmunks (FR)</t>
  </si>
  <si>
    <t>654</t>
  </si>
  <si>
    <t>Ghaiyyath (IRE) / Cosmic Approach (IRE)</t>
  </si>
  <si>
    <t>Cosmic Approach (IRE)</t>
  </si>
  <si>
    <t>676</t>
  </si>
  <si>
    <t>Ghaiyyath (IRE) / Daring Diva (GB)</t>
  </si>
  <si>
    <t>Daring Diva (GB)</t>
  </si>
  <si>
    <t>789</t>
  </si>
  <si>
    <t>Ghaiyyath (IRE) / Graciebird (IRE)</t>
  </si>
  <si>
    <t>Graciebird (IRE)</t>
  </si>
  <si>
    <t>800</t>
  </si>
  <si>
    <t>Ghaiyyath (IRE) / Hansiya (IRE)</t>
  </si>
  <si>
    <t>Hansiya (IRE)</t>
  </si>
  <si>
    <t>956</t>
  </si>
  <si>
    <t>Ghaiyyath (IRE) / Mitzi Winks (USA)</t>
  </si>
  <si>
    <t>Mitzi Winks (USA)</t>
  </si>
  <si>
    <t>Lookin At Lucky (USA)</t>
  </si>
  <si>
    <t>981</t>
  </si>
  <si>
    <t>Ghaiyyath (IRE) / My Fairy (IRE)</t>
  </si>
  <si>
    <t>My Fairy (IRE)</t>
  </si>
  <si>
    <t>1256</t>
  </si>
  <si>
    <t>Ghaiyyath (IRE) / Zadorra (IRE)</t>
  </si>
  <si>
    <t>Zadorra (IRE)</t>
  </si>
  <si>
    <t>1289</t>
  </si>
  <si>
    <t>Ghaiyyath (IRE) / Belief (GB)</t>
  </si>
  <si>
    <t>Belief (GB)</t>
  </si>
  <si>
    <t>1293</t>
  </si>
  <si>
    <t>Ghaiyyath (IRE) / Black Mascara (IRE)</t>
  </si>
  <si>
    <t>Black Mascara (IRE)</t>
  </si>
  <si>
    <t>Authorized (IRE)</t>
  </si>
  <si>
    <t>1327</t>
  </si>
  <si>
    <t>Ghaiyyath (IRE) / Diamond Drop (IRE)</t>
  </si>
  <si>
    <t>Diamond Drop (IRE)</t>
  </si>
  <si>
    <t>1397</t>
  </si>
  <si>
    <t>Ghaiyyath (IRE) / Kiss From A Rose (GB)</t>
  </si>
  <si>
    <t>Kiss From A Rose (GB)</t>
  </si>
  <si>
    <t>1437</t>
  </si>
  <si>
    <t>Ghaiyyath (IRE) / Militate (GB)</t>
  </si>
  <si>
    <t>Militate (GB)</t>
  </si>
  <si>
    <t>Gleneagles (IRE) x Floating Along (IRE)</t>
  </si>
  <si>
    <t>Floating Along (IRE)</t>
  </si>
  <si>
    <t>Gleneagles (IRE) x Flawless Beauty (GB)</t>
  </si>
  <si>
    <t>Flawless Beauty (GB)</t>
  </si>
  <si>
    <t>Huamulan (FR)</t>
  </si>
  <si>
    <t>Saturn Girl (IRE)</t>
  </si>
  <si>
    <t>120</t>
  </si>
  <si>
    <t>Gleneagles (IRE) / Lambari (FR)</t>
  </si>
  <si>
    <t>Lambari (FR)</t>
  </si>
  <si>
    <t>621</t>
  </si>
  <si>
    <t>Gleneagles (IRE) / Low Cunning (IRE)</t>
  </si>
  <si>
    <t>Low Cunning (IRE)</t>
  </si>
  <si>
    <t>742</t>
  </si>
  <si>
    <t>Gleneagles (IRE) / Ugo Fire (IRE)</t>
  </si>
  <si>
    <t>Ugo Fire (IRE)</t>
  </si>
  <si>
    <t>Bluebird (USA)</t>
  </si>
  <si>
    <t>98</t>
  </si>
  <si>
    <t>Gleneagles (IRE) / Kirsch (IRE)</t>
  </si>
  <si>
    <t>Kirsch (IRE)</t>
  </si>
  <si>
    <t>282</t>
  </si>
  <si>
    <t>Gleneagles (IRE) / Royal Blue Caravel (IRE)</t>
  </si>
  <si>
    <t>Royal Blue Caravel (IRE)</t>
  </si>
  <si>
    <t>Henrythenavigator (USA)</t>
  </si>
  <si>
    <t>494</t>
  </si>
  <si>
    <t>Gleneagles (IRE) / Chance of Bubbles (IRE)</t>
  </si>
  <si>
    <t>Chance of Bubbles (IRE)</t>
  </si>
  <si>
    <t>Gleneagles (IRE) / Guardia (GER)</t>
  </si>
  <si>
    <t>Guardia (GER)</t>
  </si>
  <si>
    <t>Gleneagles (IRE) / Tajamhor (USA)</t>
  </si>
  <si>
    <t>Tajamhor (USA)</t>
  </si>
  <si>
    <t>Candy Ride (ARG)</t>
  </si>
  <si>
    <t>625</t>
  </si>
  <si>
    <t>Gleneagles (IRE) / Carrie's Vision (GB)</t>
  </si>
  <si>
    <t>Carrie's Vision (GB)</t>
  </si>
  <si>
    <t>812</t>
  </si>
  <si>
    <t>Gleneagles (IRE) / Hitra (USA)</t>
  </si>
  <si>
    <t>Hitra (USA)</t>
  </si>
  <si>
    <t>Langfuhr (CAN)</t>
  </si>
  <si>
    <t>871</t>
  </si>
  <si>
    <t>Gleneagles (IRE) / Lady Bond (GB)</t>
  </si>
  <si>
    <t>Lady Bond (GB)</t>
  </si>
  <si>
    <t>Golden Horde (IRE) x Sharsted (GER)</t>
  </si>
  <si>
    <t>Sharsted (GER)</t>
  </si>
  <si>
    <t>Kingcharles (FR)</t>
  </si>
  <si>
    <t>Kayl (FR)</t>
  </si>
  <si>
    <t>Vangelis (USA)</t>
  </si>
  <si>
    <t>Golden Horn (GB)Cubswin (IRE)</t>
  </si>
  <si>
    <t>Cubswin (IRE)</t>
  </si>
  <si>
    <t>Golden Horn (GB) / Kwela (GB)</t>
  </si>
  <si>
    <t>Kwela (GB)</t>
  </si>
  <si>
    <t>360</t>
  </si>
  <si>
    <t>Golden Horn (GB) / Ta Ammol (GB)</t>
  </si>
  <si>
    <t>Ta Ammol (GB)</t>
  </si>
  <si>
    <t>Golden Horn (GB) / Citronella (GB)</t>
  </si>
  <si>
    <t>Citronella (GB)</t>
  </si>
  <si>
    <t>1226</t>
  </si>
  <si>
    <t>Golden Horn (GB) / Ten Thousand Stars (GB)</t>
  </si>
  <si>
    <t>Ten Thousand Stars (GB)</t>
  </si>
  <si>
    <t>1242</t>
  </si>
  <si>
    <t>Golden Horn (GB) / Vetlana (IRE)</t>
  </si>
  <si>
    <t>Vetlana (IRE)</t>
  </si>
  <si>
    <t>1649</t>
  </si>
  <si>
    <t>Golden Horn (GB) / Harbour of Hope (GER)</t>
  </si>
  <si>
    <t>Harbour of Hope (GER)</t>
  </si>
  <si>
    <t>1769</t>
  </si>
  <si>
    <t>Golden Horn (GB) / Shozita (GB)</t>
  </si>
  <si>
    <t>Shozita (GB)</t>
  </si>
  <si>
    <t>1792</t>
  </si>
  <si>
    <t>Golden Horn (GB) / Sylvia Plath (IRE)</t>
  </si>
  <si>
    <t>Sylvia Plath (IRE)</t>
  </si>
  <si>
    <t>Gregorian (IRE) x Princess Lahar (GB)</t>
  </si>
  <si>
    <t>Princess Lahar (GB)</t>
  </si>
  <si>
    <t>Gregorian (IRE)Wahylah (IRE)</t>
  </si>
  <si>
    <t>Wahylah (IRE)</t>
  </si>
  <si>
    <t>627</t>
  </si>
  <si>
    <t>Gregorian (IRE) / Macaroon (IRE)</t>
  </si>
  <si>
    <t>Macaroon (IRE)</t>
  </si>
  <si>
    <t>1654</t>
  </si>
  <si>
    <t>Gregorian (IRE) / If So (GB)</t>
  </si>
  <si>
    <t>If So (GB)</t>
  </si>
  <si>
    <t>Hard Spun (USA) x Dupioni (IRE) 2023 B.C</t>
  </si>
  <si>
    <t>Harry Angel (IRE) x Silver Link (IRE)</t>
  </si>
  <si>
    <t>Silver Link (IRE)</t>
  </si>
  <si>
    <t>Harry Angel (IRE) x Tunkwa (FR)</t>
  </si>
  <si>
    <t>Tunkwa (FR)</t>
  </si>
  <si>
    <t>Harry Angel (IRE) x Autumn Magic (GB)</t>
  </si>
  <si>
    <t>Autumn Magic (GB)</t>
  </si>
  <si>
    <t>Harry Angel (IRE) x Jacquotte Delahaye (GB)</t>
  </si>
  <si>
    <t>Jacquotte Delahaye (GB)</t>
  </si>
  <si>
    <t>Harry Angel (IRE) x Lady Poppy (GB)</t>
  </si>
  <si>
    <t>Lady Poppy (GB)</t>
  </si>
  <si>
    <t>Harry Angel (IRE) x Lyrical Approach (GB)</t>
  </si>
  <si>
    <t>Lyrical Approach (GB)</t>
  </si>
  <si>
    <t>319</t>
  </si>
  <si>
    <t>Harry Angel (IRE) / Nataleena (IRE)</t>
  </si>
  <si>
    <t>Nataleena (IRE)</t>
  </si>
  <si>
    <t>1085</t>
  </si>
  <si>
    <t>Harry Angel (IRE) / Quick March (GB)</t>
  </si>
  <si>
    <t>Quick March (GB)</t>
  </si>
  <si>
    <t>977</t>
  </si>
  <si>
    <t>Harry Angel (IRE) / Muqantara (USA)</t>
  </si>
  <si>
    <t>Muqantara (USA)</t>
  </si>
  <si>
    <t>First Samurai (USA)</t>
  </si>
  <si>
    <t>1380</t>
  </si>
  <si>
    <t>Harry Angel (IRE) / Inagh River (GB)</t>
  </si>
  <si>
    <t>Inagh River (GB)</t>
  </si>
  <si>
    <t>Fasliyev (USA)</t>
  </si>
  <si>
    <t>1383</t>
  </si>
  <si>
    <t>Harry Angel (IRE) / Isabella Swan (GB)</t>
  </si>
  <si>
    <t>Isabella Swan (GB)</t>
  </si>
  <si>
    <t>Havana Gold (IRE) x Zarnava (FR)</t>
  </si>
  <si>
    <t>Zarnava (FR)</t>
  </si>
  <si>
    <t>Havana Gold (IRE) x Last Frontier (FR)</t>
  </si>
  <si>
    <t>Last Frontier (FR)</t>
  </si>
  <si>
    <t>Kaminari (IRE)</t>
  </si>
  <si>
    <t>Lily For Ever (FR)</t>
  </si>
  <si>
    <t>1194</t>
  </si>
  <si>
    <t>Havana Gold (IRE) / Spark Fury (GB)</t>
  </si>
  <si>
    <t>Spark Fury (GB)</t>
  </si>
  <si>
    <t>579</t>
  </si>
  <si>
    <t>Havana Gold (IRE) / Be My Angel (GB)</t>
  </si>
  <si>
    <t>Be My Angel (GB)</t>
  </si>
  <si>
    <t>1355</t>
  </si>
  <si>
    <t>Havana Gold (IRE) / Feliciana (GB)</t>
  </si>
  <si>
    <t>Feliciana (GB)</t>
  </si>
  <si>
    <t>1462</t>
  </si>
  <si>
    <t>Havana Gold (IRE) / On Her Way (GB)</t>
  </si>
  <si>
    <t>On Her Way (GB)</t>
  </si>
  <si>
    <t>1478</t>
  </si>
  <si>
    <t>Havana Gold (IRE) / Poppets Sweetlove (GB)</t>
  </si>
  <si>
    <t>Poppets Sweetlove (GB)</t>
  </si>
  <si>
    <t>Foxhound (USA)</t>
  </si>
  <si>
    <t>1482</t>
  </si>
  <si>
    <t>Havana Gold (IRE) / Puckle (GB)</t>
  </si>
  <si>
    <t>Puckle (GB)</t>
  </si>
  <si>
    <t>1639</t>
  </si>
  <si>
    <t>Havana Gold (IRE) / Footlight (GB)</t>
  </si>
  <si>
    <t>Footlight (GB)</t>
  </si>
  <si>
    <t>1710</t>
  </si>
  <si>
    <t>Havana Gold (IRE) / New Tune (GB)</t>
  </si>
  <si>
    <t>New Tune (GB)</t>
  </si>
  <si>
    <t>1755</t>
  </si>
  <si>
    <t>Havana Gold (IRE) / Savannah's Show (GB)</t>
  </si>
  <si>
    <t>Savannah's Show (GB)</t>
  </si>
  <si>
    <t>Havana Grey (GB) x Ribbon Royale (GB)</t>
  </si>
  <si>
    <t>Ribbon Royale (GB)</t>
  </si>
  <si>
    <t>Havana Grey (GB) x Sharla (GB)</t>
  </si>
  <si>
    <t>Sharla (GB)</t>
  </si>
  <si>
    <t>Havana Grey (GB) x Shiba (FR)</t>
  </si>
  <si>
    <t>Shiba (FR)</t>
  </si>
  <si>
    <t>Havana Grey (GB) x Twist of Hay (GB)</t>
  </si>
  <si>
    <t>Twist of Hay (GB)</t>
  </si>
  <si>
    <t>Havana Grey (GB) x Two In The Pink (IRE)</t>
  </si>
  <si>
    <t>Two In The Pink (IRE)</t>
  </si>
  <si>
    <t>Havana Grey (GB) x Al Shoughor (GB)</t>
  </si>
  <si>
    <t>Al Shoughor (GB)</t>
  </si>
  <si>
    <t>Havana Grey (GB) x Azure Amour (IRE)</t>
  </si>
  <si>
    <t>Azure Amour (IRE)</t>
  </si>
  <si>
    <t>Havana Grey (GB) x Beauty Pageant (IRE)</t>
  </si>
  <si>
    <t>Beauty Pageant (IRE)</t>
  </si>
  <si>
    <t>Havana Grey (GB) x Eternal Sun (GB)</t>
  </si>
  <si>
    <t>Eternal Sun (GB)</t>
  </si>
  <si>
    <t>Havana Grey (GB) x Geranium (GB)</t>
  </si>
  <si>
    <t>Geranium (GB)</t>
  </si>
  <si>
    <t>Havana Grey (GB) x Guarded Secret (GB)</t>
  </si>
  <si>
    <t>Guarded Secret (GB)</t>
  </si>
  <si>
    <t>Havana Grey (GB) x Imshivalla (IRE)</t>
  </si>
  <si>
    <t>Imshivalla (IRE)</t>
  </si>
  <si>
    <t>Havana Grey (GB) x Keladora (USA)</t>
  </si>
  <si>
    <t>Keladora (USA)</t>
  </si>
  <si>
    <t>Havana Grey (GB) x Mandaza (FR)</t>
  </si>
  <si>
    <t>Mandaza (FR)</t>
  </si>
  <si>
    <t>Havana Grey (GB) x Mimram (GB)</t>
  </si>
  <si>
    <t>Mimram (GB)</t>
  </si>
  <si>
    <t>Havana Grey (GB) x Noble Queen (GB)</t>
  </si>
  <si>
    <t>Noble Queen (GB)</t>
  </si>
  <si>
    <t>Havana Grey (GB) x Ballyalla (GB) 2023 B.C</t>
  </si>
  <si>
    <t>Havana Grey (GB) x Dubai Legend (GB) 2023 Ch.F</t>
  </si>
  <si>
    <t>Havana Grey (GB)Miss Villefranche (GB)B.F</t>
  </si>
  <si>
    <t>Havana Grey (GB) / Little Lady Katie (IRE)</t>
  </si>
  <si>
    <t>Little Lady Katie (IRE)</t>
  </si>
  <si>
    <t>Lord Shanakill (USA)</t>
  </si>
  <si>
    <t>Havana Grey (GB) / Alabama Showgirl (IRE)</t>
  </si>
  <si>
    <t>Alabama Showgirl (IRE)</t>
  </si>
  <si>
    <t>Havana Grey (GB) / Bint Iffraaj (GB)</t>
  </si>
  <si>
    <t>Bint Iffraaj (GB)</t>
  </si>
  <si>
    <t>124</t>
  </si>
  <si>
    <t>Havana Grey (GB) / Critical Speed (IRE)</t>
  </si>
  <si>
    <t>Critical Speed (IRE)</t>
  </si>
  <si>
    <t>Havana Grey (GB) / Freckles (GB)</t>
  </si>
  <si>
    <t>Freckles (GB)</t>
  </si>
  <si>
    <t>Arakan (USA)</t>
  </si>
  <si>
    <t>196</t>
  </si>
  <si>
    <t>Havana Grey (GB) / Greach (IRE)</t>
  </si>
  <si>
    <t>Greach (IRE)</t>
  </si>
  <si>
    <t>245</t>
  </si>
  <si>
    <t>Havana Grey (GB) / Lady Lube Rye (IRE)</t>
  </si>
  <si>
    <t>Lady Lube Rye (IRE)</t>
  </si>
  <si>
    <t>Catcher In The Rye (IRE)</t>
  </si>
  <si>
    <t>288</t>
  </si>
  <si>
    <t>Havana Grey (GB) / Minoria (GB)</t>
  </si>
  <si>
    <t>Minoria (GB)</t>
  </si>
  <si>
    <t>Havana Grey (GB) / Perfect Outing (GB)</t>
  </si>
  <si>
    <t>Perfect Outing (GB)</t>
  </si>
  <si>
    <t>Outstrip (GB)</t>
  </si>
  <si>
    <t>366</t>
  </si>
  <si>
    <t>Havana Grey (GB) / Radio Gaga (GB)</t>
  </si>
  <si>
    <t>Radio Gaga (GB)</t>
  </si>
  <si>
    <t>Multiplex (GB)</t>
  </si>
  <si>
    <t>437</t>
  </si>
  <si>
    <t>Havana Grey (GB) / Stellarta (GB)</t>
  </si>
  <si>
    <t>Stellarta (GB)</t>
  </si>
  <si>
    <t>1014</t>
  </si>
  <si>
    <t>Havana Grey (GB) / Our Gal (GB)</t>
  </si>
  <si>
    <t>Our Gal (GB)</t>
  </si>
  <si>
    <t>1112</t>
  </si>
  <si>
    <t>Havana Grey (GB) / Rivas Rhapsody (IRE)</t>
  </si>
  <si>
    <t>Rivas Rhapsody (IRE)</t>
  </si>
  <si>
    <t>1168</t>
  </si>
  <si>
    <t>Havana Grey (GB) / Shohrah (IRE)</t>
  </si>
  <si>
    <t>Shohrah (IRE)</t>
  </si>
  <si>
    <t>1206</t>
  </si>
  <si>
    <t>Havana Grey (GB) / Starboard Watch (GB)</t>
  </si>
  <si>
    <t>Starboard Watch (GB)</t>
  </si>
  <si>
    <t>Havana Grey (GB) / You've Charmed Me (IRE)</t>
  </si>
  <si>
    <t>You've Charmed Me (IRE)</t>
  </si>
  <si>
    <t>544</t>
  </si>
  <si>
    <t>Havana Grey (GB) / Anadolu (IRE)</t>
  </si>
  <si>
    <t>Anadolu (IRE)</t>
  </si>
  <si>
    <t>598</t>
  </si>
  <si>
    <t>Havana Grey (GB) / Bilandy (GB)</t>
  </si>
  <si>
    <t>Bilandy (GB)</t>
  </si>
  <si>
    <t>Havana Grey (GB) / Bluebird Day (GB)</t>
  </si>
  <si>
    <t>Bluebird Day (GB)</t>
  </si>
  <si>
    <t>647</t>
  </si>
  <si>
    <t>Havana Grey (GB) / Colouring (GB)</t>
  </si>
  <si>
    <t>Colouring (GB)</t>
  </si>
  <si>
    <t>716</t>
  </si>
  <si>
    <t>Havana Grey (GB) / Ebrah (GB)</t>
  </si>
  <si>
    <t>Ebrah (GB)</t>
  </si>
  <si>
    <t>880</t>
  </si>
  <si>
    <t>Havana Grey (GB) / Lady Sparkles (IRE)</t>
  </si>
  <si>
    <t>Lady Sparkles (IRE)</t>
  </si>
  <si>
    <t>1241</t>
  </si>
  <si>
    <t>Havana Grey (GB) / Ventura Jazz (GB)</t>
  </si>
  <si>
    <t>Ventura Jazz (GB)</t>
  </si>
  <si>
    <t>1277</t>
  </si>
  <si>
    <t>Havana Grey (GB) / Arctic Panda (GB)</t>
  </si>
  <si>
    <t>Arctic Panda (GB)</t>
  </si>
  <si>
    <t>1295</t>
  </si>
  <si>
    <t>Havana Grey (GB) / Blue Crest (FR)</t>
  </si>
  <si>
    <t>Blue Crest (FR)</t>
  </si>
  <si>
    <t>1328</t>
  </si>
  <si>
    <t>Havana Grey (GB) / Differing (GB)</t>
  </si>
  <si>
    <t>Differing (GB)</t>
  </si>
  <si>
    <t>1342</t>
  </si>
  <si>
    <t>Havana Grey (GB) / Ealaan (USA)</t>
  </si>
  <si>
    <t>Ealaan (USA)</t>
  </si>
  <si>
    <t>Invasor (ARG)</t>
  </si>
  <si>
    <t>1390</t>
  </si>
  <si>
    <t>Havana Grey (GB) / Kalfu (GB)</t>
  </si>
  <si>
    <t>Kalfu (GB)</t>
  </si>
  <si>
    <t>1400</t>
  </si>
  <si>
    <t>Havana Grey (GB) / La Roche Jagu (GB)</t>
  </si>
  <si>
    <t>La Roche Jagu (GB)</t>
  </si>
  <si>
    <t>Delegator (GB)</t>
  </si>
  <si>
    <t>1404</t>
  </si>
  <si>
    <t>Havana Grey (GB) / Lady Quickstep (IRE)</t>
  </si>
  <si>
    <t>Lady Quickstep (IRE)</t>
  </si>
  <si>
    <t>1405</t>
  </si>
  <si>
    <t>Havana Grey (GB) / Lady Vermeer (GB)</t>
  </si>
  <si>
    <t>Lady Vermeer (GB)</t>
  </si>
  <si>
    <t>1434</t>
  </si>
  <si>
    <t>Havana Grey (GB) / Mi Emma (GER)</t>
  </si>
  <si>
    <t>Mi Emma (GER)</t>
  </si>
  <si>
    <t>Silvano (GER)</t>
  </si>
  <si>
    <t>1466</t>
  </si>
  <si>
    <t>Havana Grey (GB) / Out of The Dark (IRE)</t>
  </si>
  <si>
    <t>Out of The Dark (IRE)</t>
  </si>
  <si>
    <t>Hello Youmzain (FR) x Fresh Air (IRE) 2023 B.C</t>
  </si>
  <si>
    <t>Hello Youmzain (FR)Hello Youmzain (FR) x Beauty of Love (GB)</t>
  </si>
  <si>
    <t>Hello Youmzain (FR) x Beauty of Love (GB)</t>
  </si>
  <si>
    <t>17</t>
  </si>
  <si>
    <t>Hello Youmzain (FR) / Frasque (IRE)</t>
  </si>
  <si>
    <t>Frasque (IRE)</t>
  </si>
  <si>
    <t>91</t>
  </si>
  <si>
    <t>Hello Youmzain (FR) / Kenwysa (FR)</t>
  </si>
  <si>
    <t>Kenwysa (FR)</t>
  </si>
  <si>
    <t>128</t>
  </si>
  <si>
    <t>Hello Youmzain (FR) / Danega (GB)</t>
  </si>
  <si>
    <t>Danega (GB)</t>
  </si>
  <si>
    <t>Hello Youmzain (FR) / Moksha (GB)</t>
  </si>
  <si>
    <t>Moksha (GB)</t>
  </si>
  <si>
    <t>309</t>
  </si>
  <si>
    <t>Hello Youmzain (FR) / Must Be Me (GB)</t>
  </si>
  <si>
    <t>Must Be Me (GB)</t>
  </si>
  <si>
    <t>Trade Fair (GB)</t>
  </si>
  <si>
    <t>1101</t>
  </si>
  <si>
    <t>Hello Youmzain (FR) / Red Sunshine (FR)</t>
  </si>
  <si>
    <t>Red Sunshine (FR)</t>
  </si>
  <si>
    <t>617</t>
  </si>
  <si>
    <t>Highland Reel (IRE) / Leenavesta (USA)</t>
  </si>
  <si>
    <t>Leenavesta (USA)</t>
  </si>
  <si>
    <t>Maiden's Tower (IRE)</t>
  </si>
  <si>
    <t>624</t>
  </si>
  <si>
    <t>Holy Roman Emperor (IRE) / Lustful (GB)</t>
  </si>
  <si>
    <t>Lustful (GB)</t>
  </si>
  <si>
    <t>Danehill (USA)</t>
  </si>
  <si>
    <t>Maxios (GB)</t>
  </si>
  <si>
    <t>Holy Roman Emperor (IRE) / Simaviya (IRE)</t>
  </si>
  <si>
    <t>Simaviya (IRE)</t>
  </si>
  <si>
    <t>Holy Roman Emperor (IRE) / Bit of Banter (IRE)</t>
  </si>
  <si>
    <t>Bit of Banter (IRE)</t>
  </si>
  <si>
    <t>Iffraaj (GB) x Winter Light (GB)</t>
  </si>
  <si>
    <t>Winter Light (GB)</t>
  </si>
  <si>
    <t>Iffraaj (GB) x Liberamente (IRE)</t>
  </si>
  <si>
    <t>Liberamente (IRE)</t>
  </si>
  <si>
    <t>Iffraaj (GB) x Antebellum (FR) 2023 B.C</t>
  </si>
  <si>
    <t>Starrylita (IRE)</t>
  </si>
  <si>
    <t>147</t>
  </si>
  <si>
    <t>Iffraaj (GB) / Magique (IRE)</t>
  </si>
  <si>
    <t>Magique (IRE)</t>
  </si>
  <si>
    <t>Zafonic (USA)</t>
  </si>
  <si>
    <t>Jeremy (USA)</t>
  </si>
  <si>
    <t>Iffraaj (GB) / Between The Sheets (IRE)</t>
  </si>
  <si>
    <t>Between The Sheets (IRE)</t>
  </si>
  <si>
    <t>340</t>
  </si>
  <si>
    <t>Iffraaj (GB) / Sparkling Beam (IRE)</t>
  </si>
  <si>
    <t>Sparkling Beam (IRE)</t>
  </si>
  <si>
    <t>117</t>
  </si>
  <si>
    <t>Iffraaj (GB) / Constant Dream (GB)</t>
  </si>
  <si>
    <t>Constant Dream (GB)</t>
  </si>
  <si>
    <t>3</t>
  </si>
  <si>
    <t>Iffraaj (GB) / Teardrop Rock (GB)</t>
  </si>
  <si>
    <t>Teardrop Rock (GB)</t>
  </si>
  <si>
    <t>958</t>
  </si>
  <si>
    <t>Iffraaj (GB) / Moghrama (IRE)</t>
  </si>
  <si>
    <t>Moghrama (IRE)</t>
  </si>
  <si>
    <t>1237</t>
  </si>
  <si>
    <t>Iffraaj (GB) / Undeniable (GB)</t>
  </si>
  <si>
    <t>Undeniable (GB)</t>
  </si>
  <si>
    <t>1248</t>
  </si>
  <si>
    <t>Iffraaj (GB) / Whims of Desire (GB)</t>
  </si>
  <si>
    <t>Whims of Desire (GB)</t>
  </si>
  <si>
    <t>1366</t>
  </si>
  <si>
    <t>Iffraaj (GB) / Goleta (IRE)</t>
  </si>
  <si>
    <t>Goleta (IRE)</t>
  </si>
  <si>
    <t>1412</t>
  </si>
  <si>
    <t>Iffraaj (GB) / Love Baileys (GB)</t>
  </si>
  <si>
    <t>Love Baileys (GB)</t>
  </si>
  <si>
    <t>Garswood (GB)</t>
  </si>
  <si>
    <t>1632</t>
  </si>
  <si>
    <t>Iffraaj (GB) / Famous Star (IRE)</t>
  </si>
  <si>
    <t>Famous Star (IRE)</t>
  </si>
  <si>
    <t>1773</t>
  </si>
  <si>
    <t>Iffraaj (GB) / Sinaadi (IRE)</t>
  </si>
  <si>
    <t>Sinaadi (IRE)</t>
  </si>
  <si>
    <t>In Swoop (IRE)Vive Marie (GER)</t>
  </si>
  <si>
    <t>Vive Marie (GER)</t>
  </si>
  <si>
    <t>Inns of Court (IRE) x Comical (IRE)</t>
  </si>
  <si>
    <t>Comical (IRE)</t>
  </si>
  <si>
    <t>Inns of Court (IRE)Cheherazad (IRE)</t>
  </si>
  <si>
    <t>Cheherazad (IRE)</t>
  </si>
  <si>
    <t>Key Moment (IRE)</t>
  </si>
  <si>
    <t>New To Wexford (IRE)</t>
  </si>
  <si>
    <t>1</t>
  </si>
  <si>
    <t>Inns of Court (IRE) / Fainleog (IRE)</t>
  </si>
  <si>
    <t>Fainleog (IRE)</t>
  </si>
  <si>
    <t>193</t>
  </si>
  <si>
    <t>Inns of Court (IRE) / Music Pearl (IRE)</t>
  </si>
  <si>
    <t>Music Pearl (IRE)</t>
  </si>
  <si>
    <t>Oratorio (IRE)</t>
  </si>
  <si>
    <t>204</t>
  </si>
  <si>
    <t>Inns of Court (IRE) / Natural Bloom (IRE)</t>
  </si>
  <si>
    <t>Natural Bloom (IRE)</t>
  </si>
  <si>
    <t>620</t>
  </si>
  <si>
    <t>Inns of Court (IRE) / Looking Good (GB)</t>
  </si>
  <si>
    <t>Looking Good (GB)</t>
  </si>
  <si>
    <t>638</t>
  </si>
  <si>
    <t>Inns of Court (IRE) / Mediska (GB)</t>
  </si>
  <si>
    <t>Mediska (GB)</t>
  </si>
  <si>
    <t>656</t>
  </si>
  <si>
    <t>Inns of Court (IRE) / Night Queen (IRE)</t>
  </si>
  <si>
    <t>Night Queen (IRE)</t>
  </si>
  <si>
    <t>Inns of Court (IRE) / Supreme Quest (GB)</t>
  </si>
  <si>
    <t>Supreme Quest (GB)</t>
  </si>
  <si>
    <t>752</t>
  </si>
  <si>
    <t>Inns of Court (IRE) / Witty Repartee (IRE)</t>
  </si>
  <si>
    <t>Witty Repartee (IRE)</t>
  </si>
  <si>
    <t>790</t>
  </si>
  <si>
    <t>Inns of Court (IRE) / Ceimeanna Coise (IRE)</t>
  </si>
  <si>
    <t>Ceimeanna Coise (IRE)</t>
  </si>
  <si>
    <t>827</t>
  </si>
  <si>
    <t>Inns of Court (IRE) / Esterlina (IRE)</t>
  </si>
  <si>
    <t>Esterlina (IRE)</t>
  </si>
  <si>
    <t>Highest Honor (FR)</t>
  </si>
  <si>
    <t>Inns of Court (IRE) / Savoy Showgirl (IRE)</t>
  </si>
  <si>
    <t>Savoy Showgirl (IRE)</t>
  </si>
  <si>
    <t>Inns of Court (IRE) / Cartoon (GB)</t>
  </si>
  <si>
    <t>Cartoon (GB)</t>
  </si>
  <si>
    <t>1392</t>
  </si>
  <si>
    <t>Inns of Court (IRE) / Kasalla (IRE)</t>
  </si>
  <si>
    <t>Kasalla (IRE)</t>
  </si>
  <si>
    <t>1567</t>
  </si>
  <si>
    <t>Inns of Court (IRE) / Alexandrite (GB)</t>
  </si>
  <si>
    <t>Alexandrite (GB)</t>
  </si>
  <si>
    <t>1605</t>
  </si>
  <si>
    <t>Inns of Court (IRE) / Crossed Fingers (IRE)</t>
  </si>
  <si>
    <t>Crossed Fingers (IRE)</t>
  </si>
  <si>
    <t>1859</t>
  </si>
  <si>
    <t>Inns of Court (IRE) / Peachmelba (USA)</t>
  </si>
  <si>
    <t>Peachmelba (USA)</t>
  </si>
  <si>
    <t>Theatrical</t>
  </si>
  <si>
    <t>Invincible Army (IRE) x Bear Cheek (IRE)</t>
  </si>
  <si>
    <t>Bear Cheek (IRE)</t>
  </si>
  <si>
    <t>Invincible Army (IRE) x Dubai Paradise (IRE)</t>
  </si>
  <si>
    <t>Dubai Paradise (IRE)</t>
  </si>
  <si>
    <t>Invincible Army (IRE) x Julia's Magic (IRE)</t>
  </si>
  <si>
    <t>Julia's Magic (IRE)</t>
  </si>
  <si>
    <t>Invincible Army (IRE) x Oddysey (IRE)</t>
  </si>
  <si>
    <t>Oddysey (IRE)</t>
  </si>
  <si>
    <t>Invincible Army (IRE)Virtually (GB)</t>
  </si>
  <si>
    <t>Virtually (GB)</t>
  </si>
  <si>
    <t>Invincible Army (IRE) x Fanzine (GB)</t>
  </si>
  <si>
    <t>Fanzine (GB)</t>
  </si>
  <si>
    <t>Himiko (IRE)</t>
  </si>
  <si>
    <t>Lunette (IRE)</t>
  </si>
  <si>
    <t>Rome Imperial (IRE)</t>
  </si>
  <si>
    <t>Scarlet Pimpernel (GB)</t>
  </si>
  <si>
    <t>Invincible Army (IRE) / Last Bid (GB)</t>
  </si>
  <si>
    <t>Last Bid (GB)</t>
  </si>
  <si>
    <t>Vital Equine (IRE)</t>
  </si>
  <si>
    <t>19</t>
  </si>
  <si>
    <t>Invincible Army (IRE) / Gabridan (IRE)</t>
  </si>
  <si>
    <t>Gabridan (IRE)</t>
  </si>
  <si>
    <t>239</t>
  </si>
  <si>
    <t>Invincible Army (IRE) / Plagiarism (USA)</t>
  </si>
  <si>
    <t>Plagiarism (USA)</t>
  </si>
  <si>
    <t>Lonhro (AUS)</t>
  </si>
  <si>
    <t>24</t>
  </si>
  <si>
    <t>Invincible Army (IRE) / Gheedaa (USA)</t>
  </si>
  <si>
    <t>Gheedaa (USA)</t>
  </si>
  <si>
    <t>578</t>
  </si>
  <si>
    <t>Invincible Army (IRE) / Grandegrandegrande (IRE)</t>
  </si>
  <si>
    <t>Grandegrandegrande (IRE)</t>
  </si>
  <si>
    <t>666</t>
  </si>
  <si>
    <t>Invincible Army (IRE) / Passegiata (GB)</t>
  </si>
  <si>
    <t>Passegiata (GB)</t>
  </si>
  <si>
    <t>667</t>
  </si>
  <si>
    <t>Invincible Army (IRE) / Passing Trade (IRE)</t>
  </si>
  <si>
    <t>Passing Trade (IRE)</t>
  </si>
  <si>
    <t>Invincible Army (IRE) / Piazzini (IRE)</t>
  </si>
  <si>
    <t>Piazzini (IRE)</t>
  </si>
  <si>
    <t>683</t>
  </si>
  <si>
    <t>Invincible Army (IRE) / Regal Ambition (GB)</t>
  </si>
  <si>
    <t>Regal Ambition (GB)</t>
  </si>
  <si>
    <t>705</t>
  </si>
  <si>
    <t>Invincible Army (IRE) / Shambolique (GB)</t>
  </si>
  <si>
    <t>Shambolique (GB)</t>
  </si>
  <si>
    <t>706</t>
  </si>
  <si>
    <t>Invincible Army (IRE) / Sharliyka (IRE)</t>
  </si>
  <si>
    <t>Sharliyka (IRE)</t>
  </si>
  <si>
    <t>73</t>
  </si>
  <si>
    <t>Invincible Army (IRE) / Isabeau (IRE)</t>
  </si>
  <si>
    <t>Isabeau (IRE)</t>
  </si>
  <si>
    <t>784</t>
  </si>
  <si>
    <t>Invincible Army (IRE) / Brown Eyed Honey (GB)</t>
  </si>
  <si>
    <t>Brown Eyed Honey (GB)</t>
  </si>
  <si>
    <t>787</t>
  </si>
  <si>
    <t>Invincible Army (IRE) / Caledonian Belle (IRE)</t>
  </si>
  <si>
    <t>Caledonian Belle (IRE)</t>
  </si>
  <si>
    <t>807</t>
  </si>
  <si>
    <t>Invincible Army (IRE) / Designation (IRE)</t>
  </si>
  <si>
    <t>Designation (IRE)</t>
  </si>
  <si>
    <t>451</t>
  </si>
  <si>
    <t>Invincible Army (IRE) / Ask The Wind (IRE)</t>
  </si>
  <si>
    <t>Ask The Wind (IRE)</t>
  </si>
  <si>
    <t>1399</t>
  </si>
  <si>
    <t>Invincible Army (IRE) / La Reveuse (IRE)</t>
  </si>
  <si>
    <t>La Reveuse (IRE)</t>
  </si>
  <si>
    <t>Invincible Spirit (IRE) x Alsindi (IRE)</t>
  </si>
  <si>
    <t>Alsindi (IRE)</t>
  </si>
  <si>
    <t>Invincible Spirit (IRE) x Moon Shimmer (GB)</t>
  </si>
  <si>
    <t>Moon Shimmer (GB)</t>
  </si>
  <si>
    <t>Invincible Spirit (IRE) x World of Good (GB) 2023 B.C</t>
  </si>
  <si>
    <t>Invincible Spirit (IRE) x Cork Harbour (IRE) 2023 B.C</t>
  </si>
  <si>
    <t>Invincible Spirit (IRE) x Forest View (GB) 2023 B.C</t>
  </si>
  <si>
    <t>Invincible Spirit (IRE)Ripponette (FR)B.C</t>
  </si>
  <si>
    <t>101</t>
  </si>
  <si>
    <t>Invincible Spirit (IRE) / Kotaya (FR)</t>
  </si>
  <si>
    <t>Kotaya (FR)</t>
  </si>
  <si>
    <t>11</t>
  </si>
  <si>
    <t>Invincible Spirit (IRE) / Flaming Princess (IRE)</t>
  </si>
  <si>
    <t>Flaming Princess (IRE)</t>
  </si>
  <si>
    <t>258</t>
  </si>
  <si>
    <t>Invincible Spirit (IRE) / Queen Mia (IRE)</t>
  </si>
  <si>
    <t>Queen Mia (IRE)</t>
  </si>
  <si>
    <t>Famous Name (GB)</t>
  </si>
  <si>
    <t>42</t>
  </si>
  <si>
    <t>Invincible Spirit (IRE) / Happy Land (IRE)</t>
  </si>
  <si>
    <t>Happy Land (IRE)</t>
  </si>
  <si>
    <t>Refuse To Bend (IRE)</t>
  </si>
  <si>
    <t>51</t>
  </si>
  <si>
    <t>Invincible Spirit (IRE) / Herridge (IRE)</t>
  </si>
  <si>
    <t>Herridge (IRE)</t>
  </si>
  <si>
    <t>80</t>
  </si>
  <si>
    <t>Invincible Spirit (IRE) / Jolyne (GB)</t>
  </si>
  <si>
    <t>Jolyne (GB)</t>
  </si>
  <si>
    <t>415</t>
  </si>
  <si>
    <t>Invincible Spirit (IRE) / Ablah (USA)</t>
  </si>
  <si>
    <t>Ablah (USA)</t>
  </si>
  <si>
    <t>Air Force Blue (USA)</t>
  </si>
  <si>
    <t>417</t>
  </si>
  <si>
    <t>Invincible Spirit (IRE) / Across The Sea (GB)</t>
  </si>
  <si>
    <t>Across The Sea (GB)</t>
  </si>
  <si>
    <t>Invincible Spirit (IRE) / Miss Liguria (GB)</t>
  </si>
  <si>
    <t>Miss Liguria (GB)</t>
  </si>
  <si>
    <t>1039</t>
  </si>
  <si>
    <t>Invincible Spirit (IRE) / Pelosi (IRE)</t>
  </si>
  <si>
    <t>Pelosi (IRE)</t>
  </si>
  <si>
    <t>1048</t>
  </si>
  <si>
    <t>Invincible Spirit (IRE) / Pie In The Sky (IRE)</t>
  </si>
  <si>
    <t>Pie In The Sky (IRE)</t>
  </si>
  <si>
    <t>1159</t>
  </si>
  <si>
    <t>Invincible Spirit (IRE) / Servalan (IRE)</t>
  </si>
  <si>
    <t>Servalan (IRE)</t>
  </si>
  <si>
    <t>660</t>
  </si>
  <si>
    <t>Invincible Spirit (IRE) / Cristal Fashion (IRE)</t>
  </si>
  <si>
    <t>Cristal Fashion (IRE)</t>
  </si>
  <si>
    <t>669</t>
  </si>
  <si>
    <t>Invincible Spirit (IRE) / Dalanijujo (IRE)</t>
  </si>
  <si>
    <t>Dalanijujo (IRE)</t>
  </si>
  <si>
    <t>810</t>
  </si>
  <si>
    <t>Invincible Spirit (IRE) / Hidden Thought (GB)</t>
  </si>
  <si>
    <t>Hidden Thought (GB)</t>
  </si>
  <si>
    <t>835</t>
  </si>
  <si>
    <t>Invincible Spirit (IRE) / Indian Blessing (GB)</t>
  </si>
  <si>
    <t>Indian Blessing (GB)</t>
  </si>
  <si>
    <t>961</t>
  </si>
  <si>
    <t>Invincible Spirit (IRE) / Molly Dolly (IRE)</t>
  </si>
  <si>
    <t>Molly Dolly (IRE)</t>
  </si>
  <si>
    <t>1367</t>
  </si>
  <si>
    <t>Invincible Spirit (IRE) / Gorane (IRE)</t>
  </si>
  <si>
    <t>Gorane (IRE)</t>
  </si>
  <si>
    <t>Isabella Brant (FR)</t>
  </si>
  <si>
    <t>Slovak (IRE)</t>
  </si>
  <si>
    <t>Japan (GB) / No Limit Credit (GER)</t>
  </si>
  <si>
    <t>No Limit Credit (GER)</t>
  </si>
  <si>
    <t>700</t>
  </si>
  <si>
    <t>Justify (USA) / Dorothy B (IRE)</t>
  </si>
  <si>
    <t>Dorothy B (IRE)</t>
  </si>
  <si>
    <t>Kameko (USA) x Qatar Queen (IRE)</t>
  </si>
  <si>
    <t>Qatar Queen (IRE)</t>
  </si>
  <si>
    <t>Kameko (USA) x An Ghalanta (IRE)</t>
  </si>
  <si>
    <t>An Ghalanta (IRE)</t>
  </si>
  <si>
    <t>Kameko (USA) x Havana Bound (GB)</t>
  </si>
  <si>
    <t>Havana Bound (GB)</t>
  </si>
  <si>
    <t>Kameko (USA) x Lavetta (GB)</t>
  </si>
  <si>
    <t>Lavetta (GB)</t>
  </si>
  <si>
    <t>Kameko (USA) x Moravia (GB)</t>
  </si>
  <si>
    <t>Moravia (GB)</t>
  </si>
  <si>
    <t>Kameko (USA) x Always A Drama (IRE) 2023 Ch.C</t>
  </si>
  <si>
    <t>Kameko (USA) x Having A Blast (USA) 2023 B.F</t>
  </si>
  <si>
    <t>Kameko (USA)Tejano (IRE)</t>
  </si>
  <si>
    <t>Tejano (IRE)</t>
  </si>
  <si>
    <t>Hot Flush (IRE)</t>
  </si>
  <si>
    <t>Melissa Jane (GB)</t>
  </si>
  <si>
    <t>Kameko (USA) / Little Voice (USA)</t>
  </si>
  <si>
    <t>Little Voice (USA)</t>
  </si>
  <si>
    <t>192</t>
  </si>
  <si>
    <t>Kameko (USA) / Multicultural (IRE)</t>
  </si>
  <si>
    <t>Multicultural (IRE)</t>
  </si>
  <si>
    <t>302</t>
  </si>
  <si>
    <t>Kameko (USA) / Scattered Stars (GB)</t>
  </si>
  <si>
    <t>Scattered Stars (GB)</t>
  </si>
  <si>
    <t>509</t>
  </si>
  <si>
    <t>Kameko (USA) / Coquette Noire (IRE)</t>
  </si>
  <si>
    <t>Coquette Noire (IRE)</t>
  </si>
  <si>
    <t>Kameko (USA) / Let It Be Me (USA)</t>
  </si>
  <si>
    <t>Let It Be Me (USA)</t>
  </si>
  <si>
    <t>292</t>
  </si>
  <si>
    <t>Kameko (USA) / Missy O' Gwaun (IRE)</t>
  </si>
  <si>
    <t>Missy O' Gwaun (IRE)</t>
  </si>
  <si>
    <t>King's Best (USA)</t>
  </si>
  <si>
    <t>1055</t>
  </si>
  <si>
    <t>Kameko (USA) / Potent Embrace (USA)</t>
  </si>
  <si>
    <t>Potent Embrace (USA)</t>
  </si>
  <si>
    <t>1209</t>
  </si>
  <si>
    <t>Kameko (USA) / Stella Blue (FR)</t>
  </si>
  <si>
    <t>Stella Blue (FR)</t>
  </si>
  <si>
    <t>593</t>
  </si>
  <si>
    <t>Kameko (USA) / Bewitchment (GB)</t>
  </si>
  <si>
    <t>Bewitchment (GB)</t>
  </si>
  <si>
    <t>692</t>
  </si>
  <si>
    <t>Kameko (USA) / Diamonds Pour Moi (GB)</t>
  </si>
  <si>
    <t>Diamonds Pour Moi (GB)</t>
  </si>
  <si>
    <t>Pour Moi (IRE)</t>
  </si>
  <si>
    <t>998</t>
  </si>
  <si>
    <t>Kameko (USA) / Ninfea (GER)</t>
  </si>
  <si>
    <t>Ninfea (GER)</t>
  </si>
  <si>
    <t>1234</t>
  </si>
  <si>
    <t>Kameko (USA) / Tiger Eye (IRE)</t>
  </si>
  <si>
    <t>Tiger Eye (IRE)</t>
  </si>
  <si>
    <t>1310</t>
  </si>
  <si>
    <t>Kameko (USA) / Clotilde (GB)</t>
  </si>
  <si>
    <t>Clotilde (GB)</t>
  </si>
  <si>
    <t>1416</t>
  </si>
  <si>
    <t>Kameko (USA) / Maggie Lou (IRE)</t>
  </si>
  <si>
    <t>Maggie Lou (IRE)</t>
  </si>
  <si>
    <t>1524</t>
  </si>
  <si>
    <t>Kameko (USA) / Sterling Sound (USA)</t>
  </si>
  <si>
    <t>Sterling Sound (USA)</t>
  </si>
  <si>
    <t>1528</t>
  </si>
  <si>
    <t>Kameko (USA) / Strawberry Martini (GB)</t>
  </si>
  <si>
    <t>Strawberry Martini (GB)</t>
  </si>
  <si>
    <t>1532</t>
  </si>
  <si>
    <t>Kameko (USA) / Sweet Serendipity (GB)</t>
  </si>
  <si>
    <t>Sweet Serendipity (GB)</t>
  </si>
  <si>
    <t>1757</t>
  </si>
  <si>
    <t>Kameko (USA) / Scarlet Sonnet (IRE)</t>
  </si>
  <si>
    <t>Scarlet Sonnet (IRE)</t>
  </si>
  <si>
    <t>1801</t>
  </si>
  <si>
    <t>Kameko (USA) / Wotadoll (GB)</t>
  </si>
  <si>
    <t>Wotadoll (GB)</t>
  </si>
  <si>
    <t>Kessaar (IRE) x Charlize Angel (IRE)</t>
  </si>
  <si>
    <t>Charlize Angel (IRE)</t>
  </si>
  <si>
    <t>Kessaar (IRE) x Lady Lizabeth (IRE)</t>
  </si>
  <si>
    <t>Lady Lizabeth (IRE)</t>
  </si>
  <si>
    <t>Kessaar (IRE) x Made of Talent (GB)</t>
  </si>
  <si>
    <t>Made of Talent (GB)</t>
  </si>
  <si>
    <t>573</t>
  </si>
  <si>
    <t>Kessaar (IRE) / Gold Stone (GB)</t>
  </si>
  <si>
    <t>Gold Stone (GB)</t>
  </si>
  <si>
    <t>661</t>
  </si>
  <si>
    <t>Kessaar (IRE) / Nuala Tagula (IRE)</t>
  </si>
  <si>
    <t>Nuala Tagula (IRE)</t>
  </si>
  <si>
    <t>Tagula (IRE)</t>
  </si>
  <si>
    <t>685</t>
  </si>
  <si>
    <t>Kessaar (IRE) / Regrette Rien (IRE)</t>
  </si>
  <si>
    <t>Regrette Rien (IRE)</t>
  </si>
  <si>
    <t>Chevalier (IRE)</t>
  </si>
  <si>
    <t>1716</t>
  </si>
  <si>
    <t>Kessaar (IRE) / Ola Bonita (IRE)</t>
  </si>
  <si>
    <t>Ola Bonita (IRE)</t>
  </si>
  <si>
    <t>King of Change (GB)King of Change (GB) x Ask Not (GB)</t>
  </si>
  <si>
    <t>King of Change (GB) x Ask Not (GB)</t>
  </si>
  <si>
    <t>59</t>
  </si>
  <si>
    <t>King of Change (GB) / House of Roses (GB)</t>
  </si>
  <si>
    <t>House of Roses (GB)</t>
  </si>
  <si>
    <t>King of Change (GB) / Trace of Scent (IRE)</t>
  </si>
  <si>
    <t>Trace of Scent (IRE)</t>
  </si>
  <si>
    <t>393</t>
  </si>
  <si>
    <t>King of Change (GB) / Volkovkha (GB)</t>
  </si>
  <si>
    <t>Volkovkha (GB)</t>
  </si>
  <si>
    <t>Kingman (GB) x Propriety (IRE)</t>
  </si>
  <si>
    <t>Propriety (IRE)</t>
  </si>
  <si>
    <t>Kingman (GB) x Theory of Music (IRE)</t>
  </si>
  <si>
    <t>Theory of Music (IRE)</t>
  </si>
  <si>
    <t>Kingman (GB) x Chinoiseries (GB) 2023 B.F</t>
  </si>
  <si>
    <t>Kingman (GB) x First Flower (IRE) 2023 B.C</t>
  </si>
  <si>
    <t>Kingman (GB)Hibiscus (IRE)Ch.F</t>
  </si>
  <si>
    <t>102</t>
  </si>
  <si>
    <t>Kingman (GB) / Bonanza Creek (IRE)</t>
  </si>
  <si>
    <t>Bonanza Creek (IRE)</t>
  </si>
  <si>
    <t>Anabaa (USA)</t>
  </si>
  <si>
    <t>213</t>
  </si>
  <si>
    <t>Kingman (GB) / How (IRE)</t>
  </si>
  <si>
    <t>How (IRE)</t>
  </si>
  <si>
    <t>235</t>
  </si>
  <si>
    <t>Kingman (GB) / Klassique (GB)</t>
  </si>
  <si>
    <t>Klassique (GB)</t>
  </si>
  <si>
    <t>246</t>
  </si>
  <si>
    <t>Kingman (GB) / Lady Macbeth (IRE)</t>
  </si>
  <si>
    <t>Lady Macbeth (IRE)</t>
  </si>
  <si>
    <t>267</t>
  </si>
  <si>
    <t>Kingman (GB) / Love Locket (IRE)</t>
  </si>
  <si>
    <t>Love Locket (IRE)</t>
  </si>
  <si>
    <t>Kingman (GB) / Parle Moi (IRE)</t>
  </si>
  <si>
    <t>Parle Moi (IRE)</t>
  </si>
  <si>
    <t>337</t>
  </si>
  <si>
    <t>Kingman (GB) / Pepita (IRE)</t>
  </si>
  <si>
    <t>Pepita (IRE)</t>
  </si>
  <si>
    <t>34</t>
  </si>
  <si>
    <t>Kingman (GB) / Villa Marina (GB)</t>
  </si>
  <si>
    <t>Villa Marina (GB)</t>
  </si>
  <si>
    <t>341</t>
  </si>
  <si>
    <t>Kingman (GB) / Playful Sound (GB)</t>
  </si>
  <si>
    <t>Playful Sound (GB)</t>
  </si>
  <si>
    <t>354</t>
  </si>
  <si>
    <t>Kingman (GB) / Pure Excellence (GB)</t>
  </si>
  <si>
    <t>Pure Excellence (GB)</t>
  </si>
  <si>
    <t>399</t>
  </si>
  <si>
    <t>Kingman (GB) / Secret Soul (GB)</t>
  </si>
  <si>
    <t>Secret Soul (GB)</t>
  </si>
  <si>
    <t>Kingman (GB) / Shelbysmile (USA)</t>
  </si>
  <si>
    <t>Shelbysmile (USA)</t>
  </si>
  <si>
    <t>Smart Strike (CAN)</t>
  </si>
  <si>
    <t>Kingman (GB) / Ship of Dreams (IRE)</t>
  </si>
  <si>
    <t>Ship of Dreams (IRE)</t>
  </si>
  <si>
    <t>44</t>
  </si>
  <si>
    <t>Kingman (GB) / Whatami (GB)</t>
  </si>
  <si>
    <t>Whatami (GB)</t>
  </si>
  <si>
    <t>Daylami (IRE)</t>
  </si>
  <si>
    <t>446</t>
  </si>
  <si>
    <t>Kingman (GB) / Swansdown (GB)</t>
  </si>
  <si>
    <t>Swansdown (GB)</t>
  </si>
  <si>
    <t>47</t>
  </si>
  <si>
    <t>Kingman (GB) / Wisdom Mind (IRE)</t>
  </si>
  <si>
    <t>Wisdom Mind (IRE)</t>
  </si>
  <si>
    <t>Kingman (GB) / Above The Storm (GB)</t>
  </si>
  <si>
    <t>Above The Storm (GB)</t>
  </si>
  <si>
    <t>Kingman (GB) / Alina (IRE)</t>
  </si>
  <si>
    <t>Alina (IRE)</t>
  </si>
  <si>
    <t>Kingman (GB) / Anapurna (GB)</t>
  </si>
  <si>
    <t>Anapurna (GB)</t>
  </si>
  <si>
    <t>99</t>
  </si>
  <si>
    <t>Kingman (GB) / Blue Waltz (GB)</t>
  </si>
  <si>
    <t>Blue Waltz (GB)</t>
  </si>
  <si>
    <t>1099</t>
  </si>
  <si>
    <t>Kingman (GB) / Red Starlight (GB)</t>
  </si>
  <si>
    <t>Red Starlight (GB)</t>
  </si>
  <si>
    <t>505</t>
  </si>
  <si>
    <t>Kingman (GB) / Wind Fire (USA)</t>
  </si>
  <si>
    <t>Wind Fire (USA)</t>
  </si>
  <si>
    <t>Distorted Humor (USA)</t>
  </si>
  <si>
    <t>Kingman (GB) / Fabulist (GB)</t>
  </si>
  <si>
    <t>Fabulist (GB)</t>
  </si>
  <si>
    <t>Kingman (GB) / Frankel Light (IRE)</t>
  </si>
  <si>
    <t>Frankel Light (IRE)</t>
  </si>
  <si>
    <t>814</t>
  </si>
  <si>
    <t>Kingman (GB) / Honorina (GB)</t>
  </si>
  <si>
    <t>Honorina (GB)</t>
  </si>
  <si>
    <t>Kingman (GB) / Hulcote (GB)</t>
  </si>
  <si>
    <t>Hulcote (GB)</t>
  </si>
  <si>
    <t>Kodi Bear (IRE) x Qalahari (IRE)</t>
  </si>
  <si>
    <t>Qalahari (IRE)</t>
  </si>
  <si>
    <t>Kodi Bear (IRE) x Rayagara (IRE)</t>
  </si>
  <si>
    <t>Rayagara (IRE)</t>
  </si>
  <si>
    <t>Kodi Bear (IRE) x Revolutionintheair (USA)</t>
  </si>
  <si>
    <t>Revolutionintheair (USA)</t>
  </si>
  <si>
    <t>Kodi Bear (IRE) x Speed Skater (GB)</t>
  </si>
  <si>
    <t>Speed Skater (GB)</t>
  </si>
  <si>
    <t>Kodi Bear (IRE) x Sunset Dazzle (IRE)</t>
  </si>
  <si>
    <t>Sunset Dazzle (IRE)</t>
  </si>
  <si>
    <t>Kodi Bear (IRE) x Sunset Dream (IRE)</t>
  </si>
  <si>
    <t>Sunset Dream (IRE)</t>
  </si>
  <si>
    <t>Kodi Bear (IRE) x Twilight Magic (GB)</t>
  </si>
  <si>
    <t>Twilight Magic (GB)</t>
  </si>
  <si>
    <t>Kodi Bear (IRE) x Aneedah (IRE)</t>
  </si>
  <si>
    <t>Aneedah (IRE)</t>
  </si>
  <si>
    <t>Kodi Bear (IRE) x Bobbi Grace (IRE)</t>
  </si>
  <si>
    <t>Bobbi Grace (IRE)</t>
  </si>
  <si>
    <t>Kodi Bear (IRE) x Chisana (GB)</t>
  </si>
  <si>
    <t>Chisana (GB)</t>
  </si>
  <si>
    <t>Kodi Bear (IRE) x Dubai Sunset (IRE)</t>
  </si>
  <si>
    <t>Dubai Sunset (IRE)</t>
  </si>
  <si>
    <t>Kodi Bear (IRE) x Joyce Compton (IRE)</t>
  </si>
  <si>
    <t>Joyce Compton (IRE)</t>
  </si>
  <si>
    <t>Kodi Bear (IRE) x Miss Violetta (FR)</t>
  </si>
  <si>
    <t>Miss Violetta (FR)</t>
  </si>
  <si>
    <t>Kodi Bear (IRE) x Zvarkhova (FR) 2023 B.C</t>
  </si>
  <si>
    <t>Kodi Bear (IRE) x A Taad Moody (IRE) 2023 B.C</t>
  </si>
  <si>
    <t>Kodi Bear (IRE) x Camelot Rakti (IRE) 2023 B.F</t>
  </si>
  <si>
    <t>Kodi Bear (IRE) x Emelia Rose (IRE) 2023 B.C</t>
  </si>
  <si>
    <t>Kodi Bear (IRE)Last Gold (FR)B.C</t>
  </si>
  <si>
    <t>Kodi Bear (IRE)Sodashy (IRE)B.C</t>
  </si>
  <si>
    <t>Kodi Bear (IRE)Stranagone (IRE)B.F</t>
  </si>
  <si>
    <t>Kodi Bear (IRE)Kodi Bear (IRE) x Ahab (GB)</t>
  </si>
  <si>
    <t>Kodi Bear (IRE) x Ahab (GB)</t>
  </si>
  <si>
    <t>Kodi Bear (IRE)Kodi Bear (IRE) x Angel de La Gesse (FR)</t>
  </si>
  <si>
    <t>Kodi Bear (IRE) x Angel de La Gesse (FR)</t>
  </si>
  <si>
    <t>Kodi Bear (IRE) x Deidra (IRE)</t>
  </si>
  <si>
    <t>Kodi Bear (IRE) x Expecting To Fly (USA)</t>
  </si>
  <si>
    <t>Expecting To Fly (USA)</t>
  </si>
  <si>
    <t>Kodi Bear (IRE) x Fey (GB)</t>
  </si>
  <si>
    <t>Fey (GB)</t>
  </si>
  <si>
    <t>Jasmine B (IRE)</t>
  </si>
  <si>
    <t>Legitimus (IRE)</t>
  </si>
  <si>
    <t>Mimic's Memory (GB)</t>
  </si>
  <si>
    <t>Souzie (IRE)</t>
  </si>
  <si>
    <t>Symposium (GB)</t>
  </si>
  <si>
    <t>Kodi Bear (IRE) / Ladywood (IRE)</t>
  </si>
  <si>
    <t>Ladywood (IRE)</t>
  </si>
  <si>
    <t>141</t>
  </si>
  <si>
    <t>Kodi Bear (IRE) / Lyin Eyes (GB)</t>
  </si>
  <si>
    <t>Lyin Eyes (GB)</t>
  </si>
  <si>
    <t>Kodi Bear (IRE) / Forever In Love (GB)</t>
  </si>
  <si>
    <t>Forever In Love (GB)</t>
  </si>
  <si>
    <t>150</t>
  </si>
  <si>
    <t>Kodi Bear (IRE) / Malilla (IRE)</t>
  </si>
  <si>
    <t>Malilla (IRE)</t>
  </si>
  <si>
    <t>215</t>
  </si>
  <si>
    <t>Kodi Bear (IRE) / Nymfia (IRE)</t>
  </si>
  <si>
    <t>Nymfia (IRE)</t>
  </si>
  <si>
    <t>43</t>
  </si>
  <si>
    <t>Kodi Bear (IRE) / Harlequin Twist (GB)</t>
  </si>
  <si>
    <t>Harlequin Twist (GB)</t>
  </si>
  <si>
    <t>588</t>
  </si>
  <si>
    <t>Kodi Bear (IRE) / Ice Haven (IRE)</t>
  </si>
  <si>
    <t>Ice Haven (IRE)</t>
  </si>
  <si>
    <t>607</t>
  </si>
  <si>
    <t>Kodi Bear (IRE) / Kymera (IRE)</t>
  </si>
  <si>
    <t>Kymera (IRE)</t>
  </si>
  <si>
    <t>622</t>
  </si>
  <si>
    <t>Kodi Bear (IRE) / Luminous (GB)</t>
  </si>
  <si>
    <t>Luminous (GB)</t>
  </si>
  <si>
    <t>Champs Elysees (GB)</t>
  </si>
  <si>
    <t>630</t>
  </si>
  <si>
    <t>Kodi Bear (IRE) / Maharg's Princess (IRE)</t>
  </si>
  <si>
    <t>Maharg's Princess (IRE)</t>
  </si>
  <si>
    <t>636</t>
  </si>
  <si>
    <t>Kodi Bear (IRE) / Masquerading (GB)</t>
  </si>
  <si>
    <t>Masquerading (GB)</t>
  </si>
  <si>
    <t>Charming Thought (GB)</t>
  </si>
  <si>
    <t>Kodi Bear (IRE) / Andorra (GB)</t>
  </si>
  <si>
    <t>Andorra (GB)</t>
  </si>
  <si>
    <t>Cadeaux Genereux</t>
  </si>
  <si>
    <t>Kodi Bear (IRE) / Crime of Passion (IRE)</t>
  </si>
  <si>
    <t>Crime of Passion (IRE)</t>
  </si>
  <si>
    <t>344</t>
  </si>
  <si>
    <t>Kodi Bear (IRE) / Spring Leaf (FR)</t>
  </si>
  <si>
    <t>Spring Leaf (FR)</t>
  </si>
  <si>
    <t>374</t>
  </si>
  <si>
    <t>Kodi Bear (IRE) / Towards (USA)</t>
  </si>
  <si>
    <t>Towards (USA)</t>
  </si>
  <si>
    <t>Fusaichi Pegasus (USA)</t>
  </si>
  <si>
    <t>Kodi Bear (IRE) / Xcite (IRE)</t>
  </si>
  <si>
    <t>Xcite (IRE)</t>
  </si>
  <si>
    <t>470</t>
  </si>
  <si>
    <t>Kodi Bear (IRE) / Best On Stage (GER)</t>
  </si>
  <si>
    <t>Best On Stage (GER)</t>
  </si>
  <si>
    <t>Pastorius (GER)</t>
  </si>
  <si>
    <t>Kodi Bear (IRE) / Boston Beauties (IRE)</t>
  </si>
  <si>
    <t>Boston Beauties (IRE)</t>
  </si>
  <si>
    <t>488</t>
  </si>
  <si>
    <t>Kodi Bear (IRE) / Caridade (USA)</t>
  </si>
  <si>
    <t>Caridade (USA)</t>
  </si>
  <si>
    <t>Medaglia d'Oro (USA)</t>
  </si>
  <si>
    <t>491</t>
  </si>
  <si>
    <t>Kodi Bear (IRE) / Casual Remark (IRE)</t>
  </si>
  <si>
    <t>Casual Remark (IRE)</t>
  </si>
  <si>
    <t>Trans Island (GB)</t>
  </si>
  <si>
    <t>553</t>
  </si>
  <si>
    <t>Kodi Bear (IRE) / Exquisite Ruby (GB)</t>
  </si>
  <si>
    <t>Exquisite Ruby (GB)</t>
  </si>
  <si>
    <t>270</t>
  </si>
  <si>
    <t>Kodi Bear (IRE) / Lucky Sister (IRE)</t>
  </si>
  <si>
    <t>Lucky Sister (IRE)</t>
  </si>
  <si>
    <t>1037</t>
  </si>
  <si>
    <t>Kodi Bear (IRE) / Pearly Empress (FR)</t>
  </si>
  <si>
    <t>Pearly Empress (FR)</t>
  </si>
  <si>
    <t>1197</t>
  </si>
  <si>
    <t>Kodi Bear (IRE) / Speciality (FR)</t>
  </si>
  <si>
    <t>Speciality (FR)</t>
  </si>
  <si>
    <t>493</t>
  </si>
  <si>
    <t>Kodi Bear (IRE) / Villa Tora (GB)</t>
  </si>
  <si>
    <t>Villa Tora (GB)</t>
  </si>
  <si>
    <t>Excelebration (IRE)</t>
  </si>
  <si>
    <t>513</t>
  </si>
  <si>
    <t>Kodi Bear (IRE) / Zenella (GB)</t>
  </si>
  <si>
    <t>Zenella (GB)</t>
  </si>
  <si>
    <t>526</t>
  </si>
  <si>
    <t>Kodi Bear (IRE) / Adutchgirl (GER)</t>
  </si>
  <si>
    <t>Adutchgirl (GER)</t>
  </si>
  <si>
    <t>554</t>
  </si>
  <si>
    <t>Kodi Bear (IRE) / Apache Storm (GB)</t>
  </si>
  <si>
    <t>Apache Storm (GB)</t>
  </si>
  <si>
    <t>Kodi Bear (IRE) / Celestial Queen (GB)</t>
  </si>
  <si>
    <t>Celestial Queen (GB)</t>
  </si>
  <si>
    <t>Kodi Bear (IRE) / Deleyla (GB)</t>
  </si>
  <si>
    <t>Deleyla (GB)</t>
  </si>
  <si>
    <t>823</t>
  </si>
  <si>
    <t>Kodi Bear (IRE) / Ikigai (GB)</t>
  </si>
  <si>
    <t>Ikigai (GB)</t>
  </si>
  <si>
    <t>885</t>
  </si>
  <si>
    <t>Kodi Bear (IRE) / Let's (IRE)</t>
  </si>
  <si>
    <t>Let's (IRE)</t>
  </si>
  <si>
    <t>Shalaa (IRE)</t>
  </si>
  <si>
    <t>891</t>
  </si>
  <si>
    <t>Kodi Bear (IRE) / Lil's Joy (IRE)</t>
  </si>
  <si>
    <t>Lil's Joy (IRE)</t>
  </si>
  <si>
    <t>901</t>
  </si>
  <si>
    <t>Kodi Bear (IRE) / Lope Scholar (IRE)</t>
  </si>
  <si>
    <t>Lope Scholar (IRE)</t>
  </si>
  <si>
    <t>1305</t>
  </si>
  <si>
    <t>Kodi Bear (IRE) / Chiringuita (USA)</t>
  </si>
  <si>
    <t>Chiringuita (USA)</t>
  </si>
  <si>
    <t>1391</t>
  </si>
  <si>
    <t>Kodi Bear (IRE) / Karijini (GER)</t>
  </si>
  <si>
    <t>Karijini (GER)</t>
  </si>
  <si>
    <t>1422</t>
  </si>
  <si>
    <t>Kodi Bear (IRE) / Marisol (IRE)</t>
  </si>
  <si>
    <t>Marisol (IRE)</t>
  </si>
  <si>
    <t>1439</t>
  </si>
  <si>
    <t>Kodi Bear (IRE) / Miss Kinari (IRE)</t>
  </si>
  <si>
    <t>Miss Kinari (IRE)</t>
  </si>
  <si>
    <t>1527</t>
  </si>
  <si>
    <t>Kodi Bear (IRE) / Straight Talking (GB)</t>
  </si>
  <si>
    <t>Straight Talking (GB)</t>
  </si>
  <si>
    <t>Kodiac (GB) x Singer (GB)</t>
  </si>
  <si>
    <t>Singer (GB)</t>
  </si>
  <si>
    <t>Kodiac (GB) x Virginia Plane (GB)</t>
  </si>
  <si>
    <t>Virginia Plane (GB)</t>
  </si>
  <si>
    <t>Kodiac (GB) x Love Powerful (IRE)</t>
  </si>
  <si>
    <t>Love Powerful (IRE)</t>
  </si>
  <si>
    <t>Kodiac (GB) x Wannacry (ITY) 2023 Br.F</t>
  </si>
  <si>
    <t>Kodiac (GB) x Woodland Maiden (IRE) 2023 B.F</t>
  </si>
  <si>
    <t>Kodiac (GB)Khaimah (GB)B.C</t>
  </si>
  <si>
    <t>Kodiac (GB)Kodiac (GB) x Alqifaar (USA)</t>
  </si>
  <si>
    <t>Kodiac (GB) x Alqifaar (USA)</t>
  </si>
  <si>
    <t>Pass The Moon (IRE)</t>
  </si>
  <si>
    <t>160</t>
  </si>
  <si>
    <t>Kodiac (GB) / Maryhill (IRE)</t>
  </si>
  <si>
    <t>Maryhill (IRE)</t>
  </si>
  <si>
    <t>2</t>
  </si>
  <si>
    <t>Kodiac (GB) / Fanciful Miss (GB)</t>
  </si>
  <si>
    <t>Fanciful Miss (GB)</t>
  </si>
  <si>
    <t>Kodiac (GB) / Rince Beo (IRE)</t>
  </si>
  <si>
    <t>Rince Beo (IRE)</t>
  </si>
  <si>
    <t>365</t>
  </si>
  <si>
    <t>Kodiac (GB) / Taste The Salt (IRE)</t>
  </si>
  <si>
    <t>Taste The Salt (IRE)</t>
  </si>
  <si>
    <t>Kodiac (GB) / Wild Impala (FR)</t>
  </si>
  <si>
    <t>Wild Impala (FR)</t>
  </si>
  <si>
    <t>Monsieur Bond (IRE)</t>
  </si>
  <si>
    <t>405</t>
  </si>
  <si>
    <t>Kodiac (GB) / Wish For Me (IRE)</t>
  </si>
  <si>
    <t>Wish For Me (IRE)</t>
  </si>
  <si>
    <t>142</t>
  </si>
  <si>
    <t>Kodiac (GB) / Dixieland Kiss (USA)</t>
  </si>
  <si>
    <t>Dixieland Kiss (USA)</t>
  </si>
  <si>
    <t>1000</t>
  </si>
  <si>
    <t>Kodiac (GB) / No Lippy (IRE)</t>
  </si>
  <si>
    <t>No Lippy (IRE)</t>
  </si>
  <si>
    <t>1115</t>
  </si>
  <si>
    <t>Kodiac (GB) / River Sands (GB)</t>
  </si>
  <si>
    <t>River Sands (GB)</t>
  </si>
  <si>
    <t>1136</t>
  </si>
  <si>
    <t>Kodiac (GB) / Sagittarian Wind (GB)</t>
  </si>
  <si>
    <t>Sagittarian Wind (GB)</t>
  </si>
  <si>
    <t>712</t>
  </si>
  <si>
    <t>Kodiac (GB) / Dutch Princess (GB)</t>
  </si>
  <si>
    <t>Dutch Princess (GB)</t>
  </si>
  <si>
    <t>876</t>
  </si>
  <si>
    <t>Kodiac (GB) / Lady of Acclaim (IRE)</t>
  </si>
  <si>
    <t>Lady of Acclaim (IRE)</t>
  </si>
  <si>
    <t>910</t>
  </si>
  <si>
    <t>Kodiac (GB) / Luminous Gold (GB)</t>
  </si>
  <si>
    <t>Luminous Gold (GB)</t>
  </si>
  <si>
    <t>Fantastic Light (USA)</t>
  </si>
  <si>
    <t>970</t>
  </si>
  <si>
    <t>Kodiac (GB) / Mosey (IRE)</t>
  </si>
  <si>
    <t>Mosey (IRE)</t>
  </si>
  <si>
    <t>Kuroshio (AUS) x Ambiguous (GB)</t>
  </si>
  <si>
    <t>Ambiguous (GB)</t>
  </si>
  <si>
    <t>Kuroshio (AUS) x Feelinlikeasomeone (GB)</t>
  </si>
  <si>
    <t>Feelinlikeasomeone (GB)</t>
  </si>
  <si>
    <t>Jamboretta (IRE)</t>
  </si>
  <si>
    <t>Musical Memories (GB)</t>
  </si>
  <si>
    <t>626</t>
  </si>
  <si>
    <t>Kuroshio (AUS) / Maarit (IRE)</t>
  </si>
  <si>
    <t>Maarit (IRE)</t>
  </si>
  <si>
    <t>Kuroshio (AUS) / Patty Paige (IRE)</t>
  </si>
  <si>
    <t>Patty Paige (IRE)</t>
  </si>
  <si>
    <t>Haatef (USA)</t>
  </si>
  <si>
    <t>Kuroshio (AUS) / Sage Grouse (USA)</t>
  </si>
  <si>
    <t>Sage Grouse (USA)</t>
  </si>
  <si>
    <t>724</t>
  </si>
  <si>
    <t>Kuroshio (AUS) / Stylish Design (FR)</t>
  </si>
  <si>
    <t>Stylish Design (FR)</t>
  </si>
  <si>
    <t>Kuroshio (AUS) / Set To Fire (IRE)</t>
  </si>
  <si>
    <t>Set To Fire (IRE)</t>
  </si>
  <si>
    <t>1764</t>
  </si>
  <si>
    <t>Kuroshio (AUS) / Sense of A Woman (USA)</t>
  </si>
  <si>
    <t>Sense of A Woman (USA)</t>
  </si>
  <si>
    <t>Street Sense (USA)</t>
  </si>
  <si>
    <t>1467</t>
  </si>
  <si>
    <t>Land Force (IRE) / Pack Together (GB)</t>
  </si>
  <si>
    <t>Pack Together (GB)</t>
  </si>
  <si>
    <t>1599</t>
  </si>
  <si>
    <t>Land Force (IRE) / Clieves Hills (GB)</t>
  </si>
  <si>
    <t>Clieves Hills (GB)</t>
  </si>
  <si>
    <t>1811</t>
  </si>
  <si>
    <t>Land Force (IRE) / Call Sign Charlie (IRE)</t>
  </si>
  <si>
    <t>Call Sign Charlie (IRE)</t>
  </si>
  <si>
    <t>1841</t>
  </si>
  <si>
    <t>Land Force (IRE) / L'Ile Aux Loups (IRE)</t>
  </si>
  <si>
    <t>L'Ile Aux Loups (IRE)</t>
  </si>
  <si>
    <t>1718</t>
  </si>
  <si>
    <t>Lightning Spear (GB) / One Pixel (GB)</t>
  </si>
  <si>
    <t>One Pixel (GB)</t>
  </si>
  <si>
    <t>Primo Valentino (IRE)</t>
  </si>
  <si>
    <t>1735</t>
  </si>
  <si>
    <t>Lightning Spear (GB) / Pure Joy (GB)</t>
  </si>
  <si>
    <t>Pure Joy (GB)</t>
  </si>
  <si>
    <t>1793</t>
  </si>
  <si>
    <t>Logician (GB) / Tameemah (IRE)</t>
  </si>
  <si>
    <t>Tameemah (IRE)</t>
  </si>
  <si>
    <t>Lope de Vega (IRE) x Visoriyna (FR) 2023 B.C</t>
  </si>
  <si>
    <t>Lope de Vega (IRE) x Barkaa (FR) 2023 B.F</t>
  </si>
  <si>
    <t>Lope de Vega (IRE) x Bletchley (GB) 2023 B.F</t>
  </si>
  <si>
    <t>Lope de Vega (IRE) x Camphor (IRE) 2023 Ch.F</t>
  </si>
  <si>
    <t>Lope de Vega (IRE) x Cartesienne (IRE) 2023 Ch.C</t>
  </si>
  <si>
    <t>Lope de Vega (IRE) x Cava (IRE) 2023 Ch.F</t>
  </si>
  <si>
    <t>Lope de Vega (IRE) x Falling Petals (IRE) 2023 Ch.C</t>
  </si>
  <si>
    <t>Lope de Vega (IRE) x Fool For You (IRE) 2023 B.F</t>
  </si>
  <si>
    <t>Lope de Vega (IRE)Legal Lyric (IRE)B.F</t>
  </si>
  <si>
    <t>Lope de Vega (IRE)Moteo (IRE)Gr.C</t>
  </si>
  <si>
    <t>Lope de Vega (IRE)Nationalista (FR)Ch.F</t>
  </si>
  <si>
    <t>Lope de Vega (IRE)Onthemoonagain (FR)B.F</t>
  </si>
  <si>
    <t>Lope de Vega (IRE)Sequined (USA)B.F</t>
  </si>
  <si>
    <t>316</t>
  </si>
  <si>
    <t>Lope de Vega (IRE) / Sharqawiyah (GB)</t>
  </si>
  <si>
    <t>Sharqawiyah (GB)</t>
  </si>
  <si>
    <t>113</t>
  </si>
  <si>
    <t>Lope de Vega (IRE) / Chartreuse (IRE)</t>
  </si>
  <si>
    <t>Chartreuse (IRE)</t>
  </si>
  <si>
    <t>122</t>
  </si>
  <si>
    <t>Lope de Vega (IRE) / Creggs Pipes (IRE)</t>
  </si>
  <si>
    <t>Creggs Pipes (IRE)</t>
  </si>
  <si>
    <t>162</t>
  </si>
  <si>
    <t>Lope de Vega (IRE) / Embellishment (IRE)</t>
  </si>
  <si>
    <t>Embellishment (IRE)</t>
  </si>
  <si>
    <t>Lope de Vega (IRE) / Gravitee (FR)</t>
  </si>
  <si>
    <t>Gravitee (FR)</t>
  </si>
  <si>
    <t>218</t>
  </si>
  <si>
    <t>Lope de Vega (IRE) / Isabella (IRE)</t>
  </si>
  <si>
    <t>Isabella (IRE)</t>
  </si>
  <si>
    <t>238</t>
  </si>
  <si>
    <t>Lope de Vega (IRE) / Kurious (GB)</t>
  </si>
  <si>
    <t>Kurious (GB)</t>
  </si>
  <si>
    <t>252</t>
  </si>
  <si>
    <t>Lope de Vega (IRE) / Lamar (IRE)</t>
  </si>
  <si>
    <t>Lamar (IRE)</t>
  </si>
  <si>
    <t>Lope de Vega (IRE) / Majestic Dubawi (GB)</t>
  </si>
  <si>
    <t>Majestic Dubawi (GB)</t>
  </si>
  <si>
    <t>281</t>
  </si>
  <si>
    <t>Lope de Vega (IRE) / Margie's Music (FR)</t>
  </si>
  <si>
    <t>Margie's Music (FR)</t>
  </si>
  <si>
    <t>Lope de Vega (IRE) / Miss Katie Mae (IRE)</t>
  </si>
  <si>
    <t>Miss Katie Mae (IRE)</t>
  </si>
  <si>
    <t>296</t>
  </si>
  <si>
    <t>Lope de Vega (IRE) / Moll (IRE)</t>
  </si>
  <si>
    <t>Moll (IRE)</t>
  </si>
  <si>
    <t>306</t>
  </si>
  <si>
    <t>Lope de Vega (IRE) / Mrs Bouquet (GB)</t>
  </si>
  <si>
    <t>Mrs Bouquet (GB)</t>
  </si>
  <si>
    <t>Lope de Vega (IRE) / Over All (IRE)</t>
  </si>
  <si>
    <t>Over All (IRE)</t>
  </si>
  <si>
    <t>Lope de Vega (IRE) / Paraphernalia (IRE)</t>
  </si>
  <si>
    <t>Paraphernalia (IRE)</t>
  </si>
  <si>
    <t>355</t>
  </si>
  <si>
    <t>Lope de Vega (IRE) / Purely Priceless (IRE)</t>
  </si>
  <si>
    <t>Purely Priceless (IRE)</t>
  </si>
  <si>
    <t>363</t>
  </si>
  <si>
    <t>Lope de Vega (IRE) / Quiet Times (GER)</t>
  </si>
  <si>
    <t>Quiet Times (GER)</t>
  </si>
  <si>
    <t>Reliable Man (GB)</t>
  </si>
  <si>
    <t>381</t>
  </si>
  <si>
    <t>Lope de Vega (IRE) / Rose d'Etoile (IRE)</t>
  </si>
  <si>
    <t>Rose d'Etoile (IRE)</t>
  </si>
  <si>
    <t>Lope de Vega (IRE) / Silent Morning (GB)</t>
  </si>
  <si>
    <t>Silent Morning (GB)</t>
  </si>
  <si>
    <t>425</t>
  </si>
  <si>
    <t>Lope de Vega (IRE) / Sliabh Luachra (IRE)</t>
  </si>
  <si>
    <t>Sliabh Luachra (IRE)</t>
  </si>
  <si>
    <t>Lope de Vega (IRE) / What Say You (IRE)</t>
  </si>
  <si>
    <t>What Say You (IRE)</t>
  </si>
  <si>
    <t>48</t>
  </si>
  <si>
    <t>Lope de Vega (IRE) / Witches Brew (IRE)</t>
  </si>
  <si>
    <t>Witches Brew (IRE)</t>
  </si>
  <si>
    <t>5</t>
  </si>
  <si>
    <t>Lope de Vega (IRE) / Terre (FR)</t>
  </si>
  <si>
    <t>Terre (FR)</t>
  </si>
  <si>
    <t>7</t>
  </si>
  <si>
    <t>Lope de Vega (IRE) / Thames Pageant (GB)</t>
  </si>
  <si>
    <t>Thames Pageant (GB)</t>
  </si>
  <si>
    <t>74</t>
  </si>
  <si>
    <t>Lope de Vega (IRE) / Amorella (IRE)</t>
  </si>
  <si>
    <t>Amorella (IRE)</t>
  </si>
  <si>
    <t>1108</t>
  </si>
  <si>
    <t>Lope de Vega (IRE) / Ridaa (IRE)</t>
  </si>
  <si>
    <t>Ridaa (IRE)</t>
  </si>
  <si>
    <t>1123</t>
  </si>
  <si>
    <t>Lope de Vega (IRE) / Rose of Miracles (GB)</t>
  </si>
  <si>
    <t>Rose of Miracles (GB)</t>
  </si>
  <si>
    <t>1172</t>
  </si>
  <si>
    <t>Lope de Vega (IRE) / Silk Forest (IRE)</t>
  </si>
  <si>
    <t>Silk Forest (IRE)</t>
  </si>
  <si>
    <t>1180</t>
  </si>
  <si>
    <t>Lope de Vega (IRE) / Smoulder (GB)</t>
  </si>
  <si>
    <t>Smoulder (GB)</t>
  </si>
  <si>
    <t>Lope de Vega (IRE) / A Bid In Time (IRE)</t>
  </si>
  <si>
    <t>A Bid In Time (IRE)</t>
  </si>
  <si>
    <t>Lope de Vega (IRE) / Au Clair de Lune (IRE)</t>
  </si>
  <si>
    <t>Au Clair de Lune (IRE)</t>
  </si>
  <si>
    <t>610</t>
  </si>
  <si>
    <t>Lope de Vega (IRE) / Born With Pride (IRE)</t>
  </si>
  <si>
    <t>Born With Pride (IRE)</t>
  </si>
  <si>
    <t>Lope de Vega (IRE) / Cash In The Hand (USA)</t>
  </si>
  <si>
    <t>Cash In The Hand (USA)</t>
  </si>
  <si>
    <t>Exchange Rate (USA)</t>
  </si>
  <si>
    <t>Lope de Vega (IRE) / Crowley's Law (GB)</t>
  </si>
  <si>
    <t>Crowley's Law (GB)</t>
  </si>
  <si>
    <t>702</t>
  </si>
  <si>
    <t>Lope de Vega (IRE) / Drama School (IRE)</t>
  </si>
  <si>
    <t>Drama School (IRE)</t>
  </si>
  <si>
    <t>774</t>
  </si>
  <si>
    <t>Lope de Vega (IRE) / Geminga (GB)</t>
  </si>
  <si>
    <t>Geminga (GB)</t>
  </si>
  <si>
    <t>908</t>
  </si>
  <si>
    <t>Lope de Vega (IRE) / Loyal (IRE)</t>
  </si>
  <si>
    <t>Loyal (IRE)</t>
  </si>
  <si>
    <t>946</t>
  </si>
  <si>
    <t>Lope de Vega (IRE) / Mi Raccomando (GB)</t>
  </si>
  <si>
    <t>Mi Raccomando (GB)</t>
  </si>
  <si>
    <t>948</t>
  </si>
  <si>
    <t>Lope de Vega (IRE) / Middle East (IRE)</t>
  </si>
  <si>
    <t>Middle East (IRE)</t>
  </si>
  <si>
    <t>Lope Y Fernandez (IRE) x Sea Horn (FR)</t>
  </si>
  <si>
    <t>Sea Horn (FR)</t>
  </si>
  <si>
    <t>Lope Y Fernandez (IRE) x Seven Empires (IRE)</t>
  </si>
  <si>
    <t>Seven Empires (IRE)</t>
  </si>
  <si>
    <t>Lope Y Fernandez (IRE) x Silhuette (IRE)</t>
  </si>
  <si>
    <t>Silhuette (IRE)</t>
  </si>
  <si>
    <t>Lope Y Fernandez (IRE) x Stereophonic (IRE)</t>
  </si>
  <si>
    <t>Stereophonic (IRE)</t>
  </si>
  <si>
    <t>Lope Y Fernandez (IRE) x Avon Breeze (GB)</t>
  </si>
  <si>
    <t>Avon Breeze (GB)</t>
  </si>
  <si>
    <t>Lope Y Fernandez (IRE) x Better By Far (IRE)</t>
  </si>
  <si>
    <t>Better By Far (IRE)</t>
  </si>
  <si>
    <t>Lope Y Fernandez (IRE) x Bonnie Brae (GB)</t>
  </si>
  <si>
    <t>Bonnie Brae (GB)</t>
  </si>
  <si>
    <t>Lope Y Fernandez (IRE) x Cornlaw (GB)</t>
  </si>
  <si>
    <t>Cornlaw (GB)</t>
  </si>
  <si>
    <t>Lope Y Fernandez (IRE) x Dawreya (IRE)</t>
  </si>
  <si>
    <t>Dawreya (IRE)</t>
  </si>
  <si>
    <t>Lope Y Fernandez (IRE) x Frequent (GB)</t>
  </si>
  <si>
    <t>Frequent (GB)</t>
  </si>
  <si>
    <t>Lope Y Fernandez (IRE) x Lisiere (IRE)</t>
  </si>
  <si>
    <t>Lisiere (IRE)</t>
  </si>
  <si>
    <t>Lope Y Fernandez (IRE) x Love Island (GB)</t>
  </si>
  <si>
    <t>Love Island (GB)</t>
  </si>
  <si>
    <t>Lope Y Fernandez (IRE) x Happy Holly (IRE) 2023 B.F</t>
  </si>
  <si>
    <t>Lope Y Fernandez (IRE)Chasing Rubies (IRE)</t>
  </si>
  <si>
    <t>Chasing Rubies (IRE)</t>
  </si>
  <si>
    <t>Lope Y Fernandez (IRE) / Midnightly (GB)</t>
  </si>
  <si>
    <t>Midnightly (GB)</t>
  </si>
  <si>
    <t>179</t>
  </si>
  <si>
    <t>Lope Y Fernandez (IRE) / Missisipi Star (IRE)</t>
  </si>
  <si>
    <t>Missisipi Star (IRE)</t>
  </si>
  <si>
    <t>Mujahid (USA)</t>
  </si>
  <si>
    <t>232</t>
  </si>
  <si>
    <t>Lope Y Fernandez (IRE) / Persaria (GB)</t>
  </si>
  <si>
    <t>Persaria (GB)</t>
  </si>
  <si>
    <t>711</t>
  </si>
  <si>
    <t>Lope Y Fernandez (IRE) / Siralen (USA)</t>
  </si>
  <si>
    <t>Siralen (USA)</t>
  </si>
  <si>
    <t>Majestic Warrior (USA)</t>
  </si>
  <si>
    <t>467</t>
  </si>
  <si>
    <t>Lope Y Fernandez (IRE) / Belatorio (IRE)</t>
  </si>
  <si>
    <t>Belatorio (IRE)</t>
  </si>
  <si>
    <t>468</t>
  </si>
  <si>
    <t>Lope Y Fernandez (IRE) / Belle Above All (GB)</t>
  </si>
  <si>
    <t>Belle Above All (GB)</t>
  </si>
  <si>
    <t>483</t>
  </si>
  <si>
    <t>Lope Y Fernandez (IRE) / Butterfly Kiss (USA)</t>
  </si>
  <si>
    <t>Butterfly Kiss (USA)</t>
  </si>
  <si>
    <t>214</t>
  </si>
  <si>
    <t>Lope Y Fernandez (IRE) / Hundi (IRE)</t>
  </si>
  <si>
    <t>Hundi (IRE)</t>
  </si>
  <si>
    <t>271</t>
  </si>
  <si>
    <t>Lope Y Fernandez (IRE) / Lunar Phase (IRE)</t>
  </si>
  <si>
    <t>Lunar Phase (IRE)</t>
  </si>
  <si>
    <t>1163</t>
  </si>
  <si>
    <t>Lope Y Fernandez (IRE) / She's Amazing (GB)</t>
  </si>
  <si>
    <t>She's Amazing (GB)</t>
  </si>
  <si>
    <t>1193</t>
  </si>
  <si>
    <t>Lope Y Fernandez (IRE) / Spain Blues (FR)</t>
  </si>
  <si>
    <t>Spain Blues (FR)</t>
  </si>
  <si>
    <t>Lope Y Fernandez (IRE) / Yolo Star (IRE)</t>
  </si>
  <si>
    <t>Yolo Star (IRE)</t>
  </si>
  <si>
    <t>609</t>
  </si>
  <si>
    <t>Lope Y Fernandez (IRE) / Born To Day (IRE)</t>
  </si>
  <si>
    <t>Born To Day (IRE)</t>
  </si>
  <si>
    <t>703</t>
  </si>
  <si>
    <t>Lope Y Fernandez (IRE) / Dream Dreamer (GB)</t>
  </si>
  <si>
    <t>Dream Dreamer (GB)</t>
  </si>
  <si>
    <t>833</t>
  </si>
  <si>
    <t>Lope Y Fernandez (IRE) / Incorrigible (GB)</t>
  </si>
  <si>
    <t>Incorrigible (GB)</t>
  </si>
  <si>
    <t>1264</t>
  </si>
  <si>
    <t>Lope Y Fernandez (IRE) / Accede (GB)</t>
  </si>
  <si>
    <t>Accede (GB)</t>
  </si>
  <si>
    <t>1324</t>
  </si>
  <si>
    <t>Lope Y Fernandez (IRE) / Dawn of Reckoning (GB)</t>
  </si>
  <si>
    <t>Dawn of Reckoning (GB)</t>
  </si>
  <si>
    <t>1371</t>
  </si>
  <si>
    <t>Lope Y Fernandez (IRE) / Hadeeya (GB)</t>
  </si>
  <si>
    <t>Hadeeya (GB)</t>
  </si>
  <si>
    <t>1381</t>
  </si>
  <si>
    <t>Lope Y Fernandez (IRE) / Increasing (IRE)</t>
  </si>
  <si>
    <t>Increasing (IRE)</t>
  </si>
  <si>
    <t>1486</t>
  </si>
  <si>
    <t>Lope Y Fernandez (IRE) / Queen Myrine (IRE)</t>
  </si>
  <si>
    <t>Queen Myrine (IRE)</t>
  </si>
  <si>
    <t>1498</t>
  </si>
  <si>
    <t>Lope Y Fernandez (IRE) / Rive Gauche (GB)</t>
  </si>
  <si>
    <t>Rive Gauche (GB)</t>
  </si>
  <si>
    <t>1530</t>
  </si>
  <si>
    <t>Lope Y Fernandez (IRE) / Summers Lease (GB)</t>
  </si>
  <si>
    <t>Summers Lease (GB)</t>
  </si>
  <si>
    <t>1569</t>
  </si>
  <si>
    <t>Lope Y Fernandez (IRE) / Anastazia (GB)</t>
  </si>
  <si>
    <t>Anastazia (GB)</t>
  </si>
  <si>
    <t>1586</t>
  </si>
  <si>
    <t>Lope Y Fernandez (IRE) / Blue Butterfly (GB)</t>
  </si>
  <si>
    <t>Blue Butterfly (GB)</t>
  </si>
  <si>
    <t>1614</t>
  </si>
  <si>
    <t>Lope Y Fernandez (IRE) / Distant Thunder (IRE)</t>
  </si>
  <si>
    <t>Distant Thunder (IRE)</t>
  </si>
  <si>
    <t>1631</t>
  </si>
  <si>
    <t>Lope Y Fernandez (IRE) / Fairy Stories (GB)</t>
  </si>
  <si>
    <t>Fairy Stories (GB)</t>
  </si>
  <si>
    <t>1644</t>
  </si>
  <si>
    <t>Lope Y Fernandez (IRE) / Givepeaceachance (GB)</t>
  </si>
  <si>
    <t>Givepeaceachance (GB)</t>
  </si>
  <si>
    <t>Declaration of War (USA)</t>
  </si>
  <si>
    <t>1747</t>
  </si>
  <si>
    <t>Lope Y Fernandez (IRE) / Roman Spinner (GB)</t>
  </si>
  <si>
    <t>Roman Spinner (GB)</t>
  </si>
  <si>
    <t>1847</t>
  </si>
  <si>
    <t>Lope Y Fernandez (IRE) / Louya (IRE)</t>
  </si>
  <si>
    <t>Louya (IRE)</t>
  </si>
  <si>
    <t>Lucky Vega (IRE) x Set Fire (IRE)</t>
  </si>
  <si>
    <t>Set Fire (IRE)</t>
  </si>
  <si>
    <t>Lucky Vega (IRE) x Shawaaty (IRE)</t>
  </si>
  <si>
    <t>Shawaaty (IRE)</t>
  </si>
  <si>
    <t>Lucky Vega (IRE) x Fluvial (IRE)</t>
  </si>
  <si>
    <t>Fluvial (IRE)</t>
  </si>
  <si>
    <t>Lucky Vega (IRE) x Grenadine (IRE)</t>
  </si>
  <si>
    <t>Grenadine (IRE)</t>
  </si>
  <si>
    <t>Lucky Vega (IRE) x Weekend Getaway (IRE) 2023 B.F</t>
  </si>
  <si>
    <t>Lucky Vega (IRE) x Aimhirgin Lass (IRE) 2023 B.C</t>
  </si>
  <si>
    <t>Lucky Vega (IRE) x Dame Hester (IRE) 2023 Br.F</t>
  </si>
  <si>
    <t>Lucky Vega (IRE)I Am Beautiful (IRE)B.F</t>
  </si>
  <si>
    <t>Lucky Vega (IRE)Love Street (USA)B.F</t>
  </si>
  <si>
    <t>Lucky Vega (IRE)One Spirit (IRE)B.F</t>
  </si>
  <si>
    <t>Lucky Vega (IRE)Red Poppy (GB)B.C</t>
  </si>
  <si>
    <t>Lucky Vega (IRE)Runaway Sparkle (GB)B.F</t>
  </si>
  <si>
    <t>Lucky Vega (IRE) x Golddragon Reef (IRE)</t>
  </si>
  <si>
    <t>Golddragon Reef (IRE)</t>
  </si>
  <si>
    <t>Jellicle Ball (IRE)</t>
  </si>
  <si>
    <t>Katie O'Hara (IRE)</t>
  </si>
  <si>
    <t>Mihrab (USA)</t>
  </si>
  <si>
    <t>Pure Greed (IRE)</t>
  </si>
  <si>
    <t>Lucky Vega (IRE) / Kookaburra (USA)</t>
  </si>
  <si>
    <t>Kookaburra (USA)</t>
  </si>
  <si>
    <t>Lucky Vega (IRE) / Lethal Promise (IRE)</t>
  </si>
  <si>
    <t>Lethal Promise (IRE)</t>
  </si>
  <si>
    <t>175</t>
  </si>
  <si>
    <t>Lucky Vega (IRE) / Miss Kittyhawk (IRE)</t>
  </si>
  <si>
    <t>Miss Kittyhawk (IRE)</t>
  </si>
  <si>
    <t>Hawk Wing (USA)</t>
  </si>
  <si>
    <t>202</t>
  </si>
  <si>
    <t>Lucky Vega (IRE) / Naruko (USA)</t>
  </si>
  <si>
    <t>Naruko (USA)</t>
  </si>
  <si>
    <t>206</t>
  </si>
  <si>
    <t>Lucky Vega (IRE) / New Terms (GB)</t>
  </si>
  <si>
    <t>New Terms (GB)</t>
  </si>
  <si>
    <t>Lucky Vega (IRE) / Polar Sea (GB)</t>
  </si>
  <si>
    <t>Polar Sea (GB)</t>
  </si>
  <si>
    <t>Lucky Vega (IRE) / Portico (GB)</t>
  </si>
  <si>
    <t>Portico (GB)</t>
  </si>
  <si>
    <t>756</t>
  </si>
  <si>
    <t>Lucky Vega (IRE) / You Dare To Dream (IRE)</t>
  </si>
  <si>
    <t>You Dare To Dream (IRE)</t>
  </si>
  <si>
    <t>94</t>
  </si>
  <si>
    <t>Lucky Vega (IRE) / Kilakey (IRE)</t>
  </si>
  <si>
    <t>Kilakey (IRE)</t>
  </si>
  <si>
    <t>Key of Luck (USA)</t>
  </si>
  <si>
    <t>314</t>
  </si>
  <si>
    <t>Lucky Vega (IRE) / Set Dreams (FR)</t>
  </si>
  <si>
    <t>Set Dreams (FR)</t>
  </si>
  <si>
    <t>Lucky Vega (IRE) / She Loves A Night (IRE)</t>
  </si>
  <si>
    <t>She Loves A Night (IRE)</t>
  </si>
  <si>
    <t>329</t>
  </si>
  <si>
    <t>Lucky Vega (IRE) / Smile At Me (IRE)</t>
  </si>
  <si>
    <t>Smile At Me (IRE)</t>
  </si>
  <si>
    <t>389</t>
  </si>
  <si>
    <t>Lucky Vega (IRE) / Verriya (FR)</t>
  </si>
  <si>
    <t>Verriya (FR)</t>
  </si>
  <si>
    <t>432</t>
  </si>
  <si>
    <t>Lucky Vega (IRE) / Alshadhia (IRE)</t>
  </si>
  <si>
    <t>Alshadhia (IRE)</t>
  </si>
  <si>
    <t>440</t>
  </si>
  <si>
    <t>Lucky Vega (IRE) / Anyone Special (IRE)</t>
  </si>
  <si>
    <t>Anyone Special (IRE)</t>
  </si>
  <si>
    <t>499</t>
  </si>
  <si>
    <t>Lucky Vega (IRE) / Combination (FR)</t>
  </si>
  <si>
    <t>Combination (FR)</t>
  </si>
  <si>
    <t>Dashing Blade</t>
  </si>
  <si>
    <t>539</t>
  </si>
  <si>
    <t>Lucky Vega (IRE) / Dundel'S Spirit (IRE)</t>
  </si>
  <si>
    <t>Dundel'S Spirit (IRE)</t>
  </si>
  <si>
    <t>Lucky Vega (IRE) / Heavenly Angel (GB)</t>
  </si>
  <si>
    <t>Heavenly Angel (GB)</t>
  </si>
  <si>
    <t>69</t>
  </si>
  <si>
    <t>Lucky Vega (IRE) / Alkhawarah (USA)</t>
  </si>
  <si>
    <t>Alkhawarah (USA)</t>
  </si>
  <si>
    <t>Intidab (USA)</t>
  </si>
  <si>
    <t>1211</t>
  </si>
  <si>
    <t>Lucky Vega (IRE) / Street Marie (USA)</t>
  </si>
  <si>
    <t>Street Marie (USA)</t>
  </si>
  <si>
    <t>Lucky Vega (IRE) / Grace And Virtue (IRE)</t>
  </si>
  <si>
    <t>Grace And Virtue (IRE)</t>
  </si>
  <si>
    <t>832</t>
  </si>
  <si>
    <t>Lucky Vega (IRE) / Inca Trail (USA)</t>
  </si>
  <si>
    <t>Inca Trail (USA)</t>
  </si>
  <si>
    <t>861</t>
  </si>
  <si>
    <t>Lucky Vega (IRE) / Kiyra Wells (IRE)</t>
  </si>
  <si>
    <t>Kiyra Wells (IRE)</t>
  </si>
  <si>
    <t>Sadler's Wells (USA)</t>
  </si>
  <si>
    <t>1523</t>
  </si>
  <si>
    <t>Lucky Vega (IRE) / Starry Messenger (GB)</t>
  </si>
  <si>
    <t>Starry Messenger (GB)</t>
  </si>
  <si>
    <t>1564</t>
  </si>
  <si>
    <t>Lucky Vega (IRE) / Acuity (GB)</t>
  </si>
  <si>
    <t>Acuity (GB)</t>
  </si>
  <si>
    <t>1703</t>
  </si>
  <si>
    <t>Lucky Vega (IRE) / My Aquarian (IRE)</t>
  </si>
  <si>
    <t>My Aquarian (IRE)</t>
  </si>
  <si>
    <t>Magna Grecia (IRE) x Mango Diva (GB)</t>
  </si>
  <si>
    <t>Mango Diva (GB)</t>
  </si>
  <si>
    <t>Magna Grecia (IRE)Cheetah (GB)</t>
  </si>
  <si>
    <t>Cheetah (GB)</t>
  </si>
  <si>
    <t>Magna Grecia (IRE)Dance Hall Girl (IRE)</t>
  </si>
  <si>
    <t>Dance Hall Girl (IRE)</t>
  </si>
  <si>
    <t>Magna Grecia (IRE) x Danzonette (IRE)</t>
  </si>
  <si>
    <t>Magna Grecia (IRE) x Ellasha (GB)</t>
  </si>
  <si>
    <t>Shaqeeqa (GB)</t>
  </si>
  <si>
    <t>729</t>
  </si>
  <si>
    <t>Magna Grecia (IRE) / Syrena (IRE)</t>
  </si>
  <si>
    <t>Syrena (IRE)</t>
  </si>
  <si>
    <t>Gale Force Ten (GB)</t>
  </si>
  <si>
    <t>749</t>
  </si>
  <si>
    <t>Magna Grecia (IRE) / West of Venus (USA)</t>
  </si>
  <si>
    <t>West of Venus (USA)</t>
  </si>
  <si>
    <t>Magna Grecia (IRE) / Chirkova (USA)</t>
  </si>
  <si>
    <t>Chirkova (USA)</t>
  </si>
  <si>
    <t>804</t>
  </si>
  <si>
    <t>Magna Grecia (IRE) / Darkan (IRE)</t>
  </si>
  <si>
    <t>Darkan (IRE)</t>
  </si>
  <si>
    <t>Magna Grecia (IRE) / Astroglia (USA)</t>
  </si>
  <si>
    <t>Astroglia (USA)</t>
  </si>
  <si>
    <t>459</t>
  </si>
  <si>
    <t>Magna Grecia (IRE) / Badr Al Badoor (IRE)</t>
  </si>
  <si>
    <t>Badr Al Badoor (IRE)</t>
  </si>
  <si>
    <t>1250</t>
  </si>
  <si>
    <t>Magna Grecia (IRE) / Willow Beck (GB)</t>
  </si>
  <si>
    <t>Willow Beck (GB)</t>
  </si>
  <si>
    <t>1321</t>
  </si>
  <si>
    <t>Magna Grecia (IRE) / Cuban Treasure (GB)</t>
  </si>
  <si>
    <t>Cuban Treasure (GB)</t>
  </si>
  <si>
    <t>1541</t>
  </si>
  <si>
    <t>Magna Grecia (IRE) / Title Track (GB)</t>
  </si>
  <si>
    <t>Title Track (GB)</t>
  </si>
  <si>
    <t>1657</t>
  </si>
  <si>
    <t>Magna Grecia (IRE) / Irish Steps (USA)</t>
  </si>
  <si>
    <t>Irish Steps (USA)</t>
  </si>
  <si>
    <t>Make Believe (GB) x Urban Ball (IRE)</t>
  </si>
  <si>
    <t>Urban Ball (IRE)</t>
  </si>
  <si>
    <t>Make Believe (GB)Creme Anglaise (GB)</t>
  </si>
  <si>
    <t>Creme Anglaise (GB)</t>
  </si>
  <si>
    <t>Make Believe (GB) x Fresh Snow (IRE)</t>
  </si>
  <si>
    <t>Fresh Snow (IRE)</t>
  </si>
  <si>
    <t>Hymnist (IRE)</t>
  </si>
  <si>
    <t>Kerry Gal (IRE)</t>
  </si>
  <si>
    <t>Paza (USA)</t>
  </si>
  <si>
    <t>Make Believe (GB) / Go Kart (IRE)</t>
  </si>
  <si>
    <t>Go Kart (IRE)</t>
  </si>
  <si>
    <t>580</t>
  </si>
  <si>
    <t>Make Believe (GB) / Hallowed Park (IRE)</t>
  </si>
  <si>
    <t>Hallowed Park (IRE)</t>
  </si>
  <si>
    <t>808</t>
  </si>
  <si>
    <t>Make Believe (GB) / Destalink (GB)</t>
  </si>
  <si>
    <t>Destalink (GB)</t>
  </si>
  <si>
    <t>Rail Link (GB)</t>
  </si>
  <si>
    <t>830</t>
  </si>
  <si>
    <t>Make Believe (GB) / Ezilii (IRE)</t>
  </si>
  <si>
    <t>Ezilii (IRE)</t>
  </si>
  <si>
    <t>278</t>
  </si>
  <si>
    <t>Make Believe (GB) / Rock Samphire (IRE)</t>
  </si>
  <si>
    <t>Rock Samphire (IRE)</t>
  </si>
  <si>
    <t>456</t>
  </si>
  <si>
    <t>Make Believe (GB) / Auxilia (IRE)</t>
  </si>
  <si>
    <t>Auxilia (IRE)</t>
  </si>
  <si>
    <t>473</t>
  </si>
  <si>
    <t>Make Believe (GB) / Bint Nayef (IRE)</t>
  </si>
  <si>
    <t>Bint Nayef (IRE)</t>
  </si>
  <si>
    <t>496</t>
  </si>
  <si>
    <t>Make Believe (GB) / Chiarezza (AUS)</t>
  </si>
  <si>
    <t>Chiarezza (AUS)</t>
  </si>
  <si>
    <t>Make Believe (GB) / Contida (GB)</t>
  </si>
  <si>
    <t>Contida (GB)</t>
  </si>
  <si>
    <t>479</t>
  </si>
  <si>
    <t>Make Believe (GB) / Topka (FR)</t>
  </si>
  <si>
    <t>Topka (FR)</t>
  </si>
  <si>
    <t>Kahyasi</t>
  </si>
  <si>
    <t>944</t>
  </si>
  <si>
    <t>Make Believe (GB) / Melodic Motion (IRE)</t>
  </si>
  <si>
    <t>Melodic Motion (IRE)</t>
  </si>
  <si>
    <t>1261</t>
  </si>
  <si>
    <t>Make Believe (GB) / Aberlady (USA)</t>
  </si>
  <si>
    <t>Aberlady (USA)</t>
  </si>
  <si>
    <t>1363</t>
  </si>
  <si>
    <t>Make Believe (GB) / Gimasha (GB)</t>
  </si>
  <si>
    <t>Gimasha (GB)</t>
  </si>
  <si>
    <t>1387</t>
  </si>
  <si>
    <t>Make Believe (GB) / Janicellaine (IRE)</t>
  </si>
  <si>
    <t>Janicellaine (IRE)</t>
  </si>
  <si>
    <t>Beat Hollow (GB)</t>
  </si>
  <si>
    <t>Masar (IRE) x Gwendolyn (GER)</t>
  </si>
  <si>
    <t>Gwendolyn (GER)</t>
  </si>
  <si>
    <t>343</t>
  </si>
  <si>
    <t>Masar (IRE) / Spinamiss (IRE)</t>
  </si>
  <si>
    <t>Spinamiss (IRE)</t>
  </si>
  <si>
    <t>Masar (IRE) / Sunset Wish (GB)</t>
  </si>
  <si>
    <t>Sunset Wish (GB)</t>
  </si>
  <si>
    <t>482</t>
  </si>
  <si>
    <t>Masar (IRE) / Tropicana Bay (GB)</t>
  </si>
  <si>
    <t>Tropicana Bay (GB)</t>
  </si>
  <si>
    <t>1354</t>
  </si>
  <si>
    <t>Masar (IRE) / Faughill (IRE)</t>
  </si>
  <si>
    <t>Faughill (IRE)</t>
  </si>
  <si>
    <t>1529</t>
  </si>
  <si>
    <t>Masar (IRE) / Summer's Eve (GB)</t>
  </si>
  <si>
    <t>Summer's Eve (GB)</t>
  </si>
  <si>
    <t>1559</t>
  </si>
  <si>
    <t>Masar (IRE) / Yaa Mous (GB)</t>
  </si>
  <si>
    <t>Yaa Mous (GB)</t>
  </si>
  <si>
    <t>1587</t>
  </si>
  <si>
    <t>Masar (IRE) / Bonica (IRE)</t>
  </si>
  <si>
    <t>Bonica (IRE)</t>
  </si>
  <si>
    <t>1612</t>
  </si>
  <si>
    <t>Masar (IRE) / Dijlah (GB)</t>
  </si>
  <si>
    <t>Dijlah (GB)</t>
  </si>
  <si>
    <t>Linamix (FR)</t>
  </si>
  <si>
    <t>1615</t>
  </si>
  <si>
    <t>Masar (IRE) / Divine Queen (GB)</t>
  </si>
  <si>
    <t>Divine Queen (GB)</t>
  </si>
  <si>
    <t>1619</t>
  </si>
  <si>
    <t>Masar (IRE) / Dubawi Meeznah (IRE)</t>
  </si>
  <si>
    <t>Dubawi Meeznah (IRE)</t>
  </si>
  <si>
    <t>1691</t>
  </si>
  <si>
    <t>Masar (IRE) / Middle Creek (GB)</t>
  </si>
  <si>
    <t>Middle Creek (GB)</t>
  </si>
  <si>
    <t>1727</t>
  </si>
  <si>
    <t>Masar (IRE) / Perfect Showdance (GB)</t>
  </si>
  <si>
    <t>Perfect Showdance (GB)</t>
  </si>
  <si>
    <t>1783</t>
  </si>
  <si>
    <t>Masar (IRE) / Star Jewel (GB)</t>
  </si>
  <si>
    <t>Star Jewel (GB)</t>
  </si>
  <si>
    <t>Massaat (IRE) x Ginvincible (GB)</t>
  </si>
  <si>
    <t>Ginvincible (GB)</t>
  </si>
  <si>
    <t>1276</t>
  </si>
  <si>
    <t>Massaat (IRE) / Approach By Sea (IRE)</t>
  </si>
  <si>
    <t>Approach By Sea (IRE)</t>
  </si>
  <si>
    <t>1298</t>
  </si>
  <si>
    <t>Massaat (IRE) / Capelita (GB)</t>
  </si>
  <si>
    <t>Capelita (GB)</t>
  </si>
  <si>
    <t>1590</t>
  </si>
  <si>
    <t>Massaat (IRE) / Caledonia Duchess (GB)</t>
  </si>
  <si>
    <t>Caledonia Duchess (GB)</t>
  </si>
  <si>
    <t>1840</t>
  </si>
  <si>
    <t>Massaat (IRE) / Kodikova (IRE)</t>
  </si>
  <si>
    <t>Kodikova (IRE)</t>
  </si>
  <si>
    <t>1849</t>
  </si>
  <si>
    <t>Massaat (IRE) / Madam Mojito (USA)</t>
  </si>
  <si>
    <t>Madam Mojito (USA)</t>
  </si>
  <si>
    <t>1699</t>
  </si>
  <si>
    <t>Mattmu (GB) / Mookhlesa (GB)</t>
  </si>
  <si>
    <t>Mookhlesa (GB)</t>
  </si>
  <si>
    <t>Indesatchel (IRE)</t>
  </si>
  <si>
    <t>Mayson (GB) x Adornment (GB)</t>
  </si>
  <si>
    <t>Adornment (GB)</t>
  </si>
  <si>
    <t>Blandford Bloodstock/Bethell racing</t>
  </si>
  <si>
    <t>Mayson (GB) x Azenora (FR)</t>
  </si>
  <si>
    <t>Azenora (FR)</t>
  </si>
  <si>
    <t>Mayson (GB) x Believable (GB)</t>
  </si>
  <si>
    <t>Believable (GB)</t>
  </si>
  <si>
    <t>Mayson (GB) x Caryatid (GB)</t>
  </si>
  <si>
    <t>Caryatid (GB)</t>
  </si>
  <si>
    <t>Mayson (GB) x Falling Angel (GB)</t>
  </si>
  <si>
    <t>Falling Angel (GB)</t>
  </si>
  <si>
    <t>37</t>
  </si>
  <si>
    <t>Mayson (GB) / Volition (IRE)</t>
  </si>
  <si>
    <t>Volition (IRE)</t>
  </si>
  <si>
    <t>1199</t>
  </si>
  <si>
    <t>Mayson (GB) / Spontaneity (IRE)</t>
  </si>
  <si>
    <t>Spontaneity (IRE)</t>
  </si>
  <si>
    <t>1284</t>
  </si>
  <si>
    <t>Mayson (GB) / Atlantic Isle (GER)</t>
  </si>
  <si>
    <t>Atlantic Isle (GER)</t>
  </si>
  <si>
    <t>1349</t>
  </si>
  <si>
    <t>Mayson (GB) / Eolith (GB)</t>
  </si>
  <si>
    <t>Eolith (GB)</t>
  </si>
  <si>
    <t>1683</t>
  </si>
  <si>
    <t>Mayson (GB) / Madeleine Bond (GB)</t>
  </si>
  <si>
    <t>Madeleine Bond (GB)</t>
  </si>
  <si>
    <t>1842</t>
  </si>
  <si>
    <t>Mayson (GB) / La Danse Classique (GB)</t>
  </si>
  <si>
    <t>La Danse Classique (GB)</t>
  </si>
  <si>
    <t>Mehmas (IRE) x Puds (GB)</t>
  </si>
  <si>
    <t>Puds (GB)</t>
  </si>
  <si>
    <t>Mehmas (IRE) x Red Box (GB)</t>
  </si>
  <si>
    <t>Red Box (GB)</t>
  </si>
  <si>
    <t>Mehmas (IRE) x Shumookhi (IRE)</t>
  </si>
  <si>
    <t>Shumookhi (IRE)</t>
  </si>
  <si>
    <t>Mehmas (IRE) x Sweet Gardenia (GB)</t>
  </si>
  <si>
    <t>Sweet Gardenia (GB)</t>
  </si>
  <si>
    <t>Mehmas (IRE) x Swiss Kiss (GB)</t>
  </si>
  <si>
    <t>Swiss Kiss (GB)</t>
  </si>
  <si>
    <t>Mehmas (IRE) x Taliyna (IRE)</t>
  </si>
  <si>
    <t>Taliyna (IRE)</t>
  </si>
  <si>
    <t>Mehmas (IRE) x Theophile (IRE)</t>
  </si>
  <si>
    <t>Theophile (IRE)</t>
  </si>
  <si>
    <t>Mehmas (IRE) x Under Oath (GB)</t>
  </si>
  <si>
    <t>Under Oath (GB)</t>
  </si>
  <si>
    <t>Mehmas (IRE) x Zaajel (GB)</t>
  </si>
  <si>
    <t>Zaajel (GB)</t>
  </si>
  <si>
    <t>Mehmas (IRE) x Always Thankful (GB)</t>
  </si>
  <si>
    <t>Always Thankful (GB)</t>
  </si>
  <si>
    <t>Mehmas (IRE) x Atlantic Drift (GB)</t>
  </si>
  <si>
    <t>Atlantic Drift (GB)</t>
  </si>
  <si>
    <t>Mehmas (IRE) x Bungee Jump (IRE)</t>
  </si>
  <si>
    <t>Bungee Jump (IRE)</t>
  </si>
  <si>
    <t>Mehmas (IRE) x Clearly Crystal (GB)</t>
  </si>
  <si>
    <t>Clearly Crystal (GB)</t>
  </si>
  <si>
    <t>Mehmas (IRE) x Exceling (IRE)</t>
  </si>
  <si>
    <t>Exceling (IRE)</t>
  </si>
  <si>
    <t>Mehmas (IRE) x Gaja (GER)</t>
  </si>
  <si>
    <t>Gaja (GER)</t>
  </si>
  <si>
    <t>Mehmas (IRE) x Independent Missy (IRE)</t>
  </si>
  <si>
    <t>Independent Missy (IRE)</t>
  </si>
  <si>
    <t>Mehmas (IRE) x Taawfan (IRE) 2023 Ch.C</t>
  </si>
  <si>
    <t>Mehmas (IRE) x Truth Prevails (GB) 2023 Ch.C</t>
  </si>
  <si>
    <t>Mehmas (IRE) x Asaatier (USA) 2023 B.C</t>
  </si>
  <si>
    <t>Mehmas (IRE) x Bandiuc Eile (IRE) 2023 Ch.F</t>
  </si>
  <si>
    <t>Mehmas (IRE) x Bocca Baciata (IRE) 2023 Br.F</t>
  </si>
  <si>
    <t>Mehmas (IRE) x Camayork (IRE) 2023 Ch.F</t>
  </si>
  <si>
    <t>Mehmas (IRE) x Ceist Eile (IRE) 2023 B.F</t>
  </si>
  <si>
    <t>Mehmas (IRE) x Chantresse (IRE) 2023 Ch.C</t>
  </si>
  <si>
    <t>Mehmas (IRE) x Fine Lace (GB) 2023 B.C</t>
  </si>
  <si>
    <t>Mehmas (IRE)Hot Sauce (IRE)B.C</t>
  </si>
  <si>
    <t>Mehmas (IRE)Kissepal (IRE)B.F</t>
  </si>
  <si>
    <t>Mehmas (IRE)Lady Olenna (IRE)B.F</t>
  </si>
  <si>
    <t>Mehmas (IRE)L'Age d'Or (GB)Ch.F</t>
  </si>
  <si>
    <t>Mehmas (IRE)Outside Inside (IRE)B.F</t>
  </si>
  <si>
    <t>Mehmas (IRE)Paper Dreams (IRE)Ch.C</t>
  </si>
  <si>
    <t>Mehmas (IRE)Penny Pepper (IRE)B.C</t>
  </si>
  <si>
    <t>Mehmas (IRE)Rasmiya (IRE)B.F</t>
  </si>
  <si>
    <t>Mehmas (IRE)Red Romance (GB)B.F</t>
  </si>
  <si>
    <t>Mehmas (IRE)Refusetolisten (IRE)Ch.C</t>
  </si>
  <si>
    <t>Mehmas (IRE)Semera (GB)B.C</t>
  </si>
  <si>
    <t>Mehmas (IRE)Slaney East (IRE)B.F</t>
  </si>
  <si>
    <t>Mehmas (IRE)Symmetrical (USA)B.C</t>
  </si>
  <si>
    <t>Mehmas (IRE)Vale of Paris (IRE)</t>
  </si>
  <si>
    <t>Vale of Paris (IRE)</t>
  </si>
  <si>
    <t>Mehmas (IRE) x Dream Club (GB)</t>
  </si>
  <si>
    <t>Influence (FR)</t>
  </si>
  <si>
    <t>10</t>
  </si>
  <si>
    <t>Mehmas (IRE) / Firebird Song (IRE)</t>
  </si>
  <si>
    <t>Firebird Song (IRE)</t>
  </si>
  <si>
    <t>Mehmas (IRE) / Lyons Lane (GB)</t>
  </si>
  <si>
    <t>Lyons Lane (GB)</t>
  </si>
  <si>
    <t>Mehmas (IRE) / Meala (IRE)</t>
  </si>
  <si>
    <t>Meala (IRE)</t>
  </si>
  <si>
    <t>Mehmas (IRE) / Redinha (GB)</t>
  </si>
  <si>
    <t>Redinha (GB)</t>
  </si>
  <si>
    <t>303</t>
  </si>
  <si>
    <t>Mehmas (IRE) / Scholarly (GB)</t>
  </si>
  <si>
    <t>Scholarly (GB)</t>
  </si>
  <si>
    <t>321</t>
  </si>
  <si>
    <t>Mehmas (IRE) / Show Me Off (GB)</t>
  </si>
  <si>
    <t>Show Me Off (GB)</t>
  </si>
  <si>
    <t>Mehmas (IRE) / Shringara (IRE)</t>
  </si>
  <si>
    <t>Shringara (IRE)</t>
  </si>
  <si>
    <t>350</t>
  </si>
  <si>
    <t>Mehmas (IRE) / Struck By The Moon (GB)</t>
  </si>
  <si>
    <t>Struck By The Moon (GB)</t>
  </si>
  <si>
    <t>Mehmas (IRE) / Sunniyra (IRE)</t>
  </si>
  <si>
    <t>Sunniyra (IRE)</t>
  </si>
  <si>
    <t>442</t>
  </si>
  <si>
    <t>Mehmas (IRE) / Anything Goes (IRE)</t>
  </si>
  <si>
    <t>Anything Goes (IRE)</t>
  </si>
  <si>
    <t>Mehmas (IRE) / Caislean (IRE)</t>
  </si>
  <si>
    <t>Caislean (IRE)</t>
  </si>
  <si>
    <t>Mehmas (IRE) / Brief Moment (IRE)</t>
  </si>
  <si>
    <t>Brief Moment (IRE)</t>
  </si>
  <si>
    <t>Mehmas (IRE) / Daniela de Vega (IRE)</t>
  </si>
  <si>
    <t>Daniela de Vega (IRE)</t>
  </si>
  <si>
    <t>155</t>
  </si>
  <si>
    <t>Mehmas (IRE) / Edelline (IRE)</t>
  </si>
  <si>
    <t>Edelline (IRE)</t>
  </si>
  <si>
    <t>Mehmas (IRE) / Elmaliya (IRE)</t>
  </si>
  <si>
    <t>Elmaliya (IRE)</t>
  </si>
  <si>
    <t>201</t>
  </si>
  <si>
    <t>Mehmas (IRE) / Halla Na Saoire (IRE)</t>
  </si>
  <si>
    <t>Halla Na Saoire (IRE)</t>
  </si>
  <si>
    <t>221</t>
  </si>
  <si>
    <t>Mehmas (IRE) / Jeva (IRE)</t>
  </si>
  <si>
    <t>Jeva (IRE)</t>
  </si>
  <si>
    <t>Mehmas (IRE) / Nahoodh (IRE)</t>
  </si>
  <si>
    <t>Nahoodh (IRE)</t>
  </si>
  <si>
    <t>Mehmas (IRE) / Nijah (IRE)</t>
  </si>
  <si>
    <t>Nijah (IRE)</t>
  </si>
  <si>
    <t>331</t>
  </si>
  <si>
    <t>Mehmas (IRE) / Pardoven (IRE)</t>
  </si>
  <si>
    <t>Pardoven (IRE)</t>
  </si>
  <si>
    <t>335</t>
  </si>
  <si>
    <t>Mehmas (IRE) / Party Animal (GB)</t>
  </si>
  <si>
    <t>Party Animal (GB)</t>
  </si>
  <si>
    <t>Mehmas (IRE) / Sagely (IRE)</t>
  </si>
  <si>
    <t>Sagely (IRE)</t>
  </si>
  <si>
    <t>Frozen Power (IRE)</t>
  </si>
  <si>
    <t>445</t>
  </si>
  <si>
    <t>Mehmas (IRE) / Surcingle (USA)</t>
  </si>
  <si>
    <t>Surcingle (USA)</t>
  </si>
  <si>
    <t>Empire Maker (USA)</t>
  </si>
  <si>
    <t>Mehmas (IRE) / Al Dawodiya (IRE)</t>
  </si>
  <si>
    <t>Al Dawodiya (IRE)</t>
  </si>
  <si>
    <t>Mehmas (IRE) / Arctic Ocean (IRE)</t>
  </si>
  <si>
    <t>Arctic Ocean (IRE)</t>
  </si>
  <si>
    <t>Mehmas (IRE) / Assurance (IRE)</t>
  </si>
  <si>
    <t>Assurance (IRE)</t>
  </si>
  <si>
    <t>86</t>
  </si>
  <si>
    <t>Mehmas (IRE) / Aubineau (USA)</t>
  </si>
  <si>
    <t>Aubineau (USA)</t>
  </si>
  <si>
    <t>1062</t>
  </si>
  <si>
    <t>Mehmas (IRE) / Princesse de Saba (FR)</t>
  </si>
  <si>
    <t>Princesse de Saba (FR)</t>
  </si>
  <si>
    <t>1067</t>
  </si>
  <si>
    <t>Mehmas (IRE) / Provocateuse (IRE)</t>
  </si>
  <si>
    <t>Provocateuse (IRE)</t>
  </si>
  <si>
    <t>1088</t>
  </si>
  <si>
    <t>Mehmas (IRE) / Rabaabah (IRE)</t>
  </si>
  <si>
    <t>Rabaabah (IRE)</t>
  </si>
  <si>
    <t>1141</t>
  </si>
  <si>
    <t>Mehmas (IRE) / Sandra's Secret (IRE)</t>
  </si>
  <si>
    <t>Sandra's Secret (IRE)</t>
  </si>
  <si>
    <t>1142</t>
  </si>
  <si>
    <t>Mehmas (IRE) / Sarasota Bay (GB)</t>
  </si>
  <si>
    <t>Sarasota Bay (GB)</t>
  </si>
  <si>
    <t>1167</t>
  </si>
  <si>
    <t>Mehmas (IRE) / Shobobb (GB)</t>
  </si>
  <si>
    <t>Shobobb (GB)</t>
  </si>
  <si>
    <t>1186</t>
  </si>
  <si>
    <t>Mehmas (IRE) / So I Told You (IRE)</t>
  </si>
  <si>
    <t>So I Told You (IRE)</t>
  </si>
  <si>
    <t>481</t>
  </si>
  <si>
    <t>Mehmas (IRE) / Tower of Pisa (FR)</t>
  </si>
  <si>
    <t>Tower of Pisa (FR)</t>
  </si>
  <si>
    <t>Mehmas (IRE) / Unsinkable Sam (GB)</t>
  </si>
  <si>
    <t>Unsinkable Sam (GB)</t>
  </si>
  <si>
    <t>487</t>
  </si>
  <si>
    <t>Mehmas (IRE) / Utile (GB)</t>
  </si>
  <si>
    <t>Utile (GB)</t>
  </si>
  <si>
    <t>Mehmas (IRE) / Air Force Amy (GB)</t>
  </si>
  <si>
    <t>Air Force Amy (GB)</t>
  </si>
  <si>
    <t>Sixties Icon (GB)</t>
  </si>
  <si>
    <t>Mehmas (IRE) / Annual (USA)</t>
  </si>
  <si>
    <t>Annual (USA)</t>
  </si>
  <si>
    <t>Noble Mission (GB)</t>
  </si>
  <si>
    <t>583</t>
  </si>
  <si>
    <t>Mehmas (IRE) / Bella de Medici (IRE)</t>
  </si>
  <si>
    <t>Bella de Medici (IRE)</t>
  </si>
  <si>
    <t>Mehmas (IRE) / Buying Trouble (USA)</t>
  </si>
  <si>
    <t>Buying Trouble (USA)</t>
  </si>
  <si>
    <t>641</t>
  </si>
  <si>
    <t>Mehmas (IRE) / Circulation (GB)</t>
  </si>
  <si>
    <t>Circulation (GB)</t>
  </si>
  <si>
    <t>673</t>
  </si>
  <si>
    <t>Mehmas (IRE) / Dancing Vega (IRE)</t>
  </si>
  <si>
    <t>Dancing Vega (IRE)</t>
  </si>
  <si>
    <t>688</t>
  </si>
  <si>
    <t>Mehmas (IRE) / Desert Lantern (USA)</t>
  </si>
  <si>
    <t>Desert Lantern (USA)</t>
  </si>
  <si>
    <t>Mehmas (IRE) / Durance (GER)</t>
  </si>
  <si>
    <t>Durance (GER)</t>
  </si>
  <si>
    <t>801</t>
  </si>
  <si>
    <t>Mehmas (IRE) / Hard Forest (IRE)</t>
  </si>
  <si>
    <t>Hard Forest (IRE)</t>
  </si>
  <si>
    <t>846</t>
  </si>
  <si>
    <t>Mehmas (IRE) / Jessica Rocks (GB)</t>
  </si>
  <si>
    <t>Jessica Rocks (GB)</t>
  </si>
  <si>
    <t>874</t>
  </si>
  <si>
    <t>Mehmas (IRE) / Lady Heidi (GB)</t>
  </si>
  <si>
    <t>Lady Heidi (GB)</t>
  </si>
  <si>
    <t>894</t>
  </si>
  <si>
    <t>Mehmas (IRE) / Lipstick Rose (IRE)</t>
  </si>
  <si>
    <t>Lipstick Rose (IRE)</t>
  </si>
  <si>
    <t>939</t>
  </si>
  <si>
    <t>Mehmas (IRE) / Marsh Daisy (GB)</t>
  </si>
  <si>
    <t>Marsh Daisy (GB)</t>
  </si>
  <si>
    <t>989</t>
  </si>
  <si>
    <t>Mehmas (IRE) / Natural Beauty (GB)</t>
  </si>
  <si>
    <t>Natural Beauty (GB)</t>
  </si>
  <si>
    <t>1344</t>
  </si>
  <si>
    <t>Mehmas (IRE) / Ells Bells (GB)</t>
  </si>
  <si>
    <t>Ells Bells (GB)</t>
  </si>
  <si>
    <t>1483</t>
  </si>
  <si>
    <t>Mehmas (IRE) / Pure Nature (GB)</t>
  </si>
  <si>
    <t>Pure Nature (GB)</t>
  </si>
  <si>
    <t>1521</t>
  </si>
  <si>
    <t>Mehmas (IRE) / Spirit of India (GB)</t>
  </si>
  <si>
    <t>Spirit of India (GB)</t>
  </si>
  <si>
    <t>1514</t>
  </si>
  <si>
    <t>Mogul (GB) / Sofi's Spirit (IRE)</t>
  </si>
  <si>
    <t>Sofi's Spirit (IRE)</t>
  </si>
  <si>
    <t>Captain Marvelous (IRE)</t>
  </si>
  <si>
    <t>Mohaather (GB) x Tamadhor (IRE)</t>
  </si>
  <si>
    <t>Tamadhor (IRE)</t>
  </si>
  <si>
    <t>Mohaather (GB) x Accolade (GB)</t>
  </si>
  <si>
    <t>Accolade (GB)</t>
  </si>
  <si>
    <t>Mohaather (GB) x Abhasana (IRE) 2023 B.C</t>
  </si>
  <si>
    <t>Mohaather (GB)Mutebah (IRE)B.C</t>
  </si>
  <si>
    <t>Mohaather (GB)Tarando (GB)</t>
  </si>
  <si>
    <t>Tarando (GB)</t>
  </si>
  <si>
    <t>Maimoona (IRE)</t>
  </si>
  <si>
    <t>Pamushana (IRE)</t>
  </si>
  <si>
    <t>137</t>
  </si>
  <si>
    <t>Mohaather (GB) / Loving Touch (GB)</t>
  </si>
  <si>
    <t>Loving Touch (GB)</t>
  </si>
  <si>
    <t>Mohaather (GB) / Faustinatheyounger (IRE)</t>
  </si>
  <si>
    <t>Faustinatheyounger (IRE)</t>
  </si>
  <si>
    <t>Antonius Pius (USA)</t>
  </si>
  <si>
    <t>Mohaather (GB) / Miskin Diamond (IRE)</t>
  </si>
  <si>
    <t>Miskin Diamond (IRE)</t>
  </si>
  <si>
    <t>92</t>
  </si>
  <si>
    <t>Mohaather (GB) / Kerrykeel (GB)</t>
  </si>
  <si>
    <t>Kerrykeel (GB)</t>
  </si>
  <si>
    <t>1023</t>
  </si>
  <si>
    <t>Mohaather (GB) / Panmolle (GB)</t>
  </si>
  <si>
    <t>Panmolle (GB)</t>
  </si>
  <si>
    <t>1029</t>
  </si>
  <si>
    <t>Mohaather (GB) / Parknasilla (IRE)</t>
  </si>
  <si>
    <t>Parknasilla (IRE)</t>
  </si>
  <si>
    <t>1068</t>
  </si>
  <si>
    <t>Mohaather (GB) / Publicise (GB)</t>
  </si>
  <si>
    <t>Publicise (GB)</t>
  </si>
  <si>
    <t>1092</t>
  </si>
  <si>
    <t>Mohaather (GB) / Raskutani (GB)</t>
  </si>
  <si>
    <t>Raskutani (GB)</t>
  </si>
  <si>
    <t>1102</t>
  </si>
  <si>
    <t>Mohaather (GB) / Redhawk (IRE)</t>
  </si>
  <si>
    <t>Redhawk (IRE)</t>
  </si>
  <si>
    <t>Mohaather (GB) / Baqqa (IRE)</t>
  </si>
  <si>
    <t>Baqqa (IRE)</t>
  </si>
  <si>
    <t>862</t>
  </si>
  <si>
    <t>Mohaather (GB) / La Arenosa (IRE)</t>
  </si>
  <si>
    <t>La Arenosa (IRE)</t>
  </si>
  <si>
    <t>949</t>
  </si>
  <si>
    <t>Mohaather (GB) / Midnight Hush (FR)</t>
  </si>
  <si>
    <t>Midnight Hush (FR)</t>
  </si>
  <si>
    <t>1231</t>
  </si>
  <si>
    <t>Mohaather (GB) / Thiel (GB)</t>
  </si>
  <si>
    <t>Thiel (GB)</t>
  </si>
  <si>
    <t>1294</t>
  </si>
  <si>
    <t>Mohaather (GB) / Blue Aegean (GB)</t>
  </si>
  <si>
    <t>Blue Aegean (GB)</t>
  </si>
  <si>
    <t>1333</t>
  </si>
  <si>
    <t>Mohaather (GB) / Domanie (IRE)</t>
  </si>
  <si>
    <t>Domanie (IRE)</t>
  </si>
  <si>
    <t>Postponed (IRE)</t>
  </si>
  <si>
    <t>1535</t>
  </si>
  <si>
    <t>Mohaather (GB) / Tawaasul (GB)</t>
  </si>
  <si>
    <t>Tawaasul (GB)</t>
  </si>
  <si>
    <t>1539</t>
  </si>
  <si>
    <t>Mohaather (GB) / Ticktocks (GB)</t>
  </si>
  <si>
    <t>Ticktocks (GB)</t>
  </si>
  <si>
    <t>1563</t>
  </si>
  <si>
    <t>Mohaather (GB) / Abbotsfield (IRE)</t>
  </si>
  <si>
    <t>Abbotsfield (IRE)</t>
  </si>
  <si>
    <t>1584</t>
  </si>
  <si>
    <t>Mohaather (GB) / Billie Beane (GB)</t>
  </si>
  <si>
    <t>Billie Beane (GB)</t>
  </si>
  <si>
    <t>1618</t>
  </si>
  <si>
    <t>Mohaather (GB) / Drift And Dream (GB)</t>
  </si>
  <si>
    <t>Drift And Dream (GB)</t>
  </si>
  <si>
    <t>1652</t>
  </si>
  <si>
    <t>Mohaather (GB) / Hyperactive (GB)</t>
  </si>
  <si>
    <t>Hyperactive (GB)</t>
  </si>
  <si>
    <t>1660</t>
  </si>
  <si>
    <t>Mohaather (GB) / Katabatik Katie (GB)</t>
  </si>
  <si>
    <t>Katabatik Katie (GB)</t>
  </si>
  <si>
    <t>1746</t>
  </si>
  <si>
    <t>Mohaather (GB) / Rhal (IRE)</t>
  </si>
  <si>
    <t>Rhal (IRE)</t>
  </si>
  <si>
    <t>Rahy (USA)</t>
  </si>
  <si>
    <t>1802</t>
  </si>
  <si>
    <t>Mohaather (GB) / Wotamadam (GB)</t>
  </si>
  <si>
    <t>Bl/Gr</t>
  </si>
  <si>
    <t>Wotamadam (GB)</t>
  </si>
  <si>
    <t>1149</t>
  </si>
  <si>
    <t>More Than Ready (USA) / Sea of Snow (USA)</t>
  </si>
  <si>
    <t>Sea of Snow (USA)</t>
  </si>
  <si>
    <t>Southern Halo (USA)</t>
  </si>
  <si>
    <t>Nando Parrado (GB) x Silken Skies (IRE)</t>
  </si>
  <si>
    <t>Silken Skies (IRE)</t>
  </si>
  <si>
    <t>Nando Parrado (GB) x Spring To Mind (GB)</t>
  </si>
  <si>
    <t>Spring To Mind (GB)</t>
  </si>
  <si>
    <t>Nando Parrado (GB) x Wiki Tiki (GB)</t>
  </si>
  <si>
    <t>Wiki Tiki (GB)</t>
  </si>
  <si>
    <t>Nando Parrado (GB) x Angel of Light (IRE)</t>
  </si>
  <si>
    <t>Angel of Light (IRE)</t>
  </si>
  <si>
    <t>Nando Parrado (GB) x Best Be Careful (IRE)</t>
  </si>
  <si>
    <t>Best Be Careful (IRE)</t>
  </si>
  <si>
    <t>Nando Parrado (GB) x Champagne Aerial (IRE)</t>
  </si>
  <si>
    <t>Champagne Aerial (IRE)</t>
  </si>
  <si>
    <t>Nando Parrado (GB) x Desert Mission (IRE)</t>
  </si>
  <si>
    <t>Desert Mission (IRE)</t>
  </si>
  <si>
    <t>Nando Parrado (GB) x Jardin d'Hiver (IRE)</t>
  </si>
  <si>
    <t>Jardin d'Hiver (IRE)</t>
  </si>
  <si>
    <t>Nando Parrado (GB) x Occupation (IRE)</t>
  </si>
  <si>
    <t>Occupation (IRE)</t>
  </si>
  <si>
    <t>Nando Parrado (GB)Nando Parrado (GB) x Blue Marmalade (IRE)</t>
  </si>
  <si>
    <t>Nando Parrado (GB) x Blue Marmalade (IRE)</t>
  </si>
  <si>
    <t>Nando Parrado (GB)Buttonhole (GB)</t>
  </si>
  <si>
    <t>Buttonhole (GB)</t>
  </si>
  <si>
    <t>Nando Parrado (GB) x Hanvarana (IRE)</t>
  </si>
  <si>
    <t>Hanvarana (IRE)</t>
  </si>
  <si>
    <t>Lexington Sky (IRE)</t>
  </si>
  <si>
    <t>Poker Hospital (GB)</t>
  </si>
  <si>
    <t>Ponty Royale (IRE)</t>
  </si>
  <si>
    <t>Purple Tigress (GB)</t>
  </si>
  <si>
    <t>Nando Parrado (GB) / La Sibilla (GB)</t>
  </si>
  <si>
    <t>La Sibilla (GB)</t>
  </si>
  <si>
    <t>12</t>
  </si>
  <si>
    <t>Nando Parrado (GB) / Fleeting Princess (GB)</t>
  </si>
  <si>
    <t>Fleeting Princess (GB)</t>
  </si>
  <si>
    <t>133</t>
  </si>
  <si>
    <t>Nando Parrado (GB) / Love Oasis (GB)</t>
  </si>
  <si>
    <t>Love Oasis (GB)</t>
  </si>
  <si>
    <t>185</t>
  </si>
  <si>
    <t>Nando Parrado (GB) / Moonbi Haven (IRE)</t>
  </si>
  <si>
    <t>Moonbi Haven (IRE)</t>
  </si>
  <si>
    <t>Definite Article (GB)</t>
  </si>
  <si>
    <t>Nando Parrado (GB) / Ottilie (IRE)</t>
  </si>
  <si>
    <t>Ottilie (IRE)</t>
  </si>
  <si>
    <t>556</t>
  </si>
  <si>
    <t>Nando Parrado (GB) / Fables (IRE)</t>
  </si>
  <si>
    <t>Fables (IRE)</t>
  </si>
  <si>
    <t>566</t>
  </si>
  <si>
    <t>Nando Parrado (GB) / Fynbos (GB)</t>
  </si>
  <si>
    <t>Fynbos (GB)</t>
  </si>
  <si>
    <t>668</t>
  </si>
  <si>
    <t>Nando Parrado (GB) / Path of Silver (IRE)</t>
  </si>
  <si>
    <t>Path of Silver (IRE)</t>
  </si>
  <si>
    <t>Strategic Prince (GB)</t>
  </si>
  <si>
    <t>Nando Parrado (GB) / Impassioned (GB)</t>
  </si>
  <si>
    <t>Impassioned (GB)</t>
  </si>
  <si>
    <t>Nando Parrado (GB) / Tamaara (IRE)</t>
  </si>
  <si>
    <t>Tamaara (IRE)</t>
  </si>
  <si>
    <t>Nando Parrado (GB) / Becuille (IRE)</t>
  </si>
  <si>
    <t>Becuille (IRE)</t>
  </si>
  <si>
    <t>Redback (GB)</t>
  </si>
  <si>
    <t>794</t>
  </si>
  <si>
    <t>Nando Parrado (GB) / Clarinda (FR)</t>
  </si>
  <si>
    <t>Clarinda (FR)</t>
  </si>
  <si>
    <t>826</t>
  </si>
  <si>
    <t>Nando Parrado (GB) / Entrapment (GB)</t>
  </si>
  <si>
    <t>Entrapment (GB)</t>
  </si>
  <si>
    <t>Nando Parrado (GB) / Kapria (FR)</t>
  </si>
  <si>
    <t>Kapria (FR)</t>
  </si>
  <si>
    <t>Simon du Desert (FR)</t>
  </si>
  <si>
    <t>412</t>
  </si>
  <si>
    <t>Nando Parrado (GB) / Zelloof (IRE)</t>
  </si>
  <si>
    <t>Zelloof (IRE)</t>
  </si>
  <si>
    <t>650</t>
  </si>
  <si>
    <t>Nando Parrado (GB) / Company Jeed (IRE)</t>
  </si>
  <si>
    <t>Company Jeed (IRE)</t>
  </si>
  <si>
    <t>Nando Parrado (GB) / Exempt (GB)</t>
  </si>
  <si>
    <t>Exempt (GB)</t>
  </si>
  <si>
    <t>1302</t>
  </si>
  <si>
    <t>Nando Parrado (GB) / Chantilly Cream (IRE)</t>
  </si>
  <si>
    <t>Chantilly Cream (IRE)</t>
  </si>
  <si>
    <t>1045</t>
  </si>
  <si>
    <t>Nathaniel (IRE) / Pettinger (GB)</t>
  </si>
  <si>
    <t>Pettinger (GB)</t>
  </si>
  <si>
    <t>1156</t>
  </si>
  <si>
    <t>Nathaniel (IRE) / Sequilla (FR)</t>
  </si>
  <si>
    <t>Sequilla (FR)</t>
  </si>
  <si>
    <t>Nathaniel (IRE) / Theladyinquestion (GB)</t>
  </si>
  <si>
    <t>Theladyinquestion (GB)</t>
  </si>
  <si>
    <t>634</t>
  </si>
  <si>
    <t>Nathaniel (IRE) / Chesapeake Shores (IRE)</t>
  </si>
  <si>
    <t>Chesapeake Shores (IRE)</t>
  </si>
  <si>
    <t>866</t>
  </si>
  <si>
    <t>Nathaniel (IRE) / La Mortola (GB)</t>
  </si>
  <si>
    <t>La Mortola (GB)</t>
  </si>
  <si>
    <t>938</t>
  </si>
  <si>
    <t>Nathaniel (IRE) / Marlingford (GB)</t>
  </si>
  <si>
    <t>Marlingford (GB)</t>
  </si>
  <si>
    <t>980</t>
  </si>
  <si>
    <t>Nathaniel (IRE) / Mutatis Mutandis (IRE)</t>
  </si>
  <si>
    <t>Mutatis Mutandis (IRE)</t>
  </si>
  <si>
    <t>1271</t>
  </si>
  <si>
    <t>Nathaniel (IRE) / All I Need (IRE)</t>
  </si>
  <si>
    <t>All I Need (IRE)</t>
  </si>
  <si>
    <t>Peintre Celebre (USA)</t>
  </si>
  <si>
    <t>1279</t>
  </si>
  <si>
    <t>Nathaniel (IRE) / Artistic Rebellion (GB)</t>
  </si>
  <si>
    <t>Artistic Rebellion (GB)</t>
  </si>
  <si>
    <t>1455</t>
  </si>
  <si>
    <t>Nathaniel (IRE) / Nahema (IRE)</t>
  </si>
  <si>
    <t>Nahema (IRE)</t>
  </si>
  <si>
    <t>1655</t>
  </si>
  <si>
    <t>Nathaniel (IRE) / Indicia (GB)</t>
  </si>
  <si>
    <t>Indicia (GB)</t>
  </si>
  <si>
    <t>1682</t>
  </si>
  <si>
    <t>Nathaniel (IRE) / Lysanda (GER)</t>
  </si>
  <si>
    <t>Lysanda (GER)</t>
  </si>
  <si>
    <t>1050</t>
  </si>
  <si>
    <t>New Bay (GB) / Pious Alexander (IRE)</t>
  </si>
  <si>
    <t>Pious Alexander (IRE)</t>
  </si>
  <si>
    <t>1070</t>
  </si>
  <si>
    <t>New Bay (GB) / Pure Innocence (IRE)</t>
  </si>
  <si>
    <t>Pure Innocence (IRE)</t>
  </si>
  <si>
    <t>1090</t>
  </si>
  <si>
    <t>New Bay (GB) / Ramone (IRE)</t>
  </si>
  <si>
    <t>Ramone (IRE)</t>
  </si>
  <si>
    <t>1113</t>
  </si>
  <si>
    <t>New Bay (GB) / River Dance (GB)</t>
  </si>
  <si>
    <t>River Dance (GB)</t>
  </si>
  <si>
    <t>1170</t>
  </si>
  <si>
    <t>New Bay (GB) / Siamsaiocht (IRE)</t>
  </si>
  <si>
    <t>Siamsaiocht (IRE)</t>
  </si>
  <si>
    <t>1191</t>
  </si>
  <si>
    <t>New Bay (GB) / Sound of Guns (GB)</t>
  </si>
  <si>
    <t>Sound of Guns (GB)</t>
  </si>
  <si>
    <t>1203</t>
  </si>
  <si>
    <t>New Bay (GB) / Stage Call (IRE)</t>
  </si>
  <si>
    <t>Stage Call (IRE)</t>
  </si>
  <si>
    <t>713</t>
  </si>
  <si>
    <t>New Bay (GB) / Early Summer (IRE)</t>
  </si>
  <si>
    <t>Early Summer (IRE)</t>
  </si>
  <si>
    <t>718</t>
  </si>
  <si>
    <t>Vitality (IRE)</t>
  </si>
  <si>
    <t>Effervesce (IRE)</t>
  </si>
  <si>
    <t>721</t>
  </si>
  <si>
    <t>New Bay (GB) / Ennaya (FR)</t>
  </si>
  <si>
    <t>Ennaya (FR)</t>
  </si>
  <si>
    <t>777</t>
  </si>
  <si>
    <t>New Bay (GB) / Glamorous Approach (IRE)</t>
  </si>
  <si>
    <t>Glamorous Approach (IRE)</t>
  </si>
  <si>
    <t>New Bay (GB) / Grammata (IRE)</t>
  </si>
  <si>
    <t>Grammata (IRE)</t>
  </si>
  <si>
    <t>828</t>
  </si>
  <si>
    <t>New Bay (GB) / Improve (IRE)</t>
  </si>
  <si>
    <t>Improve (IRE)</t>
  </si>
  <si>
    <t>New Bay (GB) / In Your Time (GB)</t>
  </si>
  <si>
    <t>In Your Time (GB)</t>
  </si>
  <si>
    <t>834</t>
  </si>
  <si>
    <t>New Bay (GB) / Incroyable (USA)</t>
  </si>
  <si>
    <t>Incroyable (USA)</t>
  </si>
  <si>
    <t>911</t>
  </si>
  <si>
    <t>New Bay (GB) / Lunearia (IRE)</t>
  </si>
  <si>
    <t>Lunearia (IRE)</t>
  </si>
  <si>
    <t>912</t>
  </si>
  <si>
    <t>New Bay (GB) / Lustrous (GB)</t>
  </si>
  <si>
    <t>Lustrous (GB)</t>
  </si>
  <si>
    <t>964</t>
  </si>
  <si>
    <t>New Bay (GB) / Moohareeba (GB)</t>
  </si>
  <si>
    <t>Moohareeba (GB)</t>
  </si>
  <si>
    <t>976</t>
  </si>
  <si>
    <t>New Bay (GB) / Mumbai (GB)</t>
  </si>
  <si>
    <t>Mumbai (GB)</t>
  </si>
  <si>
    <t>984</t>
  </si>
  <si>
    <t>New Bay (GB) / Mystical Beauty (IRE)</t>
  </si>
  <si>
    <t>Mystical Beauty (IRE)</t>
  </si>
  <si>
    <t>985</t>
  </si>
  <si>
    <t>New Bay (GB) / Nafithaa (GB)</t>
  </si>
  <si>
    <t>Nafithaa (GB)</t>
  </si>
  <si>
    <t>1487</t>
  </si>
  <si>
    <t>New Bay (GB) / Queenhope (FR)</t>
  </si>
  <si>
    <t>Queenhope (FR)</t>
  </si>
  <si>
    <t>1489</t>
  </si>
  <si>
    <t>New Bay (GB) / Rapture (FR)</t>
  </si>
  <si>
    <t>Rapture (FR)</t>
  </si>
  <si>
    <t>1513</t>
  </si>
  <si>
    <t>New Bay (GB) / Smash (IRE)</t>
  </si>
  <si>
    <t>Smash (IRE)</t>
  </si>
  <si>
    <t>New Bay (GB) x Envega (GB)</t>
  </si>
  <si>
    <t>Envega (GB)</t>
  </si>
  <si>
    <t>New Bay (GB) x Trophee (FR) 2023 B.F</t>
  </si>
  <si>
    <t>New Bay (GB) x White Bullet (GB) 2023 Ch.C</t>
  </si>
  <si>
    <t>New Bay (GB) x Angel Love (GER) 2023 Ch.C</t>
  </si>
  <si>
    <t>New Bay (GB) x Bongiorno (IRE) 2023 B.C</t>
  </si>
  <si>
    <t>New Bay (GB) x Freedom March (GB) 2023 B.F</t>
  </si>
  <si>
    <t>New Bay (GB) x Freedom's Light (GB) 2023 B.F</t>
  </si>
  <si>
    <t>New Bay (GB)Jo Jo Air (USA)B.C</t>
  </si>
  <si>
    <t>New Bay (GB)Longing (IRE)B.F</t>
  </si>
  <si>
    <t>New Bay (GB)Magic Nymph (IRE)B.C</t>
  </si>
  <si>
    <t>New Bay (GB)Screen Star (IRE)Gr.C</t>
  </si>
  <si>
    <t>New Bay (GB)Stellar Path (FR)B.C</t>
  </si>
  <si>
    <t>New Bay (GB)Sunny Again (GB)Ch.F</t>
  </si>
  <si>
    <t>New Bay (GB) x Ebalista (IRE)</t>
  </si>
  <si>
    <t>La Fiamma (USA)</t>
  </si>
  <si>
    <t>New Bay (GB) / Double Lady (FR)</t>
  </si>
  <si>
    <t>Double Lady (FR)</t>
  </si>
  <si>
    <t>Stormy River (FR)</t>
  </si>
  <si>
    <t>528</t>
  </si>
  <si>
    <t>New Bay (GB) / Dolma (FR)</t>
  </si>
  <si>
    <t>Dolma (FR)</t>
  </si>
  <si>
    <t>Marchand de Sable (USA)</t>
  </si>
  <si>
    <t>New Bay (GB) / Enlace (GB)</t>
  </si>
  <si>
    <t>Enlace (GB)</t>
  </si>
  <si>
    <t>New Bay (GB) / Cruck Realta (GB)</t>
  </si>
  <si>
    <t>Cruck Realta (GB)</t>
  </si>
  <si>
    <t>169</t>
  </si>
  <si>
    <t>New Bay (GB) / Fact Or Folklore (IRE)</t>
  </si>
  <si>
    <t>Fact Or Folklore (IRE)</t>
  </si>
  <si>
    <t>178</t>
  </si>
  <si>
    <t>New Bay (GB) / Folk Melody (IRE)</t>
  </si>
  <si>
    <t>Folk Melody (IRE)</t>
  </si>
  <si>
    <t>New Bay (GB) / Gloria Mundi (IRE)</t>
  </si>
  <si>
    <t>Gloria Mundi (IRE)</t>
  </si>
  <si>
    <t>New Bay (GB) / Marie Antoinette (GB)</t>
  </si>
  <si>
    <t>Marie Antoinette (GB)</t>
  </si>
  <si>
    <t>New Bay (GB) / Modernstone (GB)</t>
  </si>
  <si>
    <t>Modernstone (GB)</t>
  </si>
  <si>
    <t>356</t>
  </si>
  <si>
    <t>New Bay (GB) / Puy Mary (GB)</t>
  </si>
  <si>
    <t>Puy Mary (GB)</t>
  </si>
  <si>
    <t>416</t>
  </si>
  <si>
    <t>New Bay (GB) / Shy Audience (IRE)</t>
  </si>
  <si>
    <t>Shy Audience (IRE)</t>
  </si>
  <si>
    <t>New Bay (GB) / Vitamin (IRE)</t>
  </si>
  <si>
    <t>Vitamin (IRE)</t>
  </si>
  <si>
    <t>New Bay (GB) / Anna's Rock (IRE)</t>
  </si>
  <si>
    <t>Anna's Rock (IRE)</t>
  </si>
  <si>
    <t>602</t>
  </si>
  <si>
    <t>New Bay (GB) / Blossom Mills (GB)</t>
  </si>
  <si>
    <t>Blossom Mills (GB)</t>
  </si>
  <si>
    <t>631</t>
  </si>
  <si>
    <t>New Bay (GB) / Chablis (IRE)</t>
  </si>
  <si>
    <t>Chablis (IRE)</t>
  </si>
  <si>
    <t>640</t>
  </si>
  <si>
    <t>New Bay (GB) / Chrysocolla (FR)</t>
  </si>
  <si>
    <t>Chrysocolla (FR)</t>
  </si>
  <si>
    <t>New Bay (GB) / Daban (IRE)</t>
  </si>
  <si>
    <t>Daban (IRE)</t>
  </si>
  <si>
    <t>Night of Thunder (IRE) x Sun Tide (GB)</t>
  </si>
  <si>
    <t>Sun Tide (GB)</t>
  </si>
  <si>
    <t>Night of Thunder (IRE) x Aim To Please (FR)</t>
  </si>
  <si>
    <t>Aim To Please (FR)</t>
  </si>
  <si>
    <t>Night of Thunder (IRE) x Incharge (GB)</t>
  </si>
  <si>
    <t>Incharge (GB)</t>
  </si>
  <si>
    <t>Night of Thunder (IRE) x Allez Sophia (IRE) 2023 B.F</t>
  </si>
  <si>
    <t>Night of Thunder (IRE) x American Apples (FR) 2023 B.C</t>
  </si>
  <si>
    <t>Night of Thunder (IRE) x Citadelle (FR) 2023 B.C</t>
  </si>
  <si>
    <t>Night of Thunder (IRE)Model Guest (GB)Ch.F</t>
  </si>
  <si>
    <t>Night of Thunder (IRE)Sea Mona (USA)Ch.F</t>
  </si>
  <si>
    <t>Night of Thunder (IRE) x Family Star (IRE)</t>
  </si>
  <si>
    <t>Family Star (IRE)</t>
  </si>
  <si>
    <t>Night of Thunder (IRE) / Boston Rocker (IRE)</t>
  </si>
  <si>
    <t>Boston Rocker (IRE)</t>
  </si>
  <si>
    <t>Night of Thunder (IRE) / Date With Destiny (IRE)</t>
  </si>
  <si>
    <t>Date With Destiny (IRE)</t>
  </si>
  <si>
    <t>George Washington (IRE)</t>
  </si>
  <si>
    <t>Night of Thunder (IRE) / Eavesdrop (IRE)</t>
  </si>
  <si>
    <t>Eavesdrop (IRE)</t>
  </si>
  <si>
    <t>165</t>
  </si>
  <si>
    <t>Night of Thunder (IRE) / Evolica (GB)</t>
  </si>
  <si>
    <t>Evolica (GB)</t>
  </si>
  <si>
    <t>186</t>
  </si>
  <si>
    <t>Night of Thunder (IRE) / Game Zone (IRE)</t>
  </si>
  <si>
    <t>Game Zone (IRE)</t>
  </si>
  <si>
    <t>197</t>
  </si>
  <si>
    <t>Night of Thunder (IRE) / Guanina (IRE)</t>
  </si>
  <si>
    <t>Guanina (IRE)</t>
  </si>
  <si>
    <t>212</t>
  </si>
  <si>
    <t>Night of Thunder (IRE) / Hostess (GB)</t>
  </si>
  <si>
    <t>Hostess (GB)</t>
  </si>
  <si>
    <t>Night of Thunder (IRE) / Kirstenbosch (GB)</t>
  </si>
  <si>
    <t>Kirstenbosch (GB)</t>
  </si>
  <si>
    <t>Night of Thunder (IRE) / Monica Sheriff (GB)</t>
  </si>
  <si>
    <t>Monica Sheriff (GB)</t>
  </si>
  <si>
    <t>304</t>
  </si>
  <si>
    <t>Night of Thunder (IRE) / Motion (GB)</t>
  </si>
  <si>
    <t>Motion (GB)</t>
  </si>
  <si>
    <t>358</t>
  </si>
  <si>
    <t>Night of Thunder (IRE) / Queen Guenevere (IRE)</t>
  </si>
  <si>
    <t>Queen Guenevere (IRE)</t>
  </si>
  <si>
    <t>388</t>
  </si>
  <si>
    <t>Night of Thunder (IRE) / Sagaciously (IRE)</t>
  </si>
  <si>
    <t>Sagaciously (IRE)</t>
  </si>
  <si>
    <t>390</t>
  </si>
  <si>
    <t>Night of Thunder (IRE) / Sagrada Familia (GB)</t>
  </si>
  <si>
    <t>Sagrada Familia (GB)</t>
  </si>
  <si>
    <t>395</t>
  </si>
  <si>
    <t>Night of Thunder (IRE) / Sea of Faith (IRE)</t>
  </si>
  <si>
    <t>Sea of Faith (IRE)</t>
  </si>
  <si>
    <t>Night of Thunder (IRE) / Shepherdia (IRE)</t>
  </si>
  <si>
    <t>Shepherdia (IRE)</t>
  </si>
  <si>
    <t>447</t>
  </si>
  <si>
    <t>Night of Thunder (IRE) / Swiss Air (GB)</t>
  </si>
  <si>
    <t>Swiss Air (GB)</t>
  </si>
  <si>
    <t>448</t>
  </si>
  <si>
    <t>Night of Thunder (IRE) / Syndicate (GB)</t>
  </si>
  <si>
    <t>Syndicate (GB)</t>
  </si>
  <si>
    <t>52</t>
  </si>
  <si>
    <t>Night of Thunder (IRE) / Yasmeen (GB)</t>
  </si>
  <si>
    <t>Yasmeen (GB)</t>
  </si>
  <si>
    <t>Night of Thunder (IRE) / Aeronautical (USA)</t>
  </si>
  <si>
    <t>Aeronautical (USA)</t>
  </si>
  <si>
    <t>1006</t>
  </si>
  <si>
    <t>Night of Thunder (IRE) / Ocean Wave (GB)</t>
  </si>
  <si>
    <t>Ocean Wave (GB)</t>
  </si>
  <si>
    <t>1019</t>
  </si>
  <si>
    <t>Night of Thunder (IRE) / Paco's Angel (GB)</t>
  </si>
  <si>
    <t>Paco's Angel (GB)</t>
  </si>
  <si>
    <t>1027</t>
  </si>
  <si>
    <t>Night of Thunder (IRE) / Pappina (IRE)</t>
  </si>
  <si>
    <t>Pappina (IRE)</t>
  </si>
  <si>
    <t>1054</t>
  </si>
  <si>
    <t>Night of Thunder (IRE) / Posted (GB)</t>
  </si>
  <si>
    <t>Posted (GB)</t>
  </si>
  <si>
    <t>1147</t>
  </si>
  <si>
    <t>Night of Thunder (IRE) / Sea Empress (IRE)</t>
  </si>
  <si>
    <t>Sea Empress (IRE)</t>
  </si>
  <si>
    <t>512</t>
  </si>
  <si>
    <t>Night of Thunder (IRE) / Zain Hana (GB)</t>
  </si>
  <si>
    <t>Zain Hana (GB)</t>
  </si>
  <si>
    <t>545</t>
  </si>
  <si>
    <t>Night of Thunder (IRE) / Anasheed (GB)</t>
  </si>
  <si>
    <t>Anasheed (GB)</t>
  </si>
  <si>
    <t>Night of Thunder (IRE) / Boater (IRE)</t>
  </si>
  <si>
    <t>Boater (IRE)</t>
  </si>
  <si>
    <t>691</t>
  </si>
  <si>
    <t>Night of Thunder (IRE) / Diamond And Gold (IRE)</t>
  </si>
  <si>
    <t>Diamond And Gold (IRE)</t>
  </si>
  <si>
    <t>Night of Thunder (IRE) / Grey Mystere (GB)</t>
  </si>
  <si>
    <t>Grey Mystere (GB)</t>
  </si>
  <si>
    <t>Night of Thunder (IRE) / Hertford Dancer (GB)</t>
  </si>
  <si>
    <t>Hertford Dancer (GB)</t>
  </si>
  <si>
    <t>Foxwedge (AUS)</t>
  </si>
  <si>
    <t>838</t>
  </si>
  <si>
    <t>Night of Thunder (IRE) / Intense Pink (GB)</t>
  </si>
  <si>
    <t>Intense Pink (GB)</t>
  </si>
  <si>
    <t>925</t>
  </si>
  <si>
    <t>Night of Thunder (IRE) / Maid To Dream (GB)</t>
  </si>
  <si>
    <t>Maid To Dream (GB)</t>
  </si>
  <si>
    <t>930</t>
  </si>
  <si>
    <t>Night of Thunder (IRE) / Maleficent Queen (GB)</t>
  </si>
  <si>
    <t>Maleficent Queen (GB)</t>
  </si>
  <si>
    <t>973</t>
  </si>
  <si>
    <t>Night of Thunder (IRE) / Mubhirah (GB)</t>
  </si>
  <si>
    <t>Mubhirah (GB)</t>
  </si>
  <si>
    <t>No Nay Never (USA) x Creative Director (USA)</t>
  </si>
  <si>
    <t>Creative Director (USA)</t>
  </si>
  <si>
    <t>No Nay Never (USA) x Al Joza (GB) 2023 Br.C</t>
  </si>
  <si>
    <t>No Nay Never (USA) x Catch The Eye (IRE) 2023 B.C</t>
  </si>
  <si>
    <t>No Nay Never (USA) x Compression (USA) 2023 B.C</t>
  </si>
  <si>
    <t>No Nay Never (USA) x Dubai Fashion (IRE) 2023 B.C</t>
  </si>
  <si>
    <t>No Nay Never (USA) x Flame of Gibraltar (IRE) 2023 B.C</t>
  </si>
  <si>
    <t>No Nay Never (USA)Irish History (IRE)B.F</t>
  </si>
  <si>
    <t>No Nay Never (USA)Jabhaat (USA)B.C</t>
  </si>
  <si>
    <t>No Nay Never (USA)Jira (GB)B.F</t>
  </si>
  <si>
    <t>No Nay Never (USA)Like A Star (IRE)B.C</t>
  </si>
  <si>
    <t>No Nay Never (USA)Muthabara (IRE)B.F</t>
  </si>
  <si>
    <t>No Nay Never (USA)Nargys (IRE)B.F</t>
  </si>
  <si>
    <t>No Nay Never (USA)Rain Goddess (IRE)B.F</t>
  </si>
  <si>
    <t>No Nay Never (USA)Russian River (IRE)Ch.F</t>
  </si>
  <si>
    <t>No Nay Never (USA)Shapes (IRE)B.C</t>
  </si>
  <si>
    <t>No Nay Never (USA)Shelley Beach (IRE)Ch.F</t>
  </si>
  <si>
    <t>No Nay Never (USA)Sweet Charity (FR)B.F</t>
  </si>
  <si>
    <t>146</t>
  </si>
  <si>
    <t>No Nay Never (USA) / Magical Moment (FR)</t>
  </si>
  <si>
    <t>Magical Moment (FR)</t>
  </si>
  <si>
    <t>190</t>
  </si>
  <si>
    <t>No Nay Never (USA) / Mrs Frankel (IRE)</t>
  </si>
  <si>
    <t>Mrs Frankel (IRE)</t>
  </si>
  <si>
    <t>264</t>
  </si>
  <si>
    <t>No Nay Never (USA) / Rawaaq (GB)</t>
  </si>
  <si>
    <t>Rawaaq (GB)</t>
  </si>
  <si>
    <t>291</t>
  </si>
  <si>
    <t>No Nay Never (USA) / Mission Secrete (IRE)</t>
  </si>
  <si>
    <t>Mission Secrete (IRE)</t>
  </si>
  <si>
    <t>318</t>
  </si>
  <si>
    <t>No Nay Never (USA) / Naseej (GB)</t>
  </si>
  <si>
    <t>Naseej (GB)</t>
  </si>
  <si>
    <t>435</t>
  </si>
  <si>
    <t>No Nay Never (USA) / Star Terms (GB)</t>
  </si>
  <si>
    <t>Star Terms (GB)</t>
  </si>
  <si>
    <t>438</t>
  </si>
  <si>
    <t>No Nay Never (USA) / Stone Roses (FR)</t>
  </si>
  <si>
    <t>Stone Roses (FR)</t>
  </si>
  <si>
    <t>61</t>
  </si>
  <si>
    <t>No Nay Never (USA) / African Beat (IRE)</t>
  </si>
  <si>
    <t>African Beat (IRE)</t>
  </si>
  <si>
    <t>No Nay Never (USA) / Antonia de Vega (IRE)</t>
  </si>
  <si>
    <t>Antonia de Vega (IRE)</t>
  </si>
  <si>
    <t>8</t>
  </si>
  <si>
    <t>No Nay Never (USA) / Thar She Blows (IRE)</t>
  </si>
  <si>
    <t>Thar She Blows (IRE)</t>
  </si>
  <si>
    <t>89</t>
  </si>
  <si>
    <t>No Nay Never (USA) / Babcock (CAN)</t>
  </si>
  <si>
    <t>Babcock (CAN)</t>
  </si>
  <si>
    <t>Uncle Mo (USA)</t>
  </si>
  <si>
    <t>No Nay Never (USA) / Bella Estrella (IRE)</t>
  </si>
  <si>
    <t>Bella Estrella (IRE)</t>
  </si>
  <si>
    <t>1025</t>
  </si>
  <si>
    <t>No Nay Never (USA) / Panthere (GB)</t>
  </si>
  <si>
    <t>Panthere (GB)</t>
  </si>
  <si>
    <t>1043</t>
  </si>
  <si>
    <t>No Nay Never (USA) / Perriand (IRE)</t>
  </si>
  <si>
    <t>Perriand (IRE)</t>
  </si>
  <si>
    <t>1107</t>
  </si>
  <si>
    <t>No Nay Never (USA) / Reyaadah (GB)</t>
  </si>
  <si>
    <t>Reyaadah (GB)</t>
  </si>
  <si>
    <t>1183</t>
  </si>
  <si>
    <t>No Nay Never (USA) / Snow Shower (GB)</t>
  </si>
  <si>
    <t>Snow Shower (GB)</t>
  </si>
  <si>
    <t>1189</t>
  </si>
  <si>
    <t>No Nay Never (USA) / Sophie P (GB)</t>
  </si>
  <si>
    <t>Sophie P (GB)</t>
  </si>
  <si>
    <t>462</t>
  </si>
  <si>
    <t>No Nay Never (USA) / Teofilo's Princess (IRE)</t>
  </si>
  <si>
    <t>Teofilo's Princess (IRE)</t>
  </si>
  <si>
    <t>No Nay Never (USA) / Azenzar (GB)</t>
  </si>
  <si>
    <t>Azenzar (GB)</t>
  </si>
  <si>
    <t>582</t>
  </si>
  <si>
    <t>No Nay Never (USA) / Beautiful Illusion (IRE)</t>
  </si>
  <si>
    <t>Beautiful Illusion (IRE)</t>
  </si>
  <si>
    <t>652</t>
  </si>
  <si>
    <t>No Nay Never (USA) / Considered Opinion (GB)</t>
  </si>
  <si>
    <t>Considered Opinion (GB)</t>
  </si>
  <si>
    <t>719</t>
  </si>
  <si>
    <t>No Nay Never (USA) / Emotion (FR)</t>
  </si>
  <si>
    <t>Emotion (FR)</t>
  </si>
  <si>
    <t>779</t>
  </si>
  <si>
    <t>No Nay Never (USA) / Go Angellica (IRE)</t>
  </si>
  <si>
    <t>Go Angellica (IRE)</t>
  </si>
  <si>
    <t>822</t>
  </si>
  <si>
    <t>No Nay Never (USA) / Hypothetically (IRE)</t>
  </si>
  <si>
    <t>Hypothetically (IRE)</t>
  </si>
  <si>
    <t>Oasis Dream (GB) x Waahaat (FR)</t>
  </si>
  <si>
    <t>Waahaat (FR)</t>
  </si>
  <si>
    <t>Oasis Dream (GB) x White Dress (IRE)</t>
  </si>
  <si>
    <t>White Dress (IRE)</t>
  </si>
  <si>
    <t>Oasis Dream (GB) x Fabuliste (FR)</t>
  </si>
  <si>
    <t>Fabuliste (FR)</t>
  </si>
  <si>
    <t>Oasis Dream (GB) x Allegrezza (GB) 2023 B.F</t>
  </si>
  <si>
    <t>Oasis Dream (GB) x Beach Bunny (IRE) 2023 B.F</t>
  </si>
  <si>
    <t>Oasis Dream (GB) x Eshtiya (IRE) 2023 B.F</t>
  </si>
  <si>
    <t>Oasis Dream (GB)Rose Trail (USA)B.F</t>
  </si>
  <si>
    <t>Oasis Dream (GB) x Heavenly Holly (IRE)</t>
  </si>
  <si>
    <t>Heavenly Holly (IRE)</t>
  </si>
  <si>
    <t>Oasis Dream (GB) / Posterity (IRE)</t>
  </si>
  <si>
    <t>Posterity (IRE)</t>
  </si>
  <si>
    <t>Indian Ridge</t>
  </si>
  <si>
    <t>Oasis Dream (GB) / Fielday (GB)</t>
  </si>
  <si>
    <t>Fielday (GB)</t>
  </si>
  <si>
    <t>Oasis Dream (GB) / Lola Showgirl (IRE)</t>
  </si>
  <si>
    <t>Lola Showgirl (IRE)</t>
  </si>
  <si>
    <t>384</t>
  </si>
  <si>
    <t>Oasis Dream (GB) / Royal Ffanci (GB)</t>
  </si>
  <si>
    <t>Royal Ffanci (GB)</t>
  </si>
  <si>
    <t>1078</t>
  </si>
  <si>
    <t>Oasis Dream (GB) / Queen Consort (USA)</t>
  </si>
  <si>
    <t>Queen Consort (USA)</t>
  </si>
  <si>
    <t>521</t>
  </si>
  <si>
    <t>Oasis Dream (GB) / A Legacy (GB)</t>
  </si>
  <si>
    <t>A Legacy (GB)</t>
  </si>
  <si>
    <t>585</t>
  </si>
  <si>
    <t>Oasis Dream (GB) / Belladonna (GB)</t>
  </si>
  <si>
    <t>Belladonna (GB)</t>
  </si>
  <si>
    <t>Oasis Dream (GB) / Belle Meade (IRE)</t>
  </si>
  <si>
    <t>Belle Meade (IRE)</t>
  </si>
  <si>
    <t>Roderic O'Connor (IRE)</t>
  </si>
  <si>
    <t>710</t>
  </si>
  <si>
    <t>Oasis Dream (GB) / Dubious Affair (IRE)</t>
  </si>
  <si>
    <t>Dubious Affair (IRE)</t>
  </si>
  <si>
    <t>Oasis Dream (GB) / Fadhayyil (IRE)</t>
  </si>
  <si>
    <t>Fadhayyil (IRE)</t>
  </si>
  <si>
    <t>736</t>
  </si>
  <si>
    <t>Oasis Dream (GB) / Falaj (GB)</t>
  </si>
  <si>
    <t>Falaj (GB)</t>
  </si>
  <si>
    <t>Oasis Dream (GB) / Grace And Favour (GB)</t>
  </si>
  <si>
    <t>Grace And Favour (GB)</t>
  </si>
  <si>
    <t>864</t>
  </si>
  <si>
    <t>Oasis Dream (GB) / La Dorotea (IRE)</t>
  </si>
  <si>
    <t>La Dorotea (IRE)</t>
  </si>
  <si>
    <t>1257</t>
  </si>
  <si>
    <t>Oasis Dream (GB) / Zindana (IRE)</t>
  </si>
  <si>
    <t>Zindana (IRE)</t>
  </si>
  <si>
    <t>1290</t>
  </si>
  <si>
    <t>Oasis Dream (GB) / Belvoir Diva (GB)</t>
  </si>
  <si>
    <t>Belvoir Diva (GB)</t>
  </si>
  <si>
    <t>1433</t>
  </si>
  <si>
    <t>Oasis Dream (GB) / Merry Vale (GB)</t>
  </si>
  <si>
    <t>Merry Vale (GB)</t>
  </si>
  <si>
    <t>Palace Pier (GB) x Vitello (GB)</t>
  </si>
  <si>
    <t>Vitello (GB)</t>
  </si>
  <si>
    <t>Palace Pier (GB) x Astonishing (IRE)</t>
  </si>
  <si>
    <t>Astonishing (IRE)</t>
  </si>
  <si>
    <t>Palace Pier (GB) x Vandella (IRE) 2023 B.F</t>
  </si>
  <si>
    <t>Palace Pier (GB) x African Moonlight (UAE) 2023 Ch.F</t>
  </si>
  <si>
    <t>Palace Pier (GB) x Alouja (IRE) 2023 B.F</t>
  </si>
  <si>
    <t>Palace Pier (GB) x Cascading (GB) 2023 B.F</t>
  </si>
  <si>
    <t>Palace Pier (GB) x Ghalyah (GB) 2023 B.C</t>
  </si>
  <si>
    <t>Palace Pier (GB)Initially (GB)B.F</t>
  </si>
  <si>
    <t>Palace Pier (GB) / Guilty Twelve (USA)</t>
  </si>
  <si>
    <t>Guilty Twelve (USA)</t>
  </si>
  <si>
    <t>Palace Pier (GB) / Sans Equivoque (GER)</t>
  </si>
  <si>
    <t>Sans Equivoque (GER)</t>
  </si>
  <si>
    <t>514</t>
  </si>
  <si>
    <t>Palace Pier (GB) / Crystal Starlet (GB)</t>
  </si>
  <si>
    <t>Crystal Starlet (GB)</t>
  </si>
  <si>
    <t>174</t>
  </si>
  <si>
    <t>Palace Pier (GB) / Fixette (IRE)</t>
  </si>
  <si>
    <t>Fixette (IRE)</t>
  </si>
  <si>
    <t>71</t>
  </si>
  <si>
    <t>Palace Pier (GB) / Always A Dream (GB)</t>
  </si>
  <si>
    <t>Always A Dream (GB)</t>
  </si>
  <si>
    <t>Palace Pier (GB) / Amerique (IRE)</t>
  </si>
  <si>
    <t>Amerique (IRE)</t>
  </si>
  <si>
    <t>88</t>
  </si>
  <si>
    <t>Palace Pier (GB) / Axana (GER)</t>
  </si>
  <si>
    <t>Axana (GER)</t>
  </si>
  <si>
    <t>1017</t>
  </si>
  <si>
    <t>Palace Pier (GB) / Pacific Angel (IRE)</t>
  </si>
  <si>
    <t>Pacific Angel (IRE)</t>
  </si>
  <si>
    <t>1018</t>
  </si>
  <si>
    <t>Palace Pier (GB) / Pacifica Highway (USA)</t>
  </si>
  <si>
    <t>Pacifica Highway (USA)</t>
  </si>
  <si>
    <t>Pulpit (USA)</t>
  </si>
  <si>
    <t>1022</t>
  </si>
  <si>
    <t>Palace Pier (GB) / Pamona (IRE)</t>
  </si>
  <si>
    <t>Pamona (IRE)</t>
  </si>
  <si>
    <t>1026</t>
  </si>
  <si>
    <t>Palace Pier (GB) / Papaver (GB)</t>
  </si>
  <si>
    <t>Papaver (GB)</t>
  </si>
  <si>
    <t>1066</t>
  </si>
  <si>
    <t>Palace Pier (GB) / Propel (IRE)</t>
  </si>
  <si>
    <t>Propel (IRE)</t>
  </si>
  <si>
    <t>1069</t>
  </si>
  <si>
    <t>Palace Pier (GB) / Publicist (GB)</t>
  </si>
  <si>
    <t>Publicist (GB)</t>
  </si>
  <si>
    <t>1080</t>
  </si>
  <si>
    <t>Palace Pier (GB) / Queen of The Stars (GB)</t>
  </si>
  <si>
    <t>Queen of The Stars (GB)</t>
  </si>
  <si>
    <t>1111</t>
  </si>
  <si>
    <t>Palace Pier (GB) / Rioticism (FR)</t>
  </si>
  <si>
    <t>Rioticism (FR)</t>
  </si>
  <si>
    <t>1169</t>
  </si>
  <si>
    <t>Palace Pier (GB) / Shomaria (FR)</t>
  </si>
  <si>
    <t>Shomaria (FR)</t>
  </si>
  <si>
    <t>1220</t>
  </si>
  <si>
    <t>Palace Pier (GB) / Swing Out Sister (IRE)</t>
  </si>
  <si>
    <t>Swing Out Sister (IRE)</t>
  </si>
  <si>
    <t>Palace Pier (GB) / Waldfabel (GB)</t>
  </si>
  <si>
    <t>Waldfabel (GB)</t>
  </si>
  <si>
    <t>Palace Pier (GB) / Concordia (GB)</t>
  </si>
  <si>
    <t>Concordia (GB)</t>
  </si>
  <si>
    <t>Palace Pier (GB) / Crying Lightening (IRE)</t>
  </si>
  <si>
    <t>Crying Lightening (IRE)</t>
  </si>
  <si>
    <t>Palace Pier (GB) / Fen Breeze (GB)</t>
  </si>
  <si>
    <t>Fen Breeze (GB)</t>
  </si>
  <si>
    <t>Palace Pier (GB) / French Polish (GB)</t>
  </si>
  <si>
    <t>French Polish (GB)</t>
  </si>
  <si>
    <t>767</t>
  </si>
  <si>
    <t>Palace Pier (GB) / Gabrielle (FR)</t>
  </si>
  <si>
    <t>Gabrielle (FR)</t>
  </si>
  <si>
    <t>770</t>
  </si>
  <si>
    <t>Palace Pier (GB) / Galileo Gal (IRE)</t>
  </si>
  <si>
    <t>Galileo Gal (IRE)</t>
  </si>
  <si>
    <t>Palace Pier (GB) / Highgarden (GB)</t>
  </si>
  <si>
    <t>Highgarden (GB)</t>
  </si>
  <si>
    <t>987</t>
  </si>
  <si>
    <t>Palace Pier (GB) / Nathalizia (GB)</t>
  </si>
  <si>
    <t>Nathalizia (GB)</t>
  </si>
  <si>
    <t>997</t>
  </si>
  <si>
    <t>Palace Pier (GB) / Night of Light (IRE)</t>
  </si>
  <si>
    <t>Night of Light (IRE)</t>
  </si>
  <si>
    <t>1266</t>
  </si>
  <si>
    <t>Palace Pier (GB) / Al Mahmeyah (GB)</t>
  </si>
  <si>
    <t>Al Mahmeyah (GB)</t>
  </si>
  <si>
    <t>Sermina (IRE)</t>
  </si>
  <si>
    <t>254</t>
  </si>
  <si>
    <t>Persian King (IRE) / Lbretha (FR)</t>
  </si>
  <si>
    <t>Lbretha (FR)</t>
  </si>
  <si>
    <t>Persian King (IRE) / Ermine Ruby (GB)</t>
  </si>
  <si>
    <t>Ermine Ruby (GB)</t>
  </si>
  <si>
    <t>Phoenix of Spain (IRE) x Tara Celeb (GB)</t>
  </si>
  <si>
    <t>Tara Celeb (GB)</t>
  </si>
  <si>
    <t>Phoenix of Spain (IRE)Phoenix of Spain (IRE) x Billie Eria (IRE)</t>
  </si>
  <si>
    <t>Phoenix of Spain (IRE) x Billie Eria (IRE)</t>
  </si>
  <si>
    <t>Phoenix of Spain (IRE) x Divine Approach (IRE)</t>
  </si>
  <si>
    <t>Phoenix of Spain (IRE) x Dreamaway (IRE)</t>
  </si>
  <si>
    <t>Soul Custody (CAN)</t>
  </si>
  <si>
    <t>18</t>
  </si>
  <si>
    <t>Phoenix of Spain (IRE) / Furia Cruzada (CHI)</t>
  </si>
  <si>
    <t>Furia Cruzada (CHI)</t>
  </si>
  <si>
    <t>Newfoundland (USA)</t>
  </si>
  <si>
    <t>225</t>
  </si>
  <si>
    <t>Phoenix of Spain (IRE) / Passage Falcon (IRE)</t>
  </si>
  <si>
    <t>Passage Falcon (IRE)</t>
  </si>
  <si>
    <t>793</t>
  </si>
  <si>
    <t>Phoenix of Spain (IRE) / Church Melody (GB)</t>
  </si>
  <si>
    <t>Church Melody (GB)</t>
  </si>
  <si>
    <t>Phoenix of Spain (IRE) / Young Special (IRE)</t>
  </si>
  <si>
    <t>Young Special (IRE)</t>
  </si>
  <si>
    <t>1146</t>
  </si>
  <si>
    <t>Phoenix of Spain (IRE) / Scintillating (IRE)</t>
  </si>
  <si>
    <t>Scintillating (IRE)</t>
  </si>
  <si>
    <t>Phoenix of Spain (IRE) / Almarada (FR)</t>
  </si>
  <si>
    <t>Almarada (FR)</t>
  </si>
  <si>
    <t>Phoenix of Spain (IRE) / Chicita Banana (GB)</t>
  </si>
  <si>
    <t>Chicita Banana (GB)</t>
  </si>
  <si>
    <t>Phoenix of Spain (IRE) / Fairly Fair (FR)</t>
  </si>
  <si>
    <t>Fairly Fair (FR)</t>
  </si>
  <si>
    <t>839</t>
  </si>
  <si>
    <t>Phoenix of Spain (IRE) / Invermere (GB)</t>
  </si>
  <si>
    <t>Invermere (GB)</t>
  </si>
  <si>
    <t>1223</t>
  </si>
  <si>
    <t>Phoenix of Spain (IRE) / Tariysha (IRE)</t>
  </si>
  <si>
    <t>Tariysha (IRE)</t>
  </si>
  <si>
    <t>1313</t>
  </si>
  <si>
    <t>Phoenix of Spain (IRE) / Comnena (GB)</t>
  </si>
  <si>
    <t>Comnena (GB)</t>
  </si>
  <si>
    <t>Tiger Hill (IRE)</t>
  </si>
  <si>
    <t>1336</t>
  </si>
  <si>
    <t>Phoenix of Spain (IRE) / Dulcian (IRE)</t>
  </si>
  <si>
    <t>Dulcian (IRE)</t>
  </si>
  <si>
    <t>Pinatubo (IRE) x Brandybend (IRE)</t>
  </si>
  <si>
    <t>Brandybend (IRE)</t>
  </si>
  <si>
    <t>Pinatubo (IRE) x Clear Water (IRE)</t>
  </si>
  <si>
    <t>Clear Water (IRE)</t>
  </si>
  <si>
    <t>Pinatubo (IRE) x Her Terms (GB) 2023 Ch.F</t>
  </si>
  <si>
    <t>Pinatubo (IRE) / Sidra (IRE)</t>
  </si>
  <si>
    <t>Sidra (IRE)</t>
  </si>
  <si>
    <t>Pinatubo (IRE) / Swish (IRE)</t>
  </si>
  <si>
    <t>Swish (IRE)</t>
  </si>
  <si>
    <t>385</t>
  </si>
  <si>
    <t>Pinatubo (IRE) / Unpretentious (GB)</t>
  </si>
  <si>
    <t>Unpretentious (GB)</t>
  </si>
  <si>
    <t>Pinatubo (IRE) / Dutch Treat (GB)</t>
  </si>
  <si>
    <t>Dutch Treat (GB)</t>
  </si>
  <si>
    <t>171</t>
  </si>
  <si>
    <t>Pinatubo (IRE) / Fast Lily (IRE)</t>
  </si>
  <si>
    <t>Fast Lily (IRE)</t>
  </si>
  <si>
    <t>372</t>
  </si>
  <si>
    <t>Pinatubo (IRE) / Relevant (IRE)</t>
  </si>
  <si>
    <t>Relevant (IRE)</t>
  </si>
  <si>
    <t>1087</t>
  </si>
  <si>
    <t>Pinatubo (IRE) / Raaqy (IRE)</t>
  </si>
  <si>
    <t>Raaqy (IRE)</t>
  </si>
  <si>
    <t>1106</t>
  </si>
  <si>
    <t>Pinatubo (IRE) / Revered (GB)</t>
  </si>
  <si>
    <t>Revered (GB)</t>
  </si>
  <si>
    <t>1155</t>
  </si>
  <si>
    <t>Pinatubo (IRE) / September Stars (IRE)</t>
  </si>
  <si>
    <t>September Stars (IRE)</t>
  </si>
  <si>
    <t>1184</t>
  </si>
  <si>
    <t>Pinatubo (IRE) / So Brave (GB)</t>
  </si>
  <si>
    <t>So Brave (GB)</t>
  </si>
  <si>
    <t>Pinatubo (IRE) / Vario (GB)</t>
  </si>
  <si>
    <t>Vario (GB)</t>
  </si>
  <si>
    <t>Pinatubo (IRE) / Baileys Jubilee (GB)</t>
  </si>
  <si>
    <t>Baileys Jubilee (GB)</t>
  </si>
  <si>
    <t>670</t>
  </si>
  <si>
    <t>Pinatubo (IRE) / Dame Malliot (GB)</t>
  </si>
  <si>
    <t>Dame Malliot (GB)</t>
  </si>
  <si>
    <t>681</t>
  </si>
  <si>
    <t>Pinatubo (IRE) / Deep Inside (FR)</t>
  </si>
  <si>
    <t>Deep Inside (FR)</t>
  </si>
  <si>
    <t>693</t>
  </si>
  <si>
    <t>Pinatubo (IRE) / Dibajj (FR)</t>
  </si>
  <si>
    <t>Dibajj (FR)</t>
  </si>
  <si>
    <t>Pinatubo (IRE) / Dreams With You (GB)</t>
  </si>
  <si>
    <t>Dreams With You (GB)</t>
  </si>
  <si>
    <t>Pinatubo (IRE) / Flower of Scotland (GB)</t>
  </si>
  <si>
    <t>Flower of Scotland (GB)</t>
  </si>
  <si>
    <t>Pinatubo (IRE) / Folk Opera (IRE)</t>
  </si>
  <si>
    <t>Folk Opera (IRE)</t>
  </si>
  <si>
    <t>Pinatubo (IRE) / Galician (GB)</t>
  </si>
  <si>
    <t>Galician (GB)</t>
  </si>
  <si>
    <t>Pinatubo (IRE) / Golden Wattle (IRE)</t>
  </si>
  <si>
    <t>Golden Wattle (IRE)</t>
  </si>
  <si>
    <t>816</t>
  </si>
  <si>
    <t>Pinatubo (IRE) / Hoyam (GB)</t>
  </si>
  <si>
    <t>Hoyam (GB)</t>
  </si>
  <si>
    <t>851</t>
  </si>
  <si>
    <t>Pinatubo (IRE) / Just So (IRE)</t>
  </si>
  <si>
    <t>Just So (IRE)</t>
  </si>
  <si>
    <t>923</t>
  </si>
  <si>
    <t>Pinatubo (IRE) / Maid For Winning (USA)</t>
  </si>
  <si>
    <t>Maid For Winning (USA)</t>
  </si>
  <si>
    <t>Gone West (USA)</t>
  </si>
  <si>
    <t>936</t>
  </si>
  <si>
    <t>Pinatubo (IRE) / Marie of Lyon (GB)</t>
  </si>
  <si>
    <t>Marie of Lyon (GB)</t>
  </si>
  <si>
    <t>962</t>
  </si>
  <si>
    <t>Pinatubo (IRE) / Momentus (IRE)</t>
  </si>
  <si>
    <t>Momentus (IRE)</t>
  </si>
  <si>
    <t>972</t>
  </si>
  <si>
    <t>Pinatubo (IRE) / Mrs Gallagher (GB)</t>
  </si>
  <si>
    <t>Mrs Gallagher (GB)</t>
  </si>
  <si>
    <t>1479</t>
  </si>
  <si>
    <t>Pinatubo (IRE) / Prefer (IRE)</t>
  </si>
  <si>
    <t>Prefer (IRE)</t>
  </si>
  <si>
    <t>1506</t>
  </si>
  <si>
    <t>Pinatubo (IRE) / Sayidah Kodiac (GB)</t>
  </si>
  <si>
    <t>Sayidah Kodiac (GB)</t>
  </si>
  <si>
    <t>Prince of Lir (IRE) x Shahaama (GB)</t>
  </si>
  <si>
    <t>Shahaama (GB)</t>
  </si>
  <si>
    <t>Prince of Lir (IRE)Prince of Lir (IRE) x Bean Uasal (IRE)</t>
  </si>
  <si>
    <t>Prince of Lir (IRE) x Bean Uasal (IRE)</t>
  </si>
  <si>
    <t>Mitre Peak (GB)</t>
  </si>
  <si>
    <t>Prince of Lir (IRE) / Rio's Pearl (GB)</t>
  </si>
  <si>
    <t>Rio's Pearl (GB)</t>
  </si>
  <si>
    <t>Captain Rio (GB)</t>
  </si>
  <si>
    <t>Profitable (IRE) x Spectacular Show (IRE)</t>
  </si>
  <si>
    <t>Spectacular Show (IRE)</t>
  </si>
  <si>
    <t>Profitable (IRE) x Urbestchance (IRE)</t>
  </si>
  <si>
    <t>Urbestchance (IRE)</t>
  </si>
  <si>
    <t>Profitable (IRE) x Awaasef (GB)</t>
  </si>
  <si>
    <t>Awaasef (GB)</t>
  </si>
  <si>
    <t>Profitable (IRE) x Brainey Baxter (USA)</t>
  </si>
  <si>
    <t>Brainey Baxter (USA)</t>
  </si>
  <si>
    <t>Profitable (IRE) x Demesne (GB)</t>
  </si>
  <si>
    <t>Demesne (GB)</t>
  </si>
  <si>
    <t>Profitable (IRE) x Fanrouge (IRE)</t>
  </si>
  <si>
    <t>Fanrouge (IRE)</t>
  </si>
  <si>
    <t>Profitable (IRE) x Flick Show (IRE)</t>
  </si>
  <si>
    <t>Flick Show (IRE)</t>
  </si>
  <si>
    <t>Profitable (IRE)Brazilian Bride (IRE)</t>
  </si>
  <si>
    <t>Brazilian Bride (IRE)</t>
  </si>
  <si>
    <t>Profitable (IRE)Cyrenaica (IRE)</t>
  </si>
  <si>
    <t>Cyrenaica (IRE)</t>
  </si>
  <si>
    <t>Profitable (IRE) x Galeaza (GB)</t>
  </si>
  <si>
    <t>Galeaza (GB)</t>
  </si>
  <si>
    <t>Punakha (IRE)</t>
  </si>
  <si>
    <t>Sophistry (GB)</t>
  </si>
  <si>
    <t>Profitable (IRE) / Heretoolong (IRE)</t>
  </si>
  <si>
    <t>Heretoolong (IRE)</t>
  </si>
  <si>
    <t>Profitable (IRE) / Marmalade Cat (GB)</t>
  </si>
  <si>
    <t>Marmalade Cat (GB)</t>
  </si>
  <si>
    <t>671</t>
  </si>
  <si>
    <t>Profitable (IRE) / Peig (IRE)</t>
  </si>
  <si>
    <t>Peig (IRE)</t>
  </si>
  <si>
    <t>Profitable (IRE) / The Lacemaker (GB)</t>
  </si>
  <si>
    <t>The Lacemaker (GB)</t>
  </si>
  <si>
    <t>778</t>
  </si>
  <si>
    <t>Profitable (IRE) / Belle Chanel (IRE)</t>
  </si>
  <si>
    <t>Belle Chanel (IRE)</t>
  </si>
  <si>
    <t>532</t>
  </si>
  <si>
    <t>Profitable (IRE) / Dream Kart (IRE)</t>
  </si>
  <si>
    <t>Dream Kart (IRE)</t>
  </si>
  <si>
    <t>1024</t>
  </si>
  <si>
    <t>Profitable (IRE) / Pannonia (USA)</t>
  </si>
  <si>
    <t>Pannonia (USA)</t>
  </si>
  <si>
    <t>1053</t>
  </si>
  <si>
    <t>Profitable (IRE) / Policoro (IRE)</t>
  </si>
  <si>
    <t>Policoro (IRE)</t>
  </si>
  <si>
    <t>1110</t>
  </si>
  <si>
    <t>Profitable (IRE) / Rio Festival (USA)</t>
  </si>
  <si>
    <t>Rio Festival (USA)</t>
  </si>
  <si>
    <t>Profitable (IRE) / Dreaming Moment (IRE)</t>
  </si>
  <si>
    <t>Dreaming Moment (IRE)</t>
  </si>
  <si>
    <t>Pride of Dubai (AUS)</t>
  </si>
  <si>
    <t>1534</t>
  </si>
  <si>
    <t>Profitable (IRE) / Tappity Tap (GB)</t>
  </si>
  <si>
    <t>Tappity Tap (GB)</t>
  </si>
  <si>
    <t>Raging Bull (FR) x Editor At Large (IRE) 2023 B.C</t>
  </si>
  <si>
    <t>690</t>
  </si>
  <si>
    <t>Raven's Pass (USA) / Royal Highness (IRE)</t>
  </si>
  <si>
    <t>Royal Highness (IRE)</t>
  </si>
  <si>
    <t>Raven's Pass (USA) / Ruby Max (IRE)</t>
  </si>
  <si>
    <t>Ruby Max (IRE)</t>
  </si>
  <si>
    <t>Xtension (IRE)</t>
  </si>
  <si>
    <t>Raven's Pass (USA) / St Clerans (IRE)</t>
  </si>
  <si>
    <t>St Clerans (IRE)</t>
  </si>
  <si>
    <t>Survived (GB)</t>
  </si>
  <si>
    <t>Rhythm And Rhyme (IRE)</t>
  </si>
  <si>
    <t>Ribchester (IRE) / Nell Trent (GB)</t>
  </si>
  <si>
    <t>Nell Trent (GB)</t>
  </si>
  <si>
    <t>Ribchester (IRE) / Suddenly (GER)</t>
  </si>
  <si>
    <t>Suddenly (GER)</t>
  </si>
  <si>
    <t>1638</t>
  </si>
  <si>
    <t>Ribchester (IRE) / Flame Out (GB)</t>
  </si>
  <si>
    <t>Flame Out (GB)</t>
  </si>
  <si>
    <t>1794</t>
  </si>
  <si>
    <t>Rumble Inthejungle (IRE) / Tranquil Flight (GB)</t>
  </si>
  <si>
    <t>Tranquil Flight (GB)</t>
  </si>
  <si>
    <t>Sands of Mali (FR) x Conjuring (IRE)</t>
  </si>
  <si>
    <t>Conjuring (IRE)</t>
  </si>
  <si>
    <t>Sands of Mali (FR) x Fauneta (FR)</t>
  </si>
  <si>
    <t>Fauneta (FR)</t>
  </si>
  <si>
    <t>Imdancinwithurwife (IRE)</t>
  </si>
  <si>
    <t>Sands of Mali (FR) / Few Words (GB)</t>
  </si>
  <si>
    <t>Few Words (GB)</t>
  </si>
  <si>
    <t>Fraam (GB)</t>
  </si>
  <si>
    <t>739</t>
  </si>
  <si>
    <t>Sands of Mali (FR) / Tickerdi (IRE)</t>
  </si>
  <si>
    <t>Tickerdi (IRE)</t>
  </si>
  <si>
    <t>Sands of Mali (FR) / Backstreet Girl (IRE)</t>
  </si>
  <si>
    <t>Backstreet Girl (IRE)</t>
  </si>
  <si>
    <t>803</t>
  </si>
  <si>
    <t>Sands of Mali (FR) / Daddies Girl (IRE)</t>
  </si>
  <si>
    <t>Daddies Girl (IRE)</t>
  </si>
  <si>
    <t>Sands of Mali (FR) / Kind Thoughts (IRE)</t>
  </si>
  <si>
    <t>Kind Thoughts (IRE)</t>
  </si>
  <si>
    <t>Sands of Mali (FR) / Tatsia (GB)</t>
  </si>
  <si>
    <t>Tatsia (GB)</t>
  </si>
  <si>
    <t>463</t>
  </si>
  <si>
    <t>Sands of Mali (FR) / Bayan Kasirga (IRE)</t>
  </si>
  <si>
    <t>Bayan Kasirga (IRE)</t>
  </si>
  <si>
    <t>Aussie Rules (USA)</t>
  </si>
  <si>
    <t>543</t>
  </si>
  <si>
    <t>Sands of Mali (FR) / Eglantyne Dream (FR)</t>
  </si>
  <si>
    <t>Eglantyne Dream (FR)</t>
  </si>
  <si>
    <t>917</t>
  </si>
  <si>
    <t>Sands of Mali (FR) / Macau (FR)</t>
  </si>
  <si>
    <t>Macau (FR)</t>
  </si>
  <si>
    <t>Saxon Warrior (JPN) x Yellowhammer (GB) 2023 B.F</t>
  </si>
  <si>
    <t>Saxon Warrior (JPN)Sea Is Gold (IRE)B.C</t>
  </si>
  <si>
    <t>Saxon Warrior (JPN)Summer House (GB)Ch.C</t>
  </si>
  <si>
    <t>Saxon Warrior (JPN)Two Pass (IRE)</t>
  </si>
  <si>
    <t>Two Pass (IRE)</t>
  </si>
  <si>
    <t>Saxon Warrior (JPN)Saxon Warrior (JPN) x Alpine Air (GB)</t>
  </si>
  <si>
    <t>Saxon Warrior (JPN) x Alpine Air (GB)</t>
  </si>
  <si>
    <t>Saxon Warrior (JPN)Caelica (IRE)</t>
  </si>
  <si>
    <t>Caelica (IRE)</t>
  </si>
  <si>
    <t>Intuit (IRE)</t>
  </si>
  <si>
    <t>Kalisma (IRE)</t>
  </si>
  <si>
    <t>Lady Cedar (IRE)</t>
  </si>
  <si>
    <t>Mighty Girl (FR)</t>
  </si>
  <si>
    <t>My Spirit (IRE)</t>
  </si>
  <si>
    <t>Pleasantry (GB)</t>
  </si>
  <si>
    <t>Raajihah (GB)</t>
  </si>
  <si>
    <t>Regency Romance (GB)</t>
  </si>
  <si>
    <t>Sand Shoe (GB)</t>
  </si>
  <si>
    <t>Saucy Spirit (GB)</t>
  </si>
  <si>
    <t>Sundiata (GB)</t>
  </si>
  <si>
    <t>208</t>
  </si>
  <si>
    <t>Saxon Warrior (JPN) / Night of Hope (IRE)</t>
  </si>
  <si>
    <t>Night of Hope (IRE)</t>
  </si>
  <si>
    <t>Saxon Warrior (JPN) / Novelty (GB)</t>
  </si>
  <si>
    <t>Novelty (GB)</t>
  </si>
  <si>
    <t>255</t>
  </si>
  <si>
    <t>Saxon Warrior (JPN) / Purlain (GB)</t>
  </si>
  <si>
    <t>Purlain (GB)</t>
  </si>
  <si>
    <t>Saxon Warrior (JPN) / Hassaad (GB)</t>
  </si>
  <si>
    <t>Hassaad (GB)</t>
  </si>
  <si>
    <t>64</t>
  </si>
  <si>
    <t>Saxon Warrior (JPN) / Ihtifal (GB)</t>
  </si>
  <si>
    <t>Ihtifal (GB)</t>
  </si>
  <si>
    <t>Saxon Warrior (JPN) / Mezyan (IRE)</t>
  </si>
  <si>
    <t>Mezyan (IRE)</t>
  </si>
  <si>
    <t>763</t>
  </si>
  <si>
    <t>Saxon Warrior (JPN) / An Saincheann (IRE)</t>
  </si>
  <si>
    <t>An Saincheann (IRE)</t>
  </si>
  <si>
    <t>Saxon Warrior (JPN) / Crosstalk (IRE)</t>
  </si>
  <si>
    <t>Crosstalk (IRE)</t>
  </si>
  <si>
    <t>Saxon Warrior (JPN) / Kitty Matcham (IRE)</t>
  </si>
  <si>
    <t>Kitty Matcham (IRE)</t>
  </si>
  <si>
    <t>Saxon Warrior (JPN) / Sea Karats (IRE)</t>
  </si>
  <si>
    <t>Sea Karats (IRE)</t>
  </si>
  <si>
    <t>Saxon Warrior (JPN) / Sense of Humour (GB)</t>
  </si>
  <si>
    <t>Sense of Humour (GB)</t>
  </si>
  <si>
    <t>Saxon Warrior (JPN) / Sneaky Snooze (IRE)</t>
  </si>
  <si>
    <t>Sneaky Snooze (IRE)</t>
  </si>
  <si>
    <t>332</t>
  </si>
  <si>
    <t>Saxon Warrior (JPN) / Snow Scene (IRE)</t>
  </si>
  <si>
    <t>Snow Scene (IRE)</t>
  </si>
  <si>
    <t>426</t>
  </si>
  <si>
    <t>Saxon Warrior (JPN) / Alchemilla (GB)</t>
  </si>
  <si>
    <t>Alchemilla (GB)</t>
  </si>
  <si>
    <t>Saxon Warrior (JPN) / Beat The Stars (IRE)</t>
  </si>
  <si>
    <t>Beat The Stars (IRE)</t>
  </si>
  <si>
    <t>Saxon Warrior (JPN) / Bronagh's Belle (IRE)</t>
  </si>
  <si>
    <t>Bronagh's Belle (IRE)</t>
  </si>
  <si>
    <t>Saxon Warrior (JPN) / Cross My Mind (IRE)</t>
  </si>
  <si>
    <t>Cross My Mind (IRE)</t>
  </si>
  <si>
    <t>Saxon Warrior (JPN) / Dolce Sicily (IRE)</t>
  </si>
  <si>
    <t>Dolce Sicily (IRE)</t>
  </si>
  <si>
    <t>Saxon Warrior (JPN) / Tickled Pink (IRE)</t>
  </si>
  <si>
    <t>Tickled Pink (IRE)</t>
  </si>
  <si>
    <t>1056</t>
  </si>
  <si>
    <t>Saxon Warrior (JPN) / Power's Dream (IRE)</t>
  </si>
  <si>
    <t>Power's Dream (IRE)</t>
  </si>
  <si>
    <t>1089</t>
  </si>
  <si>
    <t>Saxon Warrior (JPN) / Rabiosa Fiore (GB)</t>
  </si>
  <si>
    <t>Rabiosa Fiore (GB)</t>
  </si>
  <si>
    <t>1204</t>
  </si>
  <si>
    <t>Saxon Warrior (JPN) / Star of Bristol (USA)</t>
  </si>
  <si>
    <t>Star of Bristol (USA)</t>
  </si>
  <si>
    <t>918</t>
  </si>
  <si>
    <t>Saxon Warrior (JPN) / Macheera (IRE)</t>
  </si>
  <si>
    <t>Macheera (IRE)</t>
  </si>
  <si>
    <t>Machiavellian (USA)</t>
  </si>
  <si>
    <t>1281</t>
  </si>
  <si>
    <t>Saxon Warrior (JPN) / Ascended (IRE)</t>
  </si>
  <si>
    <t>Ascended (IRE)</t>
  </si>
  <si>
    <t>1285</t>
  </si>
  <si>
    <t>Saxon Warrior (JPN) / Aubusson (IRE)</t>
  </si>
  <si>
    <t>Aubusson (IRE)</t>
  </si>
  <si>
    <t>1362</t>
  </si>
  <si>
    <t>Saxon Warrior (JPN) / Genuine Quality (USA)</t>
  </si>
  <si>
    <t>Genuine Quality (USA)</t>
  </si>
  <si>
    <t>1408</t>
  </si>
  <si>
    <t>Saxon Warrior (JPN) / Leaf (IRE)</t>
  </si>
  <si>
    <t>Leaf (IRE)</t>
  </si>
  <si>
    <t>1537</t>
  </si>
  <si>
    <t>Saxon Warrior (JPN) / Texas Queen (GB)</t>
  </si>
  <si>
    <t>Texas Queen (GB)</t>
  </si>
  <si>
    <t>1737</t>
  </si>
  <si>
    <t>Saxon Warrior (JPN) / Puzzler (IRE)</t>
  </si>
  <si>
    <t>Puzzler (IRE)</t>
  </si>
  <si>
    <t>Sea The Moon (GER) x Chabelle (GB) 2023 B.F</t>
  </si>
  <si>
    <t>Sea The Moon (GER) x Colonia (FR) 2023 B.C</t>
  </si>
  <si>
    <t>Sea The Moon (GER) x Dream Melody (GB) 2023 Ch.C</t>
  </si>
  <si>
    <t>Sea The Moon (GER)Skill Set (IRE)Ch.F</t>
  </si>
  <si>
    <t>Sea The Moon (GER)Candle Lit (IRE)</t>
  </si>
  <si>
    <t>Candle Lit (IRE)</t>
  </si>
  <si>
    <t>Sea The Moon (GER) x Elite (GB)</t>
  </si>
  <si>
    <t>346</t>
  </si>
  <si>
    <t>Sea The Moon (GER) / Stage Queen (IRE)</t>
  </si>
  <si>
    <t>Stage Queen (IRE)</t>
  </si>
  <si>
    <t>433</t>
  </si>
  <si>
    <t>Sea The Moon (GER) / Amazed By Grace (GB)</t>
  </si>
  <si>
    <t>Amazed By Grace (GB)</t>
  </si>
  <si>
    <t>Sea The Moon (GER) / Hippy Hippy Shake (GB)</t>
  </si>
  <si>
    <t>Hippy Hippy Shake (GB)</t>
  </si>
  <si>
    <t>1021</t>
  </si>
  <si>
    <t>Sea The Moon (GER) / Palamos (GB)</t>
  </si>
  <si>
    <t>Palamos (GB)</t>
  </si>
  <si>
    <t>1071</t>
  </si>
  <si>
    <t>Sea The Moon (GER) / Pure Line (GB)</t>
  </si>
  <si>
    <t>Pure Line (GB)</t>
  </si>
  <si>
    <t>1076</t>
  </si>
  <si>
    <t>Sea The Moon (GER) / Quebee (GB)</t>
  </si>
  <si>
    <t>Quebee (GB)</t>
  </si>
  <si>
    <t>1096</t>
  </si>
  <si>
    <t>Sea The Moon (GER) / Rayna (IRE)</t>
  </si>
  <si>
    <t>Rayna (IRE)</t>
  </si>
  <si>
    <t>460</t>
  </si>
  <si>
    <t>Sea The Moon (GER) / Teodelight (IRE)</t>
  </si>
  <si>
    <t>Teodelight (IRE)</t>
  </si>
  <si>
    <t>Sea The Moon (GER) / A Touch of Luck (GER)</t>
  </si>
  <si>
    <t>A Touch of Luck (GER)</t>
  </si>
  <si>
    <t>Sea The Moon (GER) / Alamode (GB)</t>
  </si>
  <si>
    <t>Alamode (GB)</t>
  </si>
  <si>
    <t>557</t>
  </si>
  <si>
    <t>Sea The Moon (GER) / Approximate (GB)</t>
  </si>
  <si>
    <t>Approximate (GB)</t>
  </si>
  <si>
    <t>564</t>
  </si>
  <si>
    <t>Sea The Moon (GER) / Aspirer (GB)</t>
  </si>
  <si>
    <t>Aspirer (GB)</t>
  </si>
  <si>
    <t>Sea The Moon (GER) / Bracing Breeze (GB)</t>
  </si>
  <si>
    <t>Bracing Breeze (GB)</t>
  </si>
  <si>
    <t>Sea The Moon (GER) / Contrive (IRE)</t>
  </si>
  <si>
    <t>Contrive (IRE)</t>
  </si>
  <si>
    <t>701</t>
  </si>
  <si>
    <t>Sea The Moon (GER) / Dosila (GB)</t>
  </si>
  <si>
    <t>Dosila (GB)</t>
  </si>
  <si>
    <t>Sea The Moon (GER) / Heatwave (GB)</t>
  </si>
  <si>
    <t>Heatwave (GB)</t>
  </si>
  <si>
    <t>842</t>
  </si>
  <si>
    <t>Sea The Moon (GER) / Island Remede (GB)</t>
  </si>
  <si>
    <t>Island Remede (GB)</t>
  </si>
  <si>
    <t>920</t>
  </si>
  <si>
    <t>Sea The Moon (GER) / Magical Fire (IRE)</t>
  </si>
  <si>
    <t>Magical Fire (IRE)</t>
  </si>
  <si>
    <t>1351</t>
  </si>
  <si>
    <t>Sea The Moon (GER) / Exclusively Yours (GB)</t>
  </si>
  <si>
    <t>Exclusively Yours (GB)</t>
  </si>
  <si>
    <t>1393</t>
  </si>
  <si>
    <t>Sea The Moon (GER) / Katawi (GB)</t>
  </si>
  <si>
    <t>Katawi (GB)</t>
  </si>
  <si>
    <t>1395</t>
  </si>
  <si>
    <t>Sea The Moon (GER) / Kerka (FR)</t>
  </si>
  <si>
    <t>Kerka (FR)</t>
  </si>
  <si>
    <t>1409</t>
  </si>
  <si>
    <t>Sea The Moon (GER) / Libretti (USA)</t>
  </si>
  <si>
    <t>Libretti (USA)</t>
  </si>
  <si>
    <t>1417</t>
  </si>
  <si>
    <t>Sea The Moon (GER) / Magical Romance (IRE)</t>
  </si>
  <si>
    <t>Magical Romance (IRE)</t>
  </si>
  <si>
    <t>1426</t>
  </si>
  <si>
    <t>Sea The Moon (GER) / Mary Elise (IRE)</t>
  </si>
  <si>
    <t>Mary Elise (IRE)</t>
  </si>
  <si>
    <t>1516</t>
  </si>
  <si>
    <t>Sea The Moon (GER) / Sommesnil (IRE)</t>
  </si>
  <si>
    <t>Sommesnil (IRE)</t>
  </si>
  <si>
    <t>1595</t>
  </si>
  <si>
    <t>Sea The Moon (GER) / Careera (USA)</t>
  </si>
  <si>
    <t>Careera (USA)</t>
  </si>
  <si>
    <t>Gio Ponti (USA)</t>
  </si>
  <si>
    <t>Sea The Stars (IRE) x Valais Girl (GB) 2023 B.C</t>
  </si>
  <si>
    <t>Sea The Stars (IRE) x Wo de Xin (GB) 2023 B.F</t>
  </si>
  <si>
    <t>Sea The Stars (IRE) x Baino Hope (FR) 2023 B.F</t>
  </si>
  <si>
    <t>Sea The Stars (IRE) x Celeste de La Mer (IRE) 2023 B.C</t>
  </si>
  <si>
    <t>Sea The Stars (IRE) x Deise Blue (IRE) 2023 Ch.C</t>
  </si>
  <si>
    <t>Sea The Stars (IRE)Holy Amaretta (IRE)B.C</t>
  </si>
  <si>
    <t>Sea The Stars (IRE)Jumooh (GB)B.C</t>
  </si>
  <si>
    <t>Sea The Stars (IRE)K Club (IRE)B.F</t>
  </si>
  <si>
    <t>Sea The Stars (IRE)Miss Aiglonne (GB)B.F</t>
  </si>
  <si>
    <t>Sea The Stars (IRE)Miss Macnamara (IRE)B.C</t>
  </si>
  <si>
    <t>Sea The Stars (IRE)Shortmile Lady (IRE)Br.F</t>
  </si>
  <si>
    <t>Sea The Stars (IRE)Snigger (IRE)B.F</t>
  </si>
  <si>
    <t>Sea The Stars (IRE)Swizzle Stick (IRE)B.F</t>
  </si>
  <si>
    <t>Sea The Stars (IRE) / Narrative (IRE)</t>
  </si>
  <si>
    <t>Narrative (IRE)</t>
  </si>
  <si>
    <t>Sea The Stars (IRE) / Tango (IRE)</t>
  </si>
  <si>
    <t>Tango (IRE)</t>
  </si>
  <si>
    <t>13</t>
  </si>
  <si>
    <t>Sea The Stars (IRE) / Tidal Stream (GB)</t>
  </si>
  <si>
    <t>Tidal Stream (GB)</t>
  </si>
  <si>
    <t>Sea The Stars (IRE) / Dreaming Time (GB)</t>
  </si>
  <si>
    <t>Dreaming Time (GB)</t>
  </si>
  <si>
    <t>Sea The Stars (IRE) / Ginger Nut (IRE)</t>
  </si>
  <si>
    <t>Ginger Nut (IRE)</t>
  </si>
  <si>
    <t>Sea The Stars (IRE) / Tapisserie (GB)</t>
  </si>
  <si>
    <t>Tapisserie (GB)</t>
  </si>
  <si>
    <t>203</t>
  </si>
  <si>
    <t>Sea The Stars (IRE) / Heaven Sent (GB)</t>
  </si>
  <si>
    <t>Heaven Sent (GB)</t>
  </si>
  <si>
    <t>Sea The Stars (IRE) / Kalsa (IRE)</t>
  </si>
  <si>
    <t>Kalsa (IRE)</t>
  </si>
  <si>
    <t>Whipper (USA)</t>
  </si>
  <si>
    <t>234</t>
  </si>
  <si>
    <t>Sea The Stars (IRE) / Kitcara (GB)</t>
  </si>
  <si>
    <t>Kitcara (GB)</t>
  </si>
  <si>
    <t>262</t>
  </si>
  <si>
    <t>Sea The Stars (IRE) / Lips Arrow (GER)</t>
  </si>
  <si>
    <t>Lips Arrow (GER)</t>
  </si>
  <si>
    <t>Big Shuffle (USA)</t>
  </si>
  <si>
    <t>269</t>
  </si>
  <si>
    <t>Sea The Stars (IRE) / Loving Things (GB)</t>
  </si>
  <si>
    <t>Loving Things (GB)</t>
  </si>
  <si>
    <t>Sea The Stars (IRE) / Main Edition (IRE)</t>
  </si>
  <si>
    <t>Main Edition (IRE)</t>
  </si>
  <si>
    <t>280</t>
  </si>
  <si>
    <t>Sea The Stars (IRE) / Malakoot (IRE)</t>
  </si>
  <si>
    <t>Malakoot (IRE)</t>
  </si>
  <si>
    <t>29</t>
  </si>
  <si>
    <t>Sea The Stars (IRE) / Vanzara (FR)</t>
  </si>
  <si>
    <t>Vanzara (FR)</t>
  </si>
  <si>
    <t>Sea The Stars (IRE) / Nabatea (GER)</t>
  </si>
  <si>
    <t>Nabatea (GER)</t>
  </si>
  <si>
    <t>320</t>
  </si>
  <si>
    <t>Sea The Stars (IRE) / Netherton (GB)</t>
  </si>
  <si>
    <t>Netherton (GB)</t>
  </si>
  <si>
    <t>325</t>
  </si>
  <si>
    <t>Sea The Stars (IRE) / Oriental Magic (GER)</t>
  </si>
  <si>
    <t>Oriental Magic (GER)</t>
  </si>
  <si>
    <t>Sea The Stars (IRE) / Priceless (GB)</t>
  </si>
  <si>
    <t>Priceless (GB)</t>
  </si>
  <si>
    <t>Sea The Stars (IRE) / Shahah (GB)</t>
  </si>
  <si>
    <t>Shahah (GB)</t>
  </si>
  <si>
    <t>Sea The Stars (IRE) / Worth Waiting (GB)</t>
  </si>
  <si>
    <t>Worth Waiting (GB)</t>
  </si>
  <si>
    <t>Sea The Stars (IRE) / Zahratty (IRE)</t>
  </si>
  <si>
    <t>Zahratty (IRE)</t>
  </si>
  <si>
    <t>66</t>
  </si>
  <si>
    <t>Sea The Stars (IRE) / Alaata (USA)</t>
  </si>
  <si>
    <t>Alaata (USA)</t>
  </si>
  <si>
    <t>Sea The Stars (IRE) / Best Terms (GB)</t>
  </si>
  <si>
    <t>Best Terms (GB)</t>
  </si>
  <si>
    <t>1049</t>
  </si>
  <si>
    <t>Sea The Stars (IRE) / Pink Pearl (GB)</t>
  </si>
  <si>
    <t>Pink Pearl (GB)</t>
  </si>
  <si>
    <t>1210</t>
  </si>
  <si>
    <t>Sea The Stars (IRE) / Stream Song (GB)</t>
  </si>
  <si>
    <t>Stream Song (GB)</t>
  </si>
  <si>
    <t>Sea The Stars (IRE) / Angel Fairy (IRE)</t>
  </si>
  <si>
    <t>Angel Fairy (IRE)</t>
  </si>
  <si>
    <t>597</t>
  </si>
  <si>
    <t>Sea The Stars (IRE) / Bighearted (GB)</t>
  </si>
  <si>
    <t>Bighearted (GB)</t>
  </si>
  <si>
    <t>Sea The Stars (IRE) / Bridge Royal Game (GB)</t>
  </si>
  <si>
    <t>Bridge Royal Game (GB)</t>
  </si>
  <si>
    <t>637</t>
  </si>
  <si>
    <t>Sea The Stars (IRE) / Chili Dip (GB)</t>
  </si>
  <si>
    <t>Chili Dip (GB)</t>
  </si>
  <si>
    <t>Alhaarth (IRE)</t>
  </si>
  <si>
    <t>698</t>
  </si>
  <si>
    <t>Sea The Stars (IRE) / Divine (IRE)</t>
  </si>
  <si>
    <t>Divine (IRE)</t>
  </si>
  <si>
    <t>748</t>
  </si>
  <si>
    <t>Sea The Stars (IRE) / Fleche d'Or (GB)</t>
  </si>
  <si>
    <t>Fleche d'Or (GB)</t>
  </si>
  <si>
    <t>841</t>
  </si>
  <si>
    <t>Sea The Stars (IRE) / Ionic (GB)</t>
  </si>
  <si>
    <t>Ionic (GB)</t>
  </si>
  <si>
    <t>859</t>
  </si>
  <si>
    <t>Sea The Stars (IRE) / Kitcarina (FR)</t>
  </si>
  <si>
    <t>Kitcarina (FR)</t>
  </si>
  <si>
    <t>877</t>
  </si>
  <si>
    <t>Sea The Stars (IRE) / Lady Peoria (IRE)</t>
  </si>
  <si>
    <t>Lady Peoria (IRE)</t>
  </si>
  <si>
    <t>Estidhkaar (IRE)</t>
  </si>
  <si>
    <t>900</t>
  </si>
  <si>
    <t>Sea The Stars (IRE) / Lombatina (FR)</t>
  </si>
  <si>
    <t>Lombatina (FR)</t>
  </si>
  <si>
    <t>927</t>
  </si>
  <si>
    <t>Sea The Stars (IRE) / Makawee (IRE)</t>
  </si>
  <si>
    <t>Makawee (IRE)</t>
  </si>
  <si>
    <t>963</t>
  </si>
  <si>
    <t>Sea The Stars (IRE) / Monaawara (GB)</t>
  </si>
  <si>
    <t>Monaawara (GB)</t>
  </si>
  <si>
    <t>Sergei Prokofiev (CAN) x Penpal (IRE)</t>
  </si>
  <si>
    <t>Penpal (IRE)</t>
  </si>
  <si>
    <t>Sergei Prokofiev (CAN) x Queenoftheclyde (IRE)</t>
  </si>
  <si>
    <t>Queenoftheclyde (IRE)</t>
  </si>
  <si>
    <t>Sergei Prokofiev (CAN) x Sheila's Rock (IRE)</t>
  </si>
  <si>
    <t>Sheila's Rock (IRE)</t>
  </si>
  <si>
    <t>Sergei Prokofiev (CAN) x Shrara (IRE)</t>
  </si>
  <si>
    <t>Shrara (IRE)</t>
  </si>
  <si>
    <t>Sergei Prokofiev (CAN) x Simmy's Temple (GB)</t>
  </si>
  <si>
    <t>Simmy's Temple (GB)</t>
  </si>
  <si>
    <t>Sergei Prokofiev (CAN) x All Speed (IRE)</t>
  </si>
  <si>
    <t>All Speed (IRE)</t>
  </si>
  <si>
    <t>Sergei Prokofiev (CAN) x Anwar (IRE)</t>
  </si>
  <si>
    <t>Anwar (IRE)</t>
  </si>
  <si>
    <t>Sergei Prokofiev (CAN) x Blackberry (GB)</t>
  </si>
  <si>
    <t>Blackberry (GB)</t>
  </si>
  <si>
    <t>Sergei Prokofiev (CAN) x Ebb (GB)</t>
  </si>
  <si>
    <t>Ebb (GB)</t>
  </si>
  <si>
    <t>Sergei Prokofiev (CAN) x Elis Eliz (IRE)</t>
  </si>
  <si>
    <t>Elis Eliz (IRE)</t>
  </si>
  <si>
    <t>Sergei Prokofiev (CAN) x Golden Achievement (IRE)</t>
  </si>
  <si>
    <t>Golden Achievement (IRE)</t>
  </si>
  <si>
    <t>Sergei Prokofiev (CAN) x Grande Rousse (FR)</t>
  </si>
  <si>
    <t>Grande Rousse (FR)</t>
  </si>
  <si>
    <t>Sergei Prokofiev (CAN) x Kuznetsova (GB)</t>
  </si>
  <si>
    <t>Kuznetsova (GB)</t>
  </si>
  <si>
    <t>Sergei Prokofiev (CAN) x Milldale (GB)</t>
  </si>
  <si>
    <t>Milldale (GB)</t>
  </si>
  <si>
    <t>Sergei Prokofiev (CAN) x Moretta Blanche (GB)</t>
  </si>
  <si>
    <t>Moretta Blanche (GB)</t>
  </si>
  <si>
    <t>Sergei Prokofiev (CAN) x Mystical Moon (IRE)</t>
  </si>
  <si>
    <t>Mystical Moon (IRE)</t>
  </si>
  <si>
    <t>Sergei Prokofiev (CAN)Rose Marmara (GB)B.C</t>
  </si>
  <si>
    <t>Sergei Prokofiev (CAN)Sergei Prokofiev (CAN) x Andanotherone (IRE)</t>
  </si>
  <si>
    <t>Sergei Prokofiev (CAN) x Andanotherone (IRE)</t>
  </si>
  <si>
    <t>Sergei Prokofiev (CAN)Sergei Prokofiev (CAN) x Aquiano (GB)</t>
  </si>
  <si>
    <t>Sergei Prokofiev (CAN) x Aquiano (GB)</t>
  </si>
  <si>
    <t>Kozmina Bay (GB)</t>
  </si>
  <si>
    <t>Monisha (FR)</t>
  </si>
  <si>
    <t>Sergei Prokofiev (CAN) / My Favourite Thing (GB)</t>
  </si>
  <si>
    <t>My Favourite Thing (GB)</t>
  </si>
  <si>
    <t>Sergei Prokofiev (CAN) / Ilsereno (GB)</t>
  </si>
  <si>
    <t>Ilsereno (GB)</t>
  </si>
  <si>
    <t>76</t>
  </si>
  <si>
    <t>Sergei Prokofiev (CAN) / Its In The Air (IRE)</t>
  </si>
  <si>
    <t>Its In The Air (IRE)</t>
  </si>
  <si>
    <t>Sergei Prokofiev (CAN) / Spanish Class (IRE)</t>
  </si>
  <si>
    <t>Spanish Class (IRE)</t>
  </si>
  <si>
    <t>Sergei Prokofiev (CAN) / Sunny York (IRE)</t>
  </si>
  <si>
    <t>Sunny York (IRE)</t>
  </si>
  <si>
    <t>422</t>
  </si>
  <si>
    <t>Sergei Prokofiev (CAN) / Ahwahnee (GB)</t>
  </si>
  <si>
    <t>Ahwahnee (GB)</t>
  </si>
  <si>
    <t>436</t>
  </si>
  <si>
    <t>Sergei Prokofiev (CAN) / Anna Sophia (USA)</t>
  </si>
  <si>
    <t>Anna Sophia (USA)</t>
  </si>
  <si>
    <t>500</t>
  </si>
  <si>
    <t>Sergei Prokofiev (CAN) / Compass Rose (IRE)</t>
  </si>
  <si>
    <t>Compass Rose (IRE)</t>
  </si>
  <si>
    <t>Sergei Prokofiev (CAN) / Elenora Delight (GB)</t>
  </si>
  <si>
    <t>Elenora Delight (GB)</t>
  </si>
  <si>
    <t>22</t>
  </si>
  <si>
    <t>Sergei Prokofiev (CAN) / Twilight Thyme (GB)</t>
  </si>
  <si>
    <t>Twilight Thyme (GB)</t>
  </si>
  <si>
    <t>84</t>
  </si>
  <si>
    <t>Sergei Prokofiev (CAN) / Athas An Bhean (GB)</t>
  </si>
  <si>
    <t>Athas An Bhean (GB)</t>
  </si>
  <si>
    <t>1126</t>
  </si>
  <si>
    <t>Sergei Prokofiev (CAN) / Roxie Lot (GB)</t>
  </si>
  <si>
    <t>Roxie Lot (GB)</t>
  </si>
  <si>
    <t>1173</t>
  </si>
  <si>
    <t>Sergei Prokofiev (CAN) / Silvery Blue (GB)</t>
  </si>
  <si>
    <t>Silvery Blue (GB)</t>
  </si>
  <si>
    <t>464</t>
  </si>
  <si>
    <t>Sergei Prokofiev (CAN) / Terse (GB)</t>
  </si>
  <si>
    <t>Terse (GB)</t>
  </si>
  <si>
    <t>Sergei Prokofiev (CAN) / Abraj Dubai (USA)</t>
  </si>
  <si>
    <t>Abraj Dubai (USA)</t>
  </si>
  <si>
    <t>754</t>
  </si>
  <si>
    <t>Sergei Prokofiev (CAN) / Fondant (GB)</t>
  </si>
  <si>
    <t>Fondant (GB)</t>
  </si>
  <si>
    <t>Sergei Prokofiev (CAN) / Foxcatcher (GB)</t>
  </si>
  <si>
    <t>Foxcatcher (GB)</t>
  </si>
  <si>
    <t>Sergei Prokofiev (CAN) / Hunterwali (GB)</t>
  </si>
  <si>
    <t>Hunterwali (GB)</t>
  </si>
  <si>
    <t>873</t>
  </si>
  <si>
    <t>Sergei Prokofiev (CAN) / Lady Estella (IRE)</t>
  </si>
  <si>
    <t>Lady Estella (IRE)</t>
  </si>
  <si>
    <t>986</t>
  </si>
  <si>
    <t>Sergei Prokofiev (CAN) / Naivasha (GB)</t>
  </si>
  <si>
    <t>Naivasha (GB)</t>
  </si>
  <si>
    <t>Captain Gerrard (IRE)</t>
  </si>
  <si>
    <t>1246</t>
  </si>
  <si>
    <t>Sergei Prokofiev (CAN) / Voom Voom (IRE)</t>
  </si>
  <si>
    <t>Voom Voom (IRE)</t>
  </si>
  <si>
    <t>1337</t>
  </si>
  <si>
    <t>Sergei Prokofiev (CAN) / Duljanah (IRE)</t>
  </si>
  <si>
    <t>Duljanah (IRE)</t>
  </si>
  <si>
    <t>1374</t>
  </si>
  <si>
    <t>Sergei Prokofiev (CAN) / Hello Glory (GB)</t>
  </si>
  <si>
    <t>Hello Glory (GB)</t>
  </si>
  <si>
    <t>1410</t>
  </si>
  <si>
    <t>Sergei Prokofiev (CAN) / Lily Carstairs (GB)</t>
  </si>
  <si>
    <t>Lily Carstairs (GB)</t>
  </si>
  <si>
    <t>1429</t>
  </si>
  <si>
    <t>Sergei Prokofiev (CAN) / Mecca's Gift (IRE)</t>
  </si>
  <si>
    <t>Mecca's Gift (IRE)</t>
  </si>
  <si>
    <t>1459</t>
  </si>
  <si>
    <t>Sergei Prokofiev (CAN) / Noble Cause (GB)</t>
  </si>
  <si>
    <t>Noble Cause (GB)</t>
  </si>
  <si>
    <t>1606</t>
  </si>
  <si>
    <t>Sergei Prokofiev (CAN) / Dancing Moon (IRE)</t>
  </si>
  <si>
    <t>Dancing Moon (IRE)</t>
  </si>
  <si>
    <t>1656</t>
  </si>
  <si>
    <t>Sergei Prokofiev (CAN) / Insaaf (GB)</t>
  </si>
  <si>
    <t>Insaaf (GB)</t>
  </si>
  <si>
    <t>Averti (IRE)</t>
  </si>
  <si>
    <t>1677</t>
  </si>
  <si>
    <t>Sergei Prokofiev (CAN) / Little Miss Kodi (IRE)</t>
  </si>
  <si>
    <t>Little Miss Kodi (IRE)</t>
  </si>
  <si>
    <t>1694</t>
  </si>
  <si>
    <t>Sergei Prokofiev (CAN) / Miss Morocco (GB)</t>
  </si>
  <si>
    <t>Miss Morocco (GB)</t>
  </si>
  <si>
    <t>1861</t>
  </si>
  <si>
    <t>Sergei Prokofiev (CAN) / Perfect Sensation (IRE)</t>
  </si>
  <si>
    <t>Perfect Sensation (IRE)</t>
  </si>
  <si>
    <t>1862</t>
  </si>
  <si>
    <t>Sergei Prokofiev (CAN) / Petite Nymphe (GB)</t>
  </si>
  <si>
    <t>Petite Nymphe (GB)</t>
  </si>
  <si>
    <t>Golan (IRE)</t>
  </si>
  <si>
    <t>Shaman (IRE) x Serenity Dove (GB)</t>
  </si>
  <si>
    <t>Serenity Dove (GB)</t>
  </si>
  <si>
    <t>Shaman (IRE)Sommer Queen (IRE)Ch.F</t>
  </si>
  <si>
    <t>Shaman (IRE)Shaman (IRE) x Alys Love (GB)</t>
  </si>
  <si>
    <t>Shaman (IRE) x Alys Love (GB)</t>
  </si>
  <si>
    <t>Shaman (IRE) x Fearlessly (IRE)</t>
  </si>
  <si>
    <t>Fearlessly (IRE)</t>
  </si>
  <si>
    <t>Shaman (IRE) x Final Offer (IRE)</t>
  </si>
  <si>
    <t>Final Offer (IRE)</t>
  </si>
  <si>
    <t>Shaman (IRE) / Periwinkle (IRE)</t>
  </si>
  <si>
    <t>Periwinkle (IRE)</t>
  </si>
  <si>
    <t>Shaman (IRE) / Vizean (IRE)</t>
  </si>
  <si>
    <t>Vizean (IRE)</t>
  </si>
  <si>
    <t>773</t>
  </si>
  <si>
    <t>Shaman (IRE) / Bask In Glory (IRE)</t>
  </si>
  <si>
    <t>Bask In Glory (IRE)</t>
  </si>
  <si>
    <t>546</t>
  </si>
  <si>
    <t>Shaman (IRE) / Angel Bright (IRE)</t>
  </si>
  <si>
    <t>Angel Bright (IRE)</t>
  </si>
  <si>
    <t>1291</t>
  </si>
  <si>
    <t>Shaman (IRE) / Best New Show (IRE)</t>
  </si>
  <si>
    <t>Best New Show (IRE)</t>
  </si>
  <si>
    <t>1325</t>
  </si>
  <si>
    <t>Shaman (IRE) / Deia Glory (GB)</t>
  </si>
  <si>
    <t>Deia Glory (GB)</t>
  </si>
  <si>
    <t>1770</t>
  </si>
  <si>
    <t>Shaman (IRE) / Sidney Girl (GB)</t>
  </si>
  <si>
    <t>Sidney Girl (GB)</t>
  </si>
  <si>
    <t>Showcasing (GB) x Pelerin (IRE)</t>
  </si>
  <si>
    <t>Pelerin (IRE)</t>
  </si>
  <si>
    <t>Showcasing (GB) x Rahaaba (IRE)</t>
  </si>
  <si>
    <t>Rahaaba (IRE)</t>
  </si>
  <si>
    <t>Showcasing (GB) x Romsey (GB)</t>
  </si>
  <si>
    <t>Romsey (GB)</t>
  </si>
  <si>
    <t>Showcasing (GB) x Sacre Coeur (GB)</t>
  </si>
  <si>
    <t>Sacre Coeur (GB)</t>
  </si>
  <si>
    <t>Showcasing (GB) x Apricot Moon (GB)</t>
  </si>
  <si>
    <t>Apricot Moon (GB)</t>
  </si>
  <si>
    <t>Showcasing (GB) x Buonasera (IRE)</t>
  </si>
  <si>
    <t>Buonasera (IRE)</t>
  </si>
  <si>
    <t>Showcasing (GB) x Dancing Warrior (GB)</t>
  </si>
  <si>
    <t>Dancing Warrior (GB)</t>
  </si>
  <si>
    <t>Showcasing (GB) x Fascinator (GB)</t>
  </si>
  <si>
    <t>Fascinator (GB)</t>
  </si>
  <si>
    <t>Showcasing (GB) x La Rioja (GB)</t>
  </si>
  <si>
    <t>La Rioja (GB)</t>
  </si>
  <si>
    <t>Showcasing (GB) x Allegation (FR) 2023 B.C</t>
  </si>
  <si>
    <t>Showcasing (GB) x Capla Dream (GB) 2023 Br.F</t>
  </si>
  <si>
    <t>Showcasing (GB) x Enough's Enough (GB) 2023 B.C</t>
  </si>
  <si>
    <t>Showcasing (GB)Morrooj (IRE)Br.F</t>
  </si>
  <si>
    <t>136</t>
  </si>
  <si>
    <t>Showcasing (GB) / Loving Nights (IRE)</t>
  </si>
  <si>
    <t>Loving Nights (IRE)</t>
  </si>
  <si>
    <t>Showcasing (GB) / Pornstar Martini (IRE)</t>
  </si>
  <si>
    <t>Pornstar Martini (IRE)</t>
  </si>
  <si>
    <t>247</t>
  </si>
  <si>
    <t>Showcasing (GB) / Poupee Grise (FR)</t>
  </si>
  <si>
    <t>Poupee Grise (FR)</t>
  </si>
  <si>
    <t>Showcasing (GB) / Kaks Roosid (FR)</t>
  </si>
  <si>
    <t>Kaks Roosid (FR)</t>
  </si>
  <si>
    <t>Youmzain (IRE)</t>
  </si>
  <si>
    <t>130</t>
  </si>
  <si>
    <t>Showcasing (GB) / Daring Day (GB)</t>
  </si>
  <si>
    <t>Daring Day (GB)</t>
  </si>
  <si>
    <t>177</t>
  </si>
  <si>
    <t>Showcasing (GB) / Flymetothemoon (GB)</t>
  </si>
  <si>
    <t>Flymetothemoon (GB)</t>
  </si>
  <si>
    <t>Showcasing (GB) / Messalina (IRE)</t>
  </si>
  <si>
    <t>Messalina (IRE)</t>
  </si>
  <si>
    <t>441</t>
  </si>
  <si>
    <t>Showcasing (GB) / Suelita (GB)</t>
  </si>
  <si>
    <t>Suelita (GB)</t>
  </si>
  <si>
    <t>Showcasing (GB) / Yaghaalya (IRE)</t>
  </si>
  <si>
    <t>Yaghaalya (IRE)</t>
  </si>
  <si>
    <t>Showcasing (GB) / Bird Key (GB)</t>
  </si>
  <si>
    <t>Bird Key (GB)</t>
  </si>
  <si>
    <t>1073</t>
  </si>
  <si>
    <t>Showcasing (GB) / Purple Sage (IRE)</t>
  </si>
  <si>
    <t>Purple Sage (IRE)</t>
  </si>
  <si>
    <t>1200</t>
  </si>
  <si>
    <t>Showcasing (GB) / Spright (GB)</t>
  </si>
  <si>
    <t>Spright (GB)</t>
  </si>
  <si>
    <t>Showcasing (GB) / Tempting (GB)</t>
  </si>
  <si>
    <t>Tempting (GB)</t>
  </si>
  <si>
    <t>605</t>
  </si>
  <si>
    <t>Showcasing (GB) / Boodley (GB)</t>
  </si>
  <si>
    <t>Boodley (GB)</t>
  </si>
  <si>
    <t>632</t>
  </si>
  <si>
    <t>Showcasing (GB) / Charline Royale (IRE)</t>
  </si>
  <si>
    <t>Charline Royale (IRE)</t>
  </si>
  <si>
    <t>697</t>
  </si>
  <si>
    <t>Showcasing (GB) / Divanova (FR)</t>
  </si>
  <si>
    <t>Divanova (FR)</t>
  </si>
  <si>
    <t>Showcasing (GB) / Final Option (GB)</t>
  </si>
  <si>
    <t>Final Option (GB)</t>
  </si>
  <si>
    <t>771</t>
  </si>
  <si>
    <t>Showcasing (GB) / Game And Set (GB)</t>
  </si>
  <si>
    <t>Game And Set (GB)</t>
  </si>
  <si>
    <t>Showcasing (GB) / Gloryette (GB)</t>
  </si>
  <si>
    <t>Gloryette (GB)</t>
  </si>
  <si>
    <t>Showcasing (GB) / Harryana To (GB)</t>
  </si>
  <si>
    <t>Harryana To (GB)</t>
  </si>
  <si>
    <t>829</t>
  </si>
  <si>
    <t>Showcasing (GB) / Impulsion (IRE)</t>
  </si>
  <si>
    <t>Impulsion (IRE)</t>
  </si>
  <si>
    <t>849</t>
  </si>
  <si>
    <t>Showcasing (GB) / Jumeirah Palm Star (GB)</t>
  </si>
  <si>
    <t>Jumeirah Palm Star (GB)</t>
  </si>
  <si>
    <t>868</t>
  </si>
  <si>
    <t>Showcasing (GB) / La Rouel (IRE)</t>
  </si>
  <si>
    <t>La Rouel (IRE)</t>
  </si>
  <si>
    <t>922</t>
  </si>
  <si>
    <t>Showcasing (GB) / Mahaaseel (GB)</t>
  </si>
  <si>
    <t>Mahaaseel (GB)</t>
  </si>
  <si>
    <t>928</t>
  </si>
  <si>
    <t>Showcasing (GB) / Make Fast (GB)</t>
  </si>
  <si>
    <t>Make Fast (GB)</t>
  </si>
  <si>
    <t>979</t>
  </si>
  <si>
    <t>Showcasing (GB) / Musical Art (IRE)</t>
  </si>
  <si>
    <t>Musical Art (IRE)</t>
  </si>
  <si>
    <t>994</t>
  </si>
  <si>
    <t>Showcasing (GB) / Newsletter (IRE)</t>
  </si>
  <si>
    <t>Newsletter (IRE)</t>
  </si>
  <si>
    <t>1222</t>
  </si>
  <si>
    <t>Showcasing (GB) / T Shirt Sun Tan (GB)</t>
  </si>
  <si>
    <t>T Shirt Sun Tan (GB)</t>
  </si>
  <si>
    <t>1326</t>
  </si>
  <si>
    <t>Showcasing (GB) / Desert Liaison (GB)</t>
  </si>
  <si>
    <t>Desert Liaison (GB)</t>
  </si>
  <si>
    <t>1338</t>
  </si>
  <si>
    <t>Showcasing (GB) / Dundunah (USA)</t>
  </si>
  <si>
    <t>Dundunah (USA)</t>
  </si>
  <si>
    <t>Sidney's Candy (USA)</t>
  </si>
  <si>
    <t>1360</t>
  </si>
  <si>
    <t>Showcasing (GB) / Funny Enough (GB)</t>
  </si>
  <si>
    <t>Funny Enough (GB)</t>
  </si>
  <si>
    <t>1364</t>
  </si>
  <si>
    <t>Showcasing (GB) / Glaciate (GB)</t>
  </si>
  <si>
    <t>Glaciate (GB)</t>
  </si>
  <si>
    <t>1436</t>
  </si>
  <si>
    <t>Showcasing (GB) / Military Madame (IRE)</t>
  </si>
  <si>
    <t>Military Madame (IRE)</t>
  </si>
  <si>
    <t>1441</t>
  </si>
  <si>
    <t>Showcasing (GB) / Modify (GB)</t>
  </si>
  <si>
    <t>Modify (GB)</t>
  </si>
  <si>
    <t>1474</t>
  </si>
  <si>
    <t>Showcasing (GB) / Pink Sands (IRE)</t>
  </si>
  <si>
    <t>Pink Sands (IRE)</t>
  </si>
  <si>
    <t>Sioux Nation (USA) x Restless Endeavour (IRE)</t>
  </si>
  <si>
    <t>Restless Endeavour (IRE)</t>
  </si>
  <si>
    <t>Sioux Nation (USA) x Rouge Romance (IRE)</t>
  </si>
  <si>
    <t>Rouge Romance (IRE)</t>
  </si>
  <si>
    <t>Sioux Nation (USA) x Scattered Petals (IRE)</t>
  </si>
  <si>
    <t>Scattered Petals (IRE)</t>
  </si>
  <si>
    <t>Sioux Nation (USA) x Shalya (FR)</t>
  </si>
  <si>
    <t>Shalya (FR)</t>
  </si>
  <si>
    <t>Sioux Nation (USA) x Soineanta (IRE)</t>
  </si>
  <si>
    <t>Soineanta (IRE)</t>
  </si>
  <si>
    <t>Sioux Nation (USA) x Sunbird (GB)</t>
  </si>
  <si>
    <t>Sunbird (GB)</t>
  </si>
  <si>
    <t>Sioux Nation (USA) x Balletto (IRE)</t>
  </si>
  <si>
    <t>Balletto (IRE)</t>
  </si>
  <si>
    <t>Sioux Nation (USA) x Brunch Bellini (FR)</t>
  </si>
  <si>
    <t>Brunch Bellini (FR)</t>
  </si>
  <si>
    <t>Sioux Nation (USA) x Dawn Riser (IRE)</t>
  </si>
  <si>
    <t>Dawn Riser (IRE)</t>
  </si>
  <si>
    <t>Sioux Nation (USA) x Drombeg Dream (IRE)</t>
  </si>
  <si>
    <t>Drombeg Dream (IRE)</t>
  </si>
  <si>
    <t>Sioux Nation (USA) x Effusive (GB)</t>
  </si>
  <si>
    <t>Effusive (GB)</t>
  </si>
  <si>
    <t>Sioux Nation (USA) x Little Kodi (IRE)</t>
  </si>
  <si>
    <t>Little Kodi (IRE)</t>
  </si>
  <si>
    <t>Sioux Nation (USA) x My Ukulele (IRE)</t>
  </si>
  <si>
    <t>My Ukulele (IRE)</t>
  </si>
  <si>
    <t>Sioux Nation (USA) x Ultra Violet (GB) 2023 B.C</t>
  </si>
  <si>
    <t>Sioux Nation (USA) x Vilamos (IRE) 2023 Ch.C</t>
  </si>
  <si>
    <t>Sioux Nation (USA) x Where's Sue (IRE) 2023 B.C</t>
  </si>
  <si>
    <t>Sioux Nation (USA) x Active Approach (GB) 2023 B.F</t>
  </si>
  <si>
    <t>Sioux Nation (USA) x Alexander Youth (IRE) 2023 B.F</t>
  </si>
  <si>
    <t>Sioux Nation (USA) x Amazonite (IRE) 2023 B.F</t>
  </si>
  <si>
    <t>Sioux Nation (USA) x Anniemaymarie (GB) 2023 Br.C</t>
  </si>
  <si>
    <t>Sioux Nation (USA) x Bright Bank (IRE) 2023 B.C</t>
  </si>
  <si>
    <t>Sioux Nation (USA) x Delhi (GB) 2023 B.F</t>
  </si>
  <si>
    <t>Sioux Nation (USA) x Dillydallydo (IRE) 2023 B.F</t>
  </si>
  <si>
    <t>Sioux Nation (USA) x Dutch Light (GB) 2023 Ch.F</t>
  </si>
  <si>
    <t>Sioux Nation (USA) x Gabardine (GB) 2023 B.F</t>
  </si>
  <si>
    <t>Sioux Nation (USA)Inch Perfect (USA)B.F</t>
  </si>
  <si>
    <t>Sioux Nation (USA)Mallacoota (IRE)B.F</t>
  </si>
  <si>
    <t>Sioux Nation (USA)Victrix Ludorum (IRE)</t>
  </si>
  <si>
    <t>Victrix Ludorum (IRE)</t>
  </si>
  <si>
    <t>Sioux Nation (USA)War Empress (IRE)</t>
  </si>
  <si>
    <t>War Empress (IRE)</t>
  </si>
  <si>
    <t>Sioux Nation (USA)Sioux Nation (USA) x Anythingyouwantobe (GB)</t>
  </si>
  <si>
    <t>Sioux Nation (USA) x Anythingyouwantobe (GB)</t>
  </si>
  <si>
    <t>Sioux Nation (USA)Sioux Nation (USA) x Beacon of Hope (IRE)</t>
  </si>
  <si>
    <t>Sioux Nation (USA) x Beacon of Hope (IRE)</t>
  </si>
  <si>
    <t>Sioux Nation (USA)California Poppy (IRE)</t>
  </si>
  <si>
    <t>California Poppy (IRE)</t>
  </si>
  <si>
    <t>Sioux Nation (USA)Cocohulababy (IRE)</t>
  </si>
  <si>
    <t>Cocohulababy (IRE)</t>
  </si>
  <si>
    <t>Sioux Nation (USA)Coeur Battant (IRE)</t>
  </si>
  <si>
    <t>Coeur Battant (IRE)</t>
  </si>
  <si>
    <t>Sioux Nation (USA) x Dashing Diamond (IRE)</t>
  </si>
  <si>
    <t>Sioux Nation (USA) x Excellent Mariner (IRE)</t>
  </si>
  <si>
    <t>Nation (USA) x Excellent Mariner (IRE)</t>
  </si>
  <si>
    <t>Sioux Nation (USA) x Fifer (IRE)</t>
  </si>
  <si>
    <t>Nation (USA) x Fifer (IRE)</t>
  </si>
  <si>
    <t>Hot Legs (IRE)</t>
  </si>
  <si>
    <t>Jenniings (IRE)</t>
  </si>
  <si>
    <t>Kerineya (IRE)</t>
  </si>
  <si>
    <t>Leoube (IRE)</t>
  </si>
  <si>
    <t>Marthamydear (USA)</t>
  </si>
  <si>
    <t>Mufaraqaat (IRE)</t>
  </si>
  <si>
    <t>Seelie (IRE)</t>
  </si>
  <si>
    <t>Siesta Time (GB)</t>
  </si>
  <si>
    <t>Sioux Nation (USA) / Miss Dutee (GB)</t>
  </si>
  <si>
    <t>Miss Dutee (GB)</t>
  </si>
  <si>
    <t>Sioux Nation (USA) / Mysterious Burg (FR)</t>
  </si>
  <si>
    <t>Mysterious Burg (FR)</t>
  </si>
  <si>
    <t>Sageburg (IRE)</t>
  </si>
  <si>
    <t>222</t>
  </si>
  <si>
    <t>Sioux Nation (USA) / Our Joy (IRE)</t>
  </si>
  <si>
    <t>Our Joy (IRE)</t>
  </si>
  <si>
    <t>Sioux Nation (USA) / Pretty Pebble (IRE)</t>
  </si>
  <si>
    <t>Pretty Pebble (IRE)</t>
  </si>
  <si>
    <t>253</t>
  </si>
  <si>
    <t>Sioux Nation (USA) / Prosili (IRE)</t>
  </si>
  <si>
    <t>Prosili (IRE)</t>
  </si>
  <si>
    <t>26</t>
  </si>
  <si>
    <t>Sioux Nation (USA) / Gift Dancer (GB)</t>
  </si>
  <si>
    <t>Gift Dancer (GB)</t>
  </si>
  <si>
    <t>Imperial Dancer (GB)</t>
  </si>
  <si>
    <t>Sioux Nation (USA) / Quiteacatch (GB)</t>
  </si>
  <si>
    <t>Quiteacatch (GB)</t>
  </si>
  <si>
    <t>266</t>
  </si>
  <si>
    <t>Sioux Nation (USA) / Red Raven (IRE)</t>
  </si>
  <si>
    <t>Red Raven (IRE)</t>
  </si>
  <si>
    <t>Sioux Nation (USA) / Rhiannon (IRE)</t>
  </si>
  <si>
    <t>Rhiannon (IRE)</t>
  </si>
  <si>
    <t>277</t>
  </si>
  <si>
    <t>Sioux Nation (USA) / Road To Oz (IRE)</t>
  </si>
  <si>
    <t>Road To Oz (IRE)</t>
  </si>
  <si>
    <t>31</t>
  </si>
  <si>
    <t>Sioux Nation (USA) / Gold Lace (IRE)</t>
  </si>
  <si>
    <t>Gold Lace (IRE)</t>
  </si>
  <si>
    <t>Sioux Nation (USA) / Grace Note (GB)</t>
  </si>
  <si>
    <t>Grace Note (GB)</t>
  </si>
  <si>
    <t>Sioux Nation (USA) / Hi Milady (IRE)</t>
  </si>
  <si>
    <t>Hi Milady (IRE)</t>
  </si>
  <si>
    <t>55</t>
  </si>
  <si>
    <t>Sioux Nation (USA) / High Regards (IRE)</t>
  </si>
  <si>
    <t>High Regards (IRE)</t>
  </si>
  <si>
    <t>664</t>
  </si>
  <si>
    <t>Sioux Nation (USA) / Owaseyf (USA)</t>
  </si>
  <si>
    <t>Owaseyf (USA)</t>
  </si>
  <si>
    <t>Sioux Nation (USA) / Isabella Vite (IRE)</t>
  </si>
  <si>
    <t>Isabella Vite (IRE)</t>
  </si>
  <si>
    <t>Sioux Nation (USA) / Shirin of Persia (IRE)</t>
  </si>
  <si>
    <t>Shirin of Persia (IRE)</t>
  </si>
  <si>
    <t>Sioux Nation (USA) / Sparkling Or Still (IRE)</t>
  </si>
  <si>
    <t>Sparkling Or Still (IRE)</t>
  </si>
  <si>
    <t>Sioux Nation (USA) / Sweetasever (IRE)</t>
  </si>
  <si>
    <t>Sweetasever (IRE)</t>
  </si>
  <si>
    <t>Power (GB)</t>
  </si>
  <si>
    <t>Sioux Nation (USA) / Trail of Tears (IRE)</t>
  </si>
  <si>
    <t>Trail of Tears (IRE)</t>
  </si>
  <si>
    <t>396</t>
  </si>
  <si>
    <t>Sioux Nation (USA) / Watersign (IRE)</t>
  </si>
  <si>
    <t>Watersign (IRE)</t>
  </si>
  <si>
    <t>Ruler of The World (IRE)</t>
  </si>
  <si>
    <t>401</t>
  </si>
  <si>
    <t>Sioux Nation (USA) / What A Picture (FR)</t>
  </si>
  <si>
    <t>What A Picture (FR)</t>
  </si>
  <si>
    <t>Sioux Nation (USA) / Ajmera (IRE)</t>
  </si>
  <si>
    <t>Ajmera (IRE)</t>
  </si>
  <si>
    <t>Sioux Nation (USA) / Anyonecanbeasaint (IRE)</t>
  </si>
  <si>
    <t>Anyonecanbeasaint (IRE)</t>
  </si>
  <si>
    <t>Sioux Nation (USA) / Beach of Falesa (IRE)</t>
  </si>
  <si>
    <t>Beach of Falesa (IRE)</t>
  </si>
  <si>
    <t>Sioux Nation (USA) / Celestial Bow (IRE)</t>
  </si>
  <si>
    <t>Celestial Bow (IRE)</t>
  </si>
  <si>
    <t>Sioux Nation (USA) / Crimson Sunrise (IRE)</t>
  </si>
  <si>
    <t>Crimson Sunrise (IRE)</t>
  </si>
  <si>
    <t>Sioux Nation (USA) / Eirona (IRE)</t>
  </si>
  <si>
    <t>Eirona (IRE)</t>
  </si>
  <si>
    <t>Sioux Nation (USA) / Thraya Queen (GB)</t>
  </si>
  <si>
    <t>Thraya Queen (GB)</t>
  </si>
  <si>
    <t>240</t>
  </si>
  <si>
    <t>Sioux Nation (USA) / Ladoga (GB)</t>
  </si>
  <si>
    <t>Ladoga (GB)</t>
  </si>
  <si>
    <t>1008</t>
  </si>
  <si>
    <t>Sioux Nation (USA) / On The Same Page (IRE)</t>
  </si>
  <si>
    <t>On The Same Page (IRE)</t>
  </si>
  <si>
    <t>1035</t>
  </si>
  <si>
    <t>Sioux Nation (USA) / Peachy Princess (IRE)</t>
  </si>
  <si>
    <t>Peachy Princess (IRE)</t>
  </si>
  <si>
    <t>503</t>
  </si>
  <si>
    <t>Sioux Nation (USA) / Westfalica (GER)</t>
  </si>
  <si>
    <t>Westfalica (GER)</t>
  </si>
  <si>
    <t>Areion (GER)</t>
  </si>
  <si>
    <t>Sioux Nation (USA) / Carsulae (IRE)</t>
  </si>
  <si>
    <t>Carsulae (IRE)</t>
  </si>
  <si>
    <t>831</t>
  </si>
  <si>
    <t>Sioux Nation (USA) / Inca Husky (IRE)</t>
  </si>
  <si>
    <t>Inca Husky (IRE)</t>
  </si>
  <si>
    <t>869</t>
  </si>
  <si>
    <t>Sioux Nation (USA) / Lady Amelia (GB)</t>
  </si>
  <si>
    <t>Lady Amelia (GB)</t>
  </si>
  <si>
    <t>975</t>
  </si>
  <si>
    <t>Sioux Nation (USA) / Multiply By Eight (FR)</t>
  </si>
  <si>
    <t>Multiply By Eight (FR)</t>
  </si>
  <si>
    <t>1314</t>
  </si>
  <si>
    <t>Sioux Nation (USA) / Coolree Dame (USA)</t>
  </si>
  <si>
    <t>Coolree Dame (USA)</t>
  </si>
  <si>
    <t>1332</t>
  </si>
  <si>
    <t>Sioux Nation (USA) / Doctor's Note (GB)</t>
  </si>
  <si>
    <t>Doctor's Note (GB)</t>
  </si>
  <si>
    <t>Pursuit of Love (GB)</t>
  </si>
  <si>
    <t>1385</t>
  </si>
  <si>
    <t>Sioux Nation (USA) / Jaaryah (IRE)</t>
  </si>
  <si>
    <t>Jaaryah (IRE)</t>
  </si>
  <si>
    <t>1406</t>
  </si>
  <si>
    <t>Sioux Nation (USA) / Land of Dubai (IRE)</t>
  </si>
  <si>
    <t>Land of Dubai (IRE)</t>
  </si>
  <si>
    <t>Sir Percy (GB) / Diablerette (GB)</t>
  </si>
  <si>
    <t>Diablerette (GB)</t>
  </si>
  <si>
    <t>Siyouni (FR) x Amser (GB) 2023 B.C</t>
  </si>
  <si>
    <t>Siyouni (FR)Nadia Promise (GB)Ch.F</t>
  </si>
  <si>
    <t>107</t>
  </si>
  <si>
    <t>Siyouni (FR) / Cabaret (IRE)</t>
  </si>
  <si>
    <t>Cabaret (IRE)</t>
  </si>
  <si>
    <t>Siyouni (FR) / Cnoc An Oir (IRE)</t>
  </si>
  <si>
    <t>Cnoc An Oir (IRE)</t>
  </si>
  <si>
    <t>Siyouni (FR) / Teppal (FR)</t>
  </si>
  <si>
    <t>Teppal (FR)</t>
  </si>
  <si>
    <t>40</t>
  </si>
  <si>
    <t>Siyouni (FR) / Walk In Beauty (IRE)</t>
  </si>
  <si>
    <t>Walk In Beauty (IRE)</t>
  </si>
  <si>
    <t>Siyouni (FR) / Shambolic (IRE)</t>
  </si>
  <si>
    <t>Shambolic (IRE)</t>
  </si>
  <si>
    <t>Siyouni (FR) / Simply Beautiful (IRE)</t>
  </si>
  <si>
    <t>Simply Beautiful (IRE)</t>
  </si>
  <si>
    <t>1151</t>
  </si>
  <si>
    <t>Siyouni (FR) / Secret Gaze (GB)</t>
  </si>
  <si>
    <t>Secret Gaze (GB)</t>
  </si>
  <si>
    <t>686</t>
  </si>
  <si>
    <t>Smooth Daddy (USA) / Reinas Queen (IRE)</t>
  </si>
  <si>
    <t>Reinas Queen (IRE)</t>
  </si>
  <si>
    <t>Soldier's Call (GB) x Secret Liaison (IRE)</t>
  </si>
  <si>
    <t>Secret Liaison (IRE)</t>
  </si>
  <si>
    <t>Soldier's Call (GB) x Sweet Temptation (IRE)</t>
  </si>
  <si>
    <t>Sweet Temptation (IRE)</t>
  </si>
  <si>
    <t>Soldier's Call (GB) x Beautiful Forest (GB)</t>
  </si>
  <si>
    <t>Beautiful Forest (GB)</t>
  </si>
  <si>
    <t>Soldier's Call (GB) x Harmonic Note (GB)</t>
  </si>
  <si>
    <t>Harmonic Note (GB)</t>
  </si>
  <si>
    <t>Soldier's Call (GB)Imelda Mayhem (GB)B.C</t>
  </si>
  <si>
    <t>Soldier's Call (GB)Souter's Sister (IRE)B.C</t>
  </si>
  <si>
    <t>Soldier's Call (GB)Tartufo Dolce (IRE)</t>
  </si>
  <si>
    <t>Tartufo Dolce (IRE)</t>
  </si>
  <si>
    <t>Soldier's Call (GB) x End of An Era (IRE)</t>
  </si>
  <si>
    <t>Myrtie (IRE)</t>
  </si>
  <si>
    <t>Soldier's Call (GB) / Lady Tyne (GB)</t>
  </si>
  <si>
    <t>Lady Tyne (GB)</t>
  </si>
  <si>
    <t>158</t>
  </si>
  <si>
    <t>Soldier's Call (GB) / Martha Watson (IRE)</t>
  </si>
  <si>
    <t>Martha Watson (IRE)</t>
  </si>
  <si>
    <t>Soldier's Call (GB) / Pink Diva (IRE)</t>
  </si>
  <si>
    <t>Pink Diva (IRE)</t>
  </si>
  <si>
    <t>Soldier's Call (GB) / Revived (GB)</t>
  </si>
  <si>
    <t>Revived (GB)</t>
  </si>
  <si>
    <t>Soldier's Call (GB) / Fair Praise (IRE)</t>
  </si>
  <si>
    <t>Fair Praise (IRE)</t>
  </si>
  <si>
    <t>Soldier's Call (GB) / French Heroine (GB)</t>
  </si>
  <si>
    <t>French Heroine (GB)</t>
  </si>
  <si>
    <t>Soldier's Call (GB) / Rebel Force (IRE)</t>
  </si>
  <si>
    <t>Rebel Force (IRE)</t>
  </si>
  <si>
    <t>Soldier's Call (GB) / Rustam (GB)</t>
  </si>
  <si>
    <t>Rustam (GB)</t>
  </si>
  <si>
    <t>766</t>
  </si>
  <si>
    <t>Soldier's Call (GB) / Angels (GB)</t>
  </si>
  <si>
    <t>Angels (GB)</t>
  </si>
  <si>
    <t>285</t>
  </si>
  <si>
    <t>Soldier's Call (GB) / Rue Bonaparte (IRE)</t>
  </si>
  <si>
    <t>Rue Bonaparte (IRE)</t>
  </si>
  <si>
    <t>301</t>
  </si>
  <si>
    <t>Soldier's Call (GB) / Scarlet Plum (GB)</t>
  </si>
  <si>
    <t>Scarlet Plum (GB)</t>
  </si>
  <si>
    <t>1635</t>
  </si>
  <si>
    <t>Soldier's Call (GB) / Feryyal (GB)</t>
  </si>
  <si>
    <t>Feryyal (GB)</t>
  </si>
  <si>
    <t>Sottsass (FR) x Chaibia (IRE) 2023 Ch.C</t>
  </si>
  <si>
    <t>Sottsass (FR)Istoria (IRE)B.F</t>
  </si>
  <si>
    <t>Sottsass (FR) x Dream Approach (IRE)</t>
  </si>
  <si>
    <t>Sottsass (FR) x Flying Rock (IRE)</t>
  </si>
  <si>
    <t>Flying Rock (IRE)</t>
  </si>
  <si>
    <t>Hug And A Kiss (USA)</t>
  </si>
  <si>
    <t>Mots Croises (GB)</t>
  </si>
  <si>
    <t>Sottsass (FR) / Lady Glinka (IRE)</t>
  </si>
  <si>
    <t>Lady Glinka (IRE)</t>
  </si>
  <si>
    <t>Sottsass (FR) / Northeast Moon (IRE)</t>
  </si>
  <si>
    <t>Northeast Moon (IRE)</t>
  </si>
  <si>
    <t>Sottsass (FR) / Piazza Navona (GB)</t>
  </si>
  <si>
    <t>Piazza Navona (GB)</t>
  </si>
  <si>
    <t>45</t>
  </si>
  <si>
    <t>Sottsass (FR) / Hassaya (IRE)</t>
  </si>
  <si>
    <t>Hassaya (IRE)</t>
  </si>
  <si>
    <t>Sottsass (FR) / Annabelle Ja (FR)</t>
  </si>
  <si>
    <t>Annabelle Ja (FR)</t>
  </si>
  <si>
    <t>454</t>
  </si>
  <si>
    <t>Sottsass (FR) / Asterina (GB)</t>
  </si>
  <si>
    <t>Asterina (GB)</t>
  </si>
  <si>
    <t>Sottsass (FR) / Fizzi Top (GB)</t>
  </si>
  <si>
    <t>Fizzi Top (GB)</t>
  </si>
  <si>
    <t>Sottsass (FR) / Holda (IRE)</t>
  </si>
  <si>
    <t>Holda (IRE)</t>
  </si>
  <si>
    <t>Docksider (USA)</t>
  </si>
  <si>
    <t>1164</t>
  </si>
  <si>
    <t>Sottsass (FR) / Shelter Island (FR)</t>
  </si>
  <si>
    <t>Shelter Island (FR)</t>
  </si>
  <si>
    <t>648</t>
  </si>
  <si>
    <t>Sottsass (FR) / Combine (IRE)</t>
  </si>
  <si>
    <t>Combine (IRE)</t>
  </si>
  <si>
    <t>895</t>
  </si>
  <si>
    <t>Sottsass (FR) / Liquid Amber (USA)</t>
  </si>
  <si>
    <t>Liquid Amber (USA)</t>
  </si>
  <si>
    <t>934</t>
  </si>
  <si>
    <t>Sottsass (FR) / Manyatta (IRE)</t>
  </si>
  <si>
    <t>Manyatta (IRE)</t>
  </si>
  <si>
    <t>1665</t>
  </si>
  <si>
    <t>Sottsass (FR) / Koduro (IRE)</t>
  </si>
  <si>
    <t>Koduro (IRE)</t>
  </si>
  <si>
    <t>Space Blues (IRE) x Sharqeyih (GB)</t>
  </si>
  <si>
    <t>Sharqeyih (GB)</t>
  </si>
  <si>
    <t>Space Blues (IRE) x Star Alexander (GB)</t>
  </si>
  <si>
    <t>Star Alexander (GB)</t>
  </si>
  <si>
    <t>Space Blues (IRE) x Upper Street (IRE)</t>
  </si>
  <si>
    <t>Upper Street (IRE)</t>
  </si>
  <si>
    <t>Space Blues (IRE) x Visions (IRE)</t>
  </si>
  <si>
    <t>Visions (IRE)</t>
  </si>
  <si>
    <t>Space Blues (IRE) x Blue Uluru (IRE)</t>
  </si>
  <si>
    <t>Blue Uluru (IRE)</t>
  </si>
  <si>
    <t>Space Blues (IRE) x Burke's Rock (GB)</t>
  </si>
  <si>
    <t>Burke's Rock (GB)</t>
  </si>
  <si>
    <t>Space Blues (IRE) x Deep Dream (GB)</t>
  </si>
  <si>
    <t>Deep Dream (GB)</t>
  </si>
  <si>
    <t>Space Blues (IRE) x Warshah (IRE) 2023 B.F</t>
  </si>
  <si>
    <t>Space Blues (IRE) x Alice Rose (IRE) 2023 Ch.C</t>
  </si>
  <si>
    <t>Space Blues (IRE) x Antique Platinum (IRE) 2023 B.C</t>
  </si>
  <si>
    <t>Space Blues (IRE) x Bayja (IRE) 2023 Ch.C</t>
  </si>
  <si>
    <t>Space Blues (IRE) x Bohemian Dance (IRE) 2023 B.F</t>
  </si>
  <si>
    <t>Space Blues (IRE) x Faradays Law (IRE) 2023 Ch.C</t>
  </si>
  <si>
    <t>Space Blues (IRE)Kalamriyda (IRE)Gr.F</t>
  </si>
  <si>
    <t>Space Blues (IRE)Moonstone Magic (GB)B.F</t>
  </si>
  <si>
    <t>Space Blues (IRE)Sea of Grace (IRE)Ch.F</t>
  </si>
  <si>
    <t>Space Blues (IRE)Still Sky (GB)Ch.C</t>
  </si>
  <si>
    <t>Space Blues (IRE)Sweety Dream (FR)Ch.C</t>
  </si>
  <si>
    <t>Space Blues (IRE)Tallulah Bell (USA)</t>
  </si>
  <si>
    <t>Tallulah Bell (USA)</t>
  </si>
  <si>
    <t>Space Blues (IRE)Valtina (IRE)</t>
  </si>
  <si>
    <t>Valtina (IRE)</t>
  </si>
  <si>
    <t>Jedi Princess (IRE)</t>
  </si>
  <si>
    <t>Jessely (FR)</t>
  </si>
  <si>
    <t>Lady of Power (GB)</t>
  </si>
  <si>
    <t>Marsh Pride (GB)</t>
  </si>
  <si>
    <t>Music And Dance (GB)</t>
  </si>
  <si>
    <t>148</t>
  </si>
  <si>
    <t>Space Blues (IRE) / Make Me Sway (IRE)</t>
  </si>
  <si>
    <t>Make Me Sway (IRE)</t>
  </si>
  <si>
    <t>Space Blues (IRE) / Peticoatgovernment (IRE)</t>
  </si>
  <si>
    <t>Peticoatgovernment (IRE)</t>
  </si>
  <si>
    <t>265</t>
  </si>
  <si>
    <t>Space Blues (IRE) / Red Balloons (GB)</t>
  </si>
  <si>
    <t>Red Balloons (GB)</t>
  </si>
  <si>
    <t>Space Blues (IRE) / Lady Mona (IRE)</t>
  </si>
  <si>
    <t>Lady Mona (IRE)</t>
  </si>
  <si>
    <t>Space Blues (IRE) / Ivory Charm (GB)</t>
  </si>
  <si>
    <t>Ivory Charm (GB)</t>
  </si>
  <si>
    <t>Space Blues (IRE) / Ariena (IRE)</t>
  </si>
  <si>
    <t>Ariena (IRE)</t>
  </si>
  <si>
    <t>476</t>
  </si>
  <si>
    <t>Space Blues (IRE) / Bittern (IRE)</t>
  </si>
  <si>
    <t>Bittern (IRE)</t>
  </si>
  <si>
    <t>Space Blues (IRE) / Kaladena (IRE)</t>
  </si>
  <si>
    <t>Kaladena (IRE)</t>
  </si>
  <si>
    <t>Space Blues (IRE) / Montefino (IRE)</t>
  </si>
  <si>
    <t>Montefino (IRE)</t>
  </si>
  <si>
    <t>1040</t>
  </si>
  <si>
    <t>Space Blues (IRE) / Penelopa (GB)</t>
  </si>
  <si>
    <t>Penelopa (GB)</t>
  </si>
  <si>
    <t>1084</t>
  </si>
  <si>
    <t>Space Blues (IRE) / Querulous (USA)</t>
  </si>
  <si>
    <t>Querulous (USA)</t>
  </si>
  <si>
    <t>1174</t>
  </si>
  <si>
    <t>Space Blues (IRE) / Simplicity (FR)</t>
  </si>
  <si>
    <t>Simplicity (FR)</t>
  </si>
  <si>
    <t>Space Blues (IRE) / Tiritomba (IRE)</t>
  </si>
  <si>
    <t>Tiritomba (IRE)</t>
  </si>
  <si>
    <t>516</t>
  </si>
  <si>
    <t>Space Blues (IRE) / Ziarah (IRE)</t>
  </si>
  <si>
    <t>Ziarah (IRE)</t>
  </si>
  <si>
    <t>Space Blues (IRE) / Bari (IRE)</t>
  </si>
  <si>
    <t>Bari (IRE)</t>
  </si>
  <si>
    <t>581</t>
  </si>
  <si>
    <t>Space Blues (IRE) / Beautiful Ending (GB)</t>
  </si>
  <si>
    <t>Beautiful Ending (GB)</t>
  </si>
  <si>
    <t>Space Blues (IRE) / Countess de Vega (IRE)</t>
  </si>
  <si>
    <t>Countess de Vega (IRE)</t>
  </si>
  <si>
    <t>Space Blues (IRE) / Dettoria (GB)</t>
  </si>
  <si>
    <t>Dettoria (GB)</t>
  </si>
  <si>
    <t>Space Blues (IRE) / Herecomesthesun (IRE)</t>
  </si>
  <si>
    <t>Herecomesthesun (IRE)</t>
  </si>
  <si>
    <t>844</t>
  </si>
  <si>
    <t>Space Blues (IRE) / Jameerah (GB)</t>
  </si>
  <si>
    <t>Jameerah (GB)</t>
  </si>
  <si>
    <t>960</t>
  </si>
  <si>
    <t>Space Blues (IRE) / Moll Davis (IRE)</t>
  </si>
  <si>
    <t>Moll Davis (IRE)</t>
  </si>
  <si>
    <t>983</t>
  </si>
  <si>
    <t>Space Blues (IRE) / My Twinkle (IRE)</t>
  </si>
  <si>
    <t>My Twinkle (IRE)</t>
  </si>
  <si>
    <t>1262</t>
  </si>
  <si>
    <t>Space Blues (IRE) / Absolutely Right (IRE)</t>
  </si>
  <si>
    <t>Absolutely Right (IRE)</t>
  </si>
  <si>
    <t>1350</t>
  </si>
  <si>
    <t>Space Blues (IRE) / Ever Love (BRZ)</t>
  </si>
  <si>
    <t>Ever Love (BRZ)</t>
  </si>
  <si>
    <t>Nedawi (GB)</t>
  </si>
  <si>
    <t>1525</t>
  </si>
  <si>
    <t>Space Blues (IRE) / Stimulate (GB)</t>
  </si>
  <si>
    <t>Stimulate (GB)</t>
  </si>
  <si>
    <t>1738</t>
  </si>
  <si>
    <t>Space Blues (IRE) / Queen of Silca (GB)</t>
  </si>
  <si>
    <t>Queen of Silca (GB)</t>
  </si>
  <si>
    <t>St Mark's Basilica (FR) x Mighty Spirit (IRE)</t>
  </si>
  <si>
    <t>Mighty Spirit (IRE)</t>
  </si>
  <si>
    <t>St Mark's Basilica (FR) x We Are Ninety (IRE) 2023 B.C</t>
  </si>
  <si>
    <t>St Mark's Basilica (FR) x Wind Chimes (GB) 2023 B.F</t>
  </si>
  <si>
    <t>St Mark's Basilica (FR) x Woody Creek (GB) 2023 B.C</t>
  </si>
  <si>
    <t>St Mark's Basilica (FR) x Al Kirana (IRE) 2023 B.F</t>
  </si>
  <si>
    <t>St Mark's Basilica (FR) x Alive Alive Oh (GB) 2023 B.C</t>
  </si>
  <si>
    <t>St Mark's Basilica (FR) x Bellajeu (GB) 2023 B.C</t>
  </si>
  <si>
    <t>St Mark's Basilica (FR) x Bewitched (IRE) 2023 Ch.C</t>
  </si>
  <si>
    <t>St Mark's Basilica (FR) x Born Again (FR) 2023 Ch.F</t>
  </si>
  <si>
    <t>St Mark's Basilica (FR) x Deccan Queen (GB) 2023 B.C</t>
  </si>
  <si>
    <t>St Mark's Basilica (FR) x Devoted To You (IRE) 2023 B.F</t>
  </si>
  <si>
    <t>St Mark's Basilica (FR)Ocean Fantasy (FR)B.F</t>
  </si>
  <si>
    <t>415A</t>
  </si>
  <si>
    <t>St Mark's Basilica (FR)Qatar Princess (IRE)Ch.F</t>
  </si>
  <si>
    <t>110</t>
  </si>
  <si>
    <t>St Mark's Basilica (FR) / Cartiem (FR)</t>
  </si>
  <si>
    <t>Cartiem (FR)</t>
  </si>
  <si>
    <t>St Mark's Basilica (FR) / Tobruk (IRE)</t>
  </si>
  <si>
    <t>Tobruk (IRE)</t>
  </si>
  <si>
    <t>St Mark's Basilica (FR) / Twitch (IRE)</t>
  </si>
  <si>
    <t>Twitch (IRE)</t>
  </si>
  <si>
    <t>249</t>
  </si>
  <si>
    <t>St Mark's Basilica (FR) / Lady Wannabe (IRE)</t>
  </si>
  <si>
    <t>Lady Wannabe (IRE)</t>
  </si>
  <si>
    <t>St Mark's Basilica (FR) / Longina (GER)</t>
  </si>
  <si>
    <t>Longina (GER)</t>
  </si>
  <si>
    <t>St Mark's Basilica (FR) / Maimara (FR)</t>
  </si>
  <si>
    <t>Maimara (FR)</t>
  </si>
  <si>
    <t>299</t>
  </si>
  <si>
    <t>St Mark's Basilica (FR) / Mondelice (GB)</t>
  </si>
  <si>
    <t>Mondelice (GB)</t>
  </si>
  <si>
    <t>St Mark's Basilica (FR) / Mot Juste (USA)</t>
  </si>
  <si>
    <t>Mot Juste (USA)</t>
  </si>
  <si>
    <t>367</t>
  </si>
  <si>
    <t>St Mark's Basilica (FR) / Ragsah (IRE)</t>
  </si>
  <si>
    <t>Ragsah (IRE)</t>
  </si>
  <si>
    <t>St Mark's Basilica (FR) / Reckoning (IRE)</t>
  </si>
  <si>
    <t>Reckoning (IRE)</t>
  </si>
  <si>
    <t>St Mark's Basilica (FR) / Sellsabeel (FR)</t>
  </si>
  <si>
    <t>Sellsabeel (FR)</t>
  </si>
  <si>
    <t>St Mark's Basilica (FR) / Al Andalyya (USA)</t>
  </si>
  <si>
    <t>Al Andalyya (USA)</t>
  </si>
  <si>
    <t>Kingmambo (USA)</t>
  </si>
  <si>
    <t>495</t>
  </si>
  <si>
    <t>St Mark's Basilica (FR) / Vital Force (IRE)</t>
  </si>
  <si>
    <t>Vital Force (IRE)</t>
  </si>
  <si>
    <t>551</t>
  </si>
  <si>
    <t>St Mark's Basilica (FR) / Angelic Light (IRE)</t>
  </si>
  <si>
    <t>Angelic Light (IRE)</t>
  </si>
  <si>
    <t>677</t>
  </si>
  <si>
    <t>St Mark's Basilica (FR) / Dawn To Dance (IRE)</t>
  </si>
  <si>
    <t>Dawn To Dance (IRE)</t>
  </si>
  <si>
    <t>678</t>
  </si>
  <si>
    <t>St Mark's Basilica (FR) / Dayita (FR)</t>
  </si>
  <si>
    <t>Dayita (FR)</t>
  </si>
  <si>
    <t>679</t>
  </si>
  <si>
    <t>St Mark's Basilica (FR) / Dazzling Beauty (GB)</t>
  </si>
  <si>
    <t>Dazzling Beauty (GB)</t>
  </si>
  <si>
    <t>St Mark's Basilica (FR) / Drumfad Bay (IRE)</t>
  </si>
  <si>
    <t>Drumfad Bay (IRE)</t>
  </si>
  <si>
    <t>728</t>
  </si>
  <si>
    <t>St Mark's Basilica (FR) / Excellent View (GB)</t>
  </si>
  <si>
    <t>Excellent View (GB)</t>
  </si>
  <si>
    <t>St Mark's Basilica (FR) / Federation (GB)</t>
  </si>
  <si>
    <t>Federation (GB)</t>
  </si>
  <si>
    <t>St Mark's Basilica (FR) / Fughetta (GB)</t>
  </si>
  <si>
    <t>Fughetta (GB)</t>
  </si>
  <si>
    <t>883</t>
  </si>
  <si>
    <t>St Mark's Basilica (FR) / Layaleena (IRE)</t>
  </si>
  <si>
    <t>Layaleena (IRE)</t>
  </si>
  <si>
    <t>950</t>
  </si>
  <si>
    <t>St Mark's Basilica (FR) / Minnaloushe (IRE)</t>
  </si>
  <si>
    <t>Minnaloushe (IRE)</t>
  </si>
  <si>
    <t>978</t>
  </si>
  <si>
    <t>St Mark's Basilica (FR) / Mur Hiba (IRE)</t>
  </si>
  <si>
    <t>Mur Hiba (IRE)</t>
  </si>
  <si>
    <t>1318</t>
  </si>
  <si>
    <t>St Mark's Basilica (FR) / Crimson Rock (USA)</t>
  </si>
  <si>
    <t>Crimson Rock (USA)</t>
  </si>
  <si>
    <t>1424</t>
  </si>
  <si>
    <t>St Mark's Basilica (FR) / Marlyn (IRE)</t>
  </si>
  <si>
    <t>Marlyn (IRE)</t>
  </si>
  <si>
    <t>Starman (GB) x Paddy Again (IRE)</t>
  </si>
  <si>
    <t>Paddy Again (IRE)</t>
  </si>
  <si>
    <t>Starman (GB) x Pyrenean Queen (IRE)</t>
  </si>
  <si>
    <t>Pyrenean Queen (IRE)</t>
  </si>
  <si>
    <t>Starman (GB) x Ribble (FR)</t>
  </si>
  <si>
    <t>Ribble (FR)</t>
  </si>
  <si>
    <t>Starman (GB) x Rosie Royce (GB)</t>
  </si>
  <si>
    <t>Rosie Royce (GB)</t>
  </si>
  <si>
    <t>Starman (GB) x Show Rainbow (GB)</t>
  </si>
  <si>
    <t>Show Rainbow (GB)</t>
  </si>
  <si>
    <t>Starman (GB) x So Blissful (IRE)</t>
  </si>
  <si>
    <t>So Blissful (IRE)</t>
  </si>
  <si>
    <t>Starman (GB) x Soul of Calypso (GB)</t>
  </si>
  <si>
    <t>Soul of Calypso (GB)</t>
  </si>
  <si>
    <t>Starman (GB) x Zara Mac (IRE)</t>
  </si>
  <si>
    <t>Zara Mac (IRE)</t>
  </si>
  <si>
    <t>Starman (GB) x Abbakova (IRE)</t>
  </si>
  <si>
    <t>Abbakova (IRE)</t>
  </si>
  <si>
    <t>Starman (GB) x Accipiter (GB)</t>
  </si>
  <si>
    <t>Accipiter (GB)</t>
  </si>
  <si>
    <t>Starman (GB) x Arc En Ciel (GB)</t>
  </si>
  <si>
    <t>Arc En Ciel (GB)</t>
  </si>
  <si>
    <t>Starman (GB) x Aurora Spring (IRE)</t>
  </si>
  <si>
    <t>Aurora Spring (IRE)</t>
  </si>
  <si>
    <t>Starman (GB) x Bellissime (IRE)</t>
  </si>
  <si>
    <t>Bellissime (IRE)</t>
  </si>
  <si>
    <t>Starman (GB) x Bettys Hope (GB)</t>
  </si>
  <si>
    <t>Bettys Hope (GB)</t>
  </si>
  <si>
    <t>Starman (GB) x Damask (IRE)</t>
  </si>
  <si>
    <t>Damask (IRE)</t>
  </si>
  <si>
    <t>Starman (GB) x Dover Vision (IRE)</t>
  </si>
  <si>
    <t>Dover Vision (IRE)</t>
  </si>
  <si>
    <t>Starman (GB) x Dubai (IRE)</t>
  </si>
  <si>
    <t>Dubai (IRE)</t>
  </si>
  <si>
    <t>Starman (GB) x Easy To Dream (GB)</t>
  </si>
  <si>
    <t>Easy To Dream (GB)</t>
  </si>
  <si>
    <t>Starman (GB) x Escape Proof (GB)</t>
  </si>
  <si>
    <t>Escape Proof (GB)</t>
  </si>
  <si>
    <t>Starman (GB) x Fleabiscuit (IRE)</t>
  </si>
  <si>
    <t>Fleabiscuit (IRE)</t>
  </si>
  <si>
    <t>Starman (GB) x Gwen Lady Byron (IRE)</t>
  </si>
  <si>
    <t>Gwen Lady Byron (IRE)</t>
  </si>
  <si>
    <t>Starman (GB) x Imtiyaaz (IRE)</t>
  </si>
  <si>
    <t>Imtiyaaz (IRE)</t>
  </si>
  <si>
    <t>Starman (GB) x Julieta (IRE)</t>
  </si>
  <si>
    <t>Julieta (IRE)</t>
  </si>
  <si>
    <t>Starman (GB) x Lady Aria (GB)</t>
  </si>
  <si>
    <t>Lady Aria (GB)</t>
  </si>
  <si>
    <t>Starman (GB) x Merci Layan (IRE)</t>
  </si>
  <si>
    <t>Merci Layan (IRE)</t>
  </si>
  <si>
    <t>Starman (GB) x Belle Diva (IRE) 2023 B.F</t>
  </si>
  <si>
    <t>Starman (GB) x Big Boned (USA) 2023 B.F</t>
  </si>
  <si>
    <t>Starman (GB) x Cape Dollar (IRE) 2023 B.F</t>
  </si>
  <si>
    <t>Starman (GB) x Chatham Islands (USA) 2023 B.C</t>
  </si>
  <si>
    <t>Starman (GB) x Chicago Girl (IRE) 2023 B.C</t>
  </si>
  <si>
    <t>Starman (GB) x Clytha (GB) 2023 Ch.C</t>
  </si>
  <si>
    <t>Starman (GB) x Duchess Rose (IRE) 2023 Ch.F</t>
  </si>
  <si>
    <t>Starman (GB)Luvmedo (IRE)B.C</t>
  </si>
  <si>
    <t>Starman (GB)Rostedan (IRE)B.C</t>
  </si>
  <si>
    <t>Starman (GB)Royal Majestic (GB)B.F</t>
  </si>
  <si>
    <t>Starman (GB)Wizz Up (IRE)</t>
  </si>
  <si>
    <t>Wizz Up (IRE)</t>
  </si>
  <si>
    <t>Starman (GB)Adelina (USA)</t>
  </si>
  <si>
    <t>Adelina (USA)</t>
  </si>
  <si>
    <t>Starman (GB)Cin Cin (IRE)</t>
  </si>
  <si>
    <t>Cin Cin (IRE)</t>
  </si>
  <si>
    <t>Starman (GB) x Harranda (IRE)</t>
  </si>
  <si>
    <t>Harranda (IRE)</t>
  </si>
  <si>
    <t>Ishimagic (GB)</t>
  </si>
  <si>
    <t>Kheeraan (IRE)</t>
  </si>
  <si>
    <t>Lake Louise (IRE)</t>
  </si>
  <si>
    <t>Marian Halcombe (USA)</t>
  </si>
  <si>
    <t>Quickstep Queen (GB)</t>
  </si>
  <si>
    <t>Roseisarose (IRE)</t>
  </si>
  <si>
    <t>Sea of Antiquity (IRE)</t>
  </si>
  <si>
    <t>157</t>
  </si>
  <si>
    <t>Starman (GB) / Marriage Material (IRE)</t>
  </si>
  <si>
    <t>Marriage Material (IRE)</t>
  </si>
  <si>
    <t>Starman (GB) / Merry Banter (GB)</t>
  </si>
  <si>
    <t>Merry Banter (GB)</t>
  </si>
  <si>
    <t>Starman (GB) / Miss Purity Pinker (IRE)</t>
  </si>
  <si>
    <t>Miss Purity Pinker (IRE)</t>
  </si>
  <si>
    <t>181</t>
  </si>
  <si>
    <t>Starman (GB) / Mistress of Venice (GB)</t>
  </si>
  <si>
    <t>Mistress of Venice (GB)</t>
  </si>
  <si>
    <t>199</t>
  </si>
  <si>
    <t>Starman (GB) / Naan (IRE)</t>
  </si>
  <si>
    <t>Naan (IRE)</t>
  </si>
  <si>
    <t>Indian Charlie (USA)</t>
  </si>
  <si>
    <t>Starman (GB) / Nova Aquilae (IRE)</t>
  </si>
  <si>
    <t>Nova Aquilae (IRE)</t>
  </si>
  <si>
    <t>Starman (GB) / Outschool (IRE)</t>
  </si>
  <si>
    <t>Outschool (IRE)</t>
  </si>
  <si>
    <t>Starman (GB) / Praskovia (IRE)</t>
  </si>
  <si>
    <t>Praskovia (IRE)</t>
  </si>
  <si>
    <t>Starman (GB) / Princess Rose (GB)</t>
  </si>
  <si>
    <t>Princess Rose (GB)</t>
  </si>
  <si>
    <t>Starman (GB) / Hazaraina (IRE)</t>
  </si>
  <si>
    <t>Hazaraina (IRE)</t>
  </si>
  <si>
    <t>Starman (GB) / It's Miraculous (USA)</t>
  </si>
  <si>
    <t>It's Miraculous (USA)</t>
  </si>
  <si>
    <t>Curlin (USA)</t>
  </si>
  <si>
    <t>63</t>
  </si>
  <si>
    <t>Starman (GB) / Iconic Look (GB)</t>
  </si>
  <si>
    <t>Iconic Look (GB)</t>
  </si>
  <si>
    <t>Starman (GB) / Maisie Ellie (IRE)</t>
  </si>
  <si>
    <t>Maisie Ellie (IRE)</t>
  </si>
  <si>
    <t>738</t>
  </si>
  <si>
    <t>Starman (GB) / Throne (GB)</t>
  </si>
  <si>
    <t>Throne (GB)</t>
  </si>
  <si>
    <t>Starman (GB) / Wall of Sapphire (IRE)</t>
  </si>
  <si>
    <t>Wall of Sapphire (IRE)</t>
  </si>
  <si>
    <t>Starman (GB) / Adroit (IRE)</t>
  </si>
  <si>
    <t>Adroit (IRE)</t>
  </si>
  <si>
    <t>762</t>
  </si>
  <si>
    <t>Starman (GB) / American Spirit (IRE)</t>
  </si>
  <si>
    <t>American Spirit (IRE)</t>
  </si>
  <si>
    <t>Starman (GB) / Kimbay (IRE)</t>
  </si>
  <si>
    <t>Kimbay (IRE)</t>
  </si>
  <si>
    <t>Windsor Knot (IRE)</t>
  </si>
  <si>
    <t>Starman (GB) / Tschierschen (IRE)</t>
  </si>
  <si>
    <t>Tschierschen (IRE)</t>
  </si>
  <si>
    <t>Starman (GB) / Universal Beauty (GB)</t>
  </si>
  <si>
    <t>Universal Beauty (GB)</t>
  </si>
  <si>
    <t>Universal (IRE)</t>
  </si>
  <si>
    <t>474</t>
  </si>
  <si>
    <t>Starman (GB) / Bishop's Lake (GB)</t>
  </si>
  <si>
    <t>Bishop's Lake (GB)</t>
  </si>
  <si>
    <t>Lake Coniston (IRE)</t>
  </si>
  <si>
    <t>Starman (GB) / Bobbie Soxer (IRE)</t>
  </si>
  <si>
    <t>Bobbie Soxer (IRE)</t>
  </si>
  <si>
    <t>Starman (GB) / Bodak (IRE)</t>
  </si>
  <si>
    <t>Bodak (IRE)</t>
  </si>
  <si>
    <t>Starman (GB) / Coconut (GB)</t>
  </si>
  <si>
    <t>Coconut (GB)</t>
  </si>
  <si>
    <t>Starman (GB) / Cool Esprit (IRE)</t>
  </si>
  <si>
    <t>Cool Esprit (IRE)</t>
  </si>
  <si>
    <t>Starman (GB) / Hidden Brief (GB)</t>
  </si>
  <si>
    <t>Hidden Brief (GB)</t>
  </si>
  <si>
    <t>Starman (GB) / Johara (IRE)</t>
  </si>
  <si>
    <t>Johara (IRE)</t>
  </si>
  <si>
    <t>Starman (GB) / Lealas Daughter (IRE)</t>
  </si>
  <si>
    <t>Lealas Daughter (IRE)</t>
  </si>
  <si>
    <t>Starman (GB) / Under Offer (IRE)</t>
  </si>
  <si>
    <t>Under Offer (IRE)</t>
  </si>
  <si>
    <t>298</t>
  </si>
  <si>
    <t>Starman (GB) / Moment of Truth (IRE)</t>
  </si>
  <si>
    <t>Moment of Truth (IRE)</t>
  </si>
  <si>
    <t>Starman (GB) / Pale Orchid (IRE)</t>
  </si>
  <si>
    <t>Pale Orchid (IRE)</t>
  </si>
  <si>
    <t>406</t>
  </si>
  <si>
    <t>Starman (GB) / Shamardyh (IRE)</t>
  </si>
  <si>
    <t>Shamardyh (IRE)</t>
  </si>
  <si>
    <t>444</t>
  </si>
  <si>
    <t>Starman (GB) / Superiority (IRE)</t>
  </si>
  <si>
    <t>Superiority (IRE)</t>
  </si>
  <si>
    <t>1212</t>
  </si>
  <si>
    <t>Starman (GB) / Stunner (GB)</t>
  </si>
  <si>
    <t>Stunner (GB)</t>
  </si>
  <si>
    <t>549</t>
  </si>
  <si>
    <t>Starman (GB) / Angel Meadow (GB)</t>
  </si>
  <si>
    <t>Angel Meadow (GB)</t>
  </si>
  <si>
    <t>Starman (GB) / Beach Wedding (IRE)</t>
  </si>
  <si>
    <t>Beach Wedding (IRE)</t>
  </si>
  <si>
    <t>Starman (GB) / Delphica (IRE)</t>
  </si>
  <si>
    <t>Delphica (IRE)</t>
  </si>
  <si>
    <t>Starman (GB) / Dense Star (IRE)</t>
  </si>
  <si>
    <t>Dense Star (IRE)</t>
  </si>
  <si>
    <t>768</t>
  </si>
  <si>
    <t>Starman (GB) / Galaktea (IRE)</t>
  </si>
  <si>
    <t>Galaktea (IRE)</t>
  </si>
  <si>
    <t>Starman (GB) / Golden Flower (GB)</t>
  </si>
  <si>
    <t>Golden Flower (GB)</t>
  </si>
  <si>
    <t>Starman (GB) / Hateya (IRE)</t>
  </si>
  <si>
    <t>Hateya (IRE)</t>
  </si>
  <si>
    <t>813</t>
  </si>
  <si>
    <t>Starman (GB) / Home Cummins (IRE)</t>
  </si>
  <si>
    <t>Home Cummins (IRE)</t>
  </si>
  <si>
    <t>854</t>
  </si>
  <si>
    <t>Starman (GB) / Kemble (IRE)</t>
  </si>
  <si>
    <t>Kemble (IRE)</t>
  </si>
  <si>
    <t>863</t>
  </si>
  <si>
    <t>Starman (GB) / La Australiana (USA)</t>
  </si>
  <si>
    <t>La Australiana (USA)</t>
  </si>
  <si>
    <t>879</t>
  </si>
  <si>
    <t>Starman (GB) / Lady Ro (GB)</t>
  </si>
  <si>
    <t>Lady Ro (GB)</t>
  </si>
  <si>
    <t>909</t>
  </si>
  <si>
    <t>Starman (GB) / Lufricia (GB)</t>
  </si>
  <si>
    <t>Lufricia (GB)</t>
  </si>
  <si>
    <t>945</t>
  </si>
  <si>
    <t>Starman (GB) / Melody Blue (IRE)</t>
  </si>
  <si>
    <t>Melody Blue (IRE)</t>
  </si>
  <si>
    <t>1345</t>
  </si>
  <si>
    <t>Starman (GB) / Emaratiya Ana (IRE)</t>
  </si>
  <si>
    <t>Emaratiya Ana (IRE)</t>
  </si>
  <si>
    <t>1346</t>
  </si>
  <si>
    <t>Starman (GB) / Emerald Loch (GB)</t>
  </si>
  <si>
    <t>Emerald Loch (GB)</t>
  </si>
  <si>
    <t>1413</t>
  </si>
  <si>
    <t>Starman (GB) / Lovers Peace (IRE)</t>
  </si>
  <si>
    <t>Lovers Peace (IRE)</t>
  </si>
  <si>
    <t>1497</t>
  </si>
  <si>
    <t>Starman (GB) / Ridge Ranger (IRE)</t>
  </si>
  <si>
    <t>Ridge Ranger (IRE)</t>
  </si>
  <si>
    <t>Bushranger (IRE)</t>
  </si>
  <si>
    <t>Starspangledbanner (AUS) x Royal Dynasty (GB)</t>
  </si>
  <si>
    <t>Royal Dynasty (GB)</t>
  </si>
  <si>
    <t>Starspangledbanner (AUS) x Wish You Well (GER)</t>
  </si>
  <si>
    <t>Wish You Well (GER)</t>
  </si>
  <si>
    <t>Starspangledbanner (AUS) x Bounce (GB)</t>
  </si>
  <si>
    <t>Bounce (GB)</t>
  </si>
  <si>
    <t>Starspangledbanner (AUS) x Weekend Fling (USA) 2023 B.C</t>
  </si>
  <si>
    <t>Starspangledbanner (AUS) x Awohaam (IRE) 2023 Ch.F</t>
  </si>
  <si>
    <t>Starspangledbanner (AUS) x Belle Isle (GB) 2023 B.C</t>
  </si>
  <si>
    <t>Starspangledbanner (AUS) x Bright And Sunny (IRE) 2023 B.F</t>
  </si>
  <si>
    <t>Starspangledbanner (AUS) x Cecelia Clementine (IRE) 2023 Ch.F</t>
  </si>
  <si>
    <t>Starspangledbanner (AUS) x Coral Shell (IRE) 2023 B.C</t>
  </si>
  <si>
    <t>Starspangledbanner (AUS) x Dame Judi (IRE) 2023 B.F</t>
  </si>
  <si>
    <t>Starspangledbanner (AUS) x Enjoyable (IRE) 2023 Ch.F</t>
  </si>
  <si>
    <t>Starspangledbanner (AUS) x Floriade (IRE) 2023 B.C</t>
  </si>
  <si>
    <t>Starspangledbanner (AUS) x Freedonia (GB) 2023 B.C</t>
  </si>
  <si>
    <t>Starspangledbanner (AUS) x French Flirt (GB) 2023 Ch.C</t>
  </si>
  <si>
    <t>Starspangledbanner (AUS) x Good Place (USA) 2023 Ch.F</t>
  </si>
  <si>
    <t>Starspangledbanner (AUS) x Hala Hala (IRE) 2023 B.C</t>
  </si>
  <si>
    <t>Starspangledbanner (AUS)Madonnadelrosario (IRE)B.F</t>
  </si>
  <si>
    <t>Starspangledbanner (AUS)Mironica (IRE)Ch.C</t>
  </si>
  <si>
    <t>Starspangledbanner (AUS)Miss Finland (IRE)B.C</t>
  </si>
  <si>
    <t>Starspangledbanner (AUS)Moment of Silence (IRE)B.C</t>
  </si>
  <si>
    <t>Starspangledbanner (AUS)Novantae (GB)Ch.C</t>
  </si>
  <si>
    <t>Starspangledbanner (AUS)Princess Desire (IRE)B.C</t>
  </si>
  <si>
    <t>Starspangledbanner (AUS)Rare (IRE)B.C</t>
  </si>
  <si>
    <t>Starspangledbanner (AUS)Red Square (IRE)Ch.C</t>
  </si>
  <si>
    <t>Starspangledbanner (AUS)Song Song Blue (IRE)Br.F</t>
  </si>
  <si>
    <t>Starspangledbanner (AUS)Southern Belle (IRE)B.C</t>
  </si>
  <si>
    <t>Starspangledbanner (AUS) x Gold Bracelet (IRE)</t>
  </si>
  <si>
    <t>Gold Bracelet (IRE)</t>
  </si>
  <si>
    <t>Shebelia (GER)</t>
  </si>
  <si>
    <t>Starspangledbanner (AUS) / Kurland (IRE)</t>
  </si>
  <si>
    <t>Kurland (IRE)</t>
  </si>
  <si>
    <t>Starspangledbanner (AUS) / Fragrant Storm (GB)</t>
  </si>
  <si>
    <t>Fragrant Storm (GB)</t>
  </si>
  <si>
    <t>170</t>
  </si>
  <si>
    <t>Starspangledbanner (AUS) / Millicent Fawcett (GB)</t>
  </si>
  <si>
    <t>Millicent Fawcett (GB)</t>
  </si>
  <si>
    <t>35</t>
  </si>
  <si>
    <t>Starspangledbanner (AUS) / Greenisland (IRE)</t>
  </si>
  <si>
    <t>Greenisland (IRE)</t>
  </si>
  <si>
    <t>70</t>
  </si>
  <si>
    <t>Starspangledbanner (AUS) / In My Business (IRE)</t>
  </si>
  <si>
    <t>In My Business (IRE)</t>
  </si>
  <si>
    <t>Starspangledbanner (AUS) / Schroders Mistake (IRE)</t>
  </si>
  <si>
    <t>Schroders Mistake (IRE)</t>
  </si>
  <si>
    <t>397</t>
  </si>
  <si>
    <t>Starspangledbanner (AUS) / Wearing Wings (GB)</t>
  </si>
  <si>
    <t>Wearing Wings (GB)</t>
  </si>
  <si>
    <t>Starspangledbanner (AUS) / Dakini (IRE)</t>
  </si>
  <si>
    <t>Dakini (IRE)</t>
  </si>
  <si>
    <t>540</t>
  </si>
  <si>
    <t>Starspangledbanner (AUS) / Dusty In Memphis (USA)</t>
  </si>
  <si>
    <t>Dusty In Memphis (USA)</t>
  </si>
  <si>
    <t>173</t>
  </si>
  <si>
    <t>Starspangledbanner (AUS) / Fine Time (GB)</t>
  </si>
  <si>
    <t>Fine Time (GB)</t>
  </si>
  <si>
    <t>180</t>
  </si>
  <si>
    <t>Starspangledbanner (AUS) / Formidable Kitt (GB)</t>
  </si>
  <si>
    <t>Formidable Kitt (GB)</t>
  </si>
  <si>
    <t>Starspangledbanner (AUS) / Glenmayne (IRE)</t>
  </si>
  <si>
    <t>Glenmayne (IRE)</t>
  </si>
  <si>
    <t>Starspangledbanner (AUS) / Indigo Angel (IRE)</t>
  </si>
  <si>
    <t>Indigo Angel (IRE)</t>
  </si>
  <si>
    <t>261</t>
  </si>
  <si>
    <t>Starspangledbanner (AUS) / Linda Barrett (IRE)</t>
  </si>
  <si>
    <t>Linda Barrett (IRE)</t>
  </si>
  <si>
    <t>1001</t>
  </si>
  <si>
    <t>Starspangledbanner (AUS) / Noelani (GER)</t>
  </si>
  <si>
    <t>Noelani (GER)</t>
  </si>
  <si>
    <t>1012</t>
  </si>
  <si>
    <t>Starspangledbanner (AUS) / Onyali (IRE)</t>
  </si>
  <si>
    <t>Onyali (IRE)</t>
  </si>
  <si>
    <t>1033</t>
  </si>
  <si>
    <t>Starspangledbanner (AUS) / Peace Royale (GER)</t>
  </si>
  <si>
    <t>Peace Royale (GER)</t>
  </si>
  <si>
    <t>1063</t>
  </si>
  <si>
    <t>Starspangledbanner (AUS) / Privacy Order (GB)</t>
  </si>
  <si>
    <t>Privacy Order (GB)</t>
  </si>
  <si>
    <t>1064</t>
  </si>
  <si>
    <t>Starspangledbanner (AUS) / Private Paradise (IRE)</t>
  </si>
  <si>
    <t>Private Paradise (IRE)</t>
  </si>
  <si>
    <t>1065</t>
  </si>
  <si>
    <t>Starspangledbanner (AUS) / Private View (GB)</t>
  </si>
  <si>
    <t>Private View (GB)</t>
  </si>
  <si>
    <t>1127</t>
  </si>
  <si>
    <t>Starspangledbanner (AUS) / Royal Eloquence (IRE)</t>
  </si>
  <si>
    <t>Royal Eloquence (IRE)</t>
  </si>
  <si>
    <t>1154</t>
  </si>
  <si>
    <t>Starspangledbanner (AUS) / Selinka (GB)</t>
  </si>
  <si>
    <t>Selinka (GB)</t>
  </si>
  <si>
    <t>1185</t>
  </si>
  <si>
    <t>Starspangledbanner (AUS) / So Dandy (IRE)</t>
  </si>
  <si>
    <t>So Dandy (IRE)</t>
  </si>
  <si>
    <t>592</t>
  </si>
  <si>
    <t>Starspangledbanner (AUS) / Betty F (GB)</t>
  </si>
  <si>
    <t>Betty F (GB)</t>
  </si>
  <si>
    <t>614</t>
  </si>
  <si>
    <t>Starspangledbanner (AUS) / Bright New Day (IRE)</t>
  </si>
  <si>
    <t>Bright New Day (IRE)</t>
  </si>
  <si>
    <t>Starspangledbanner (AUS) / Dancer Cross (GB)</t>
  </si>
  <si>
    <t>Dancer Cross (GB)</t>
  </si>
  <si>
    <t>726</t>
  </si>
  <si>
    <t>Starspangledbanner (AUS) / Evita Peron (GB)</t>
  </si>
  <si>
    <t>Evita Peron (GB)</t>
  </si>
  <si>
    <t>Starspangledbanner (AUS) / Frinkle (GB)</t>
  </si>
  <si>
    <t>Frinkle (GB)</t>
  </si>
  <si>
    <t>819</t>
  </si>
  <si>
    <t>Starspangledbanner (AUS) / Huma Bird (GB)</t>
  </si>
  <si>
    <t>Huma Bird (GB)</t>
  </si>
  <si>
    <t>Starspangledbanner (AUS) / Il Palazzo (USA)</t>
  </si>
  <si>
    <t>Il Palazzo (USA)</t>
  </si>
  <si>
    <t>840</t>
  </si>
  <si>
    <t>Starspangledbanner (AUS) / Invincible Charm (IRE)</t>
  </si>
  <si>
    <t>Invincible Charm (IRE)</t>
  </si>
  <si>
    <t>856</t>
  </si>
  <si>
    <t>Starspangledbanner (AUS) / Kendar Rouge (FR)</t>
  </si>
  <si>
    <t>Kendar Rouge (FR)</t>
  </si>
  <si>
    <t>858</t>
  </si>
  <si>
    <t>Starspangledbanner (AUS) / Kiss Me Daily (FR)</t>
  </si>
  <si>
    <t>Kiss Me Daily (FR)</t>
  </si>
  <si>
    <t>904</t>
  </si>
  <si>
    <t>Starspangledbanner (AUS) / Love Potion (IRE)</t>
  </si>
  <si>
    <t>Love Potion (IRE)</t>
  </si>
  <si>
    <t>907</t>
  </si>
  <si>
    <t>Starspangledbanner (AUS) / Lovers' Gait (IRE)</t>
  </si>
  <si>
    <t>Lovers' Gait (IRE)</t>
  </si>
  <si>
    <t>926</t>
  </si>
  <si>
    <t>Starspangledbanner (AUS) / Main Desire (IRE)</t>
  </si>
  <si>
    <t>Main Desire (IRE)</t>
  </si>
  <si>
    <t>Study of Man (IRE) x Alma Linda (GB) 2023 B.C</t>
  </si>
  <si>
    <t>Study of Man (IRE) x Catalan (IRE) 2023 B.F</t>
  </si>
  <si>
    <t>Study of Man (IRE)Kwanza (GB)B.C</t>
  </si>
  <si>
    <t>Study of Man (IRE) / Suffused (GB)</t>
  </si>
  <si>
    <t>Suffused (GB)</t>
  </si>
  <si>
    <t>342</t>
  </si>
  <si>
    <t>Study of Man (IRE) / Spectatrice (GB)</t>
  </si>
  <si>
    <t>Spectatrice (GB)</t>
  </si>
  <si>
    <t>Study of Man (IRE) / Archduchess (GB)</t>
  </si>
  <si>
    <t>Archduchess (GB)</t>
  </si>
  <si>
    <t>1095</t>
  </si>
  <si>
    <t>Study of Man (IRE) / Rawoof (IRE)</t>
  </si>
  <si>
    <t>Rawoof (IRE)</t>
  </si>
  <si>
    <t>1196</t>
  </si>
  <si>
    <t>Study of Man (IRE) / Special Gal (FR)</t>
  </si>
  <si>
    <t>Special Gal (FR)</t>
  </si>
  <si>
    <t>531</t>
  </si>
  <si>
    <t>Study of Man (IRE) / Akvavera (GB)</t>
  </si>
  <si>
    <t>Akvavera (GB)</t>
  </si>
  <si>
    <t>534</t>
  </si>
  <si>
    <t>Study of Man (IRE) / Alea Iacta (GB)</t>
  </si>
  <si>
    <t>Alea Iacta (GB)</t>
  </si>
  <si>
    <t>Study of Man (IRE) / Alla Luna (GB)</t>
  </si>
  <si>
    <t>Alla Luna (GB)</t>
  </si>
  <si>
    <t>571</t>
  </si>
  <si>
    <t>Study of Man (IRE) / Aventuriere (GB)</t>
  </si>
  <si>
    <t>Aventuriere (GB)</t>
  </si>
  <si>
    <t>Study of Man (IRE) / Crystal Gal (IRE)</t>
  </si>
  <si>
    <t>Crystal Gal (IRE)</t>
  </si>
  <si>
    <t>857</t>
  </si>
  <si>
    <t>Study of Man (IRE) / Kinaesthesia (GB)</t>
  </si>
  <si>
    <t>Kinaesthesia (GB)</t>
  </si>
  <si>
    <t>865</t>
  </si>
  <si>
    <t>Study of Man (IRE) / La Marchesa (IRE)</t>
  </si>
  <si>
    <t>La Marchesa (IRE)</t>
  </si>
  <si>
    <t>1268</t>
  </si>
  <si>
    <t>Study of Man (IRE) / Alboretta (GB)</t>
  </si>
  <si>
    <t>Alboretta (GB)</t>
  </si>
  <si>
    <t>1269</t>
  </si>
  <si>
    <t>Study of Man (IRE) / Alemagna (GB)</t>
  </si>
  <si>
    <t>Alemagna (GB)</t>
  </si>
  <si>
    <t>1296</t>
  </si>
  <si>
    <t>Study of Man (IRE) / Camposanto (GB)</t>
  </si>
  <si>
    <t>Camposanto (GB)</t>
  </si>
  <si>
    <t>1312</t>
  </si>
  <si>
    <t>Study of Man (IRE) / Comfort In Sound (USA)</t>
  </si>
  <si>
    <t>Comfort In Sound (USA)</t>
  </si>
  <si>
    <t>1458</t>
  </si>
  <si>
    <t>Study of Man (IRE) / Nimiety (GB)</t>
  </si>
  <si>
    <t>Nimiety (GB)</t>
  </si>
  <si>
    <t>Stormy Atlantic (USA)</t>
  </si>
  <si>
    <t>Supremacy (IRE) x Rush of Blood (IRE)</t>
  </si>
  <si>
    <t>Rush of Blood (IRE)</t>
  </si>
  <si>
    <t>Supremacy (IRE) x Samaah (IRE)</t>
  </si>
  <si>
    <t>Samaah (IRE)</t>
  </si>
  <si>
    <t>Supremacy (IRE) x Shorter Skirt (GB)</t>
  </si>
  <si>
    <t>Shorter Skirt (GB)</t>
  </si>
  <si>
    <t>Supremacy (IRE) x Silver Sabre (IRE)</t>
  </si>
  <si>
    <t>Silver Sabre (IRE)</t>
  </si>
  <si>
    <t>Supremacy (IRE) x Sweet Dragon Fly (GB)</t>
  </si>
  <si>
    <t>Sweet Dragon Fly (GB)</t>
  </si>
  <si>
    <t>Supremacy (IRE) x All On Red (IRE)</t>
  </si>
  <si>
    <t>All On Red (IRE)</t>
  </si>
  <si>
    <t>Supremacy (IRE) x C'Est Ma Souer (IRE)</t>
  </si>
  <si>
    <t>C'Est Ma Souer (IRE)</t>
  </si>
  <si>
    <t>Supremacy (IRE) x Dana Forever (IRE)</t>
  </si>
  <si>
    <t>Dana Forever (IRE)</t>
  </si>
  <si>
    <t>Supremacy (IRE) x Estonia (GB)</t>
  </si>
  <si>
    <t>Estonia (GB)</t>
  </si>
  <si>
    <t>Supremacy (IRE) x High Gloss (GB)</t>
  </si>
  <si>
    <t>High Gloss (GB)</t>
  </si>
  <si>
    <t>Supremacy (IRE) x Majestic Endeavour (GB)</t>
  </si>
  <si>
    <t>Majestic Endeavour (GB)</t>
  </si>
  <si>
    <t>Supremacy (IRE)Layla Jamil (IRE)B.F</t>
  </si>
  <si>
    <t>Supremacy (IRE)Meydan Princess (IRE)B.F</t>
  </si>
  <si>
    <t>Supremacy (IRE)Prequel (IRE)B.C</t>
  </si>
  <si>
    <t>Supremacy (IRE)Sar Oiche (IRE)B.F</t>
  </si>
  <si>
    <t>Supremacy (IRE)Supremacy (IRE) x Araniya (FR)</t>
  </si>
  <si>
    <t>Supremacy (IRE) x Araniya (FR)</t>
  </si>
  <si>
    <t>Supremacy (IRE)Campion (GB)</t>
  </si>
  <si>
    <t>Campion (GB)</t>
  </si>
  <si>
    <t>Supremacy (IRE)Coquet (GB)</t>
  </si>
  <si>
    <t>Coquet (GB)</t>
  </si>
  <si>
    <t>Supremacy (IRE) x Dreamadreamforme (USA)</t>
  </si>
  <si>
    <t>Supremacy (IRE) x Eraadaat (IRE)</t>
  </si>
  <si>
    <t>Eraadaat (IRE)</t>
  </si>
  <si>
    <t>Supremacy (IRE) x Fictitious Lady (IRE)</t>
  </si>
  <si>
    <t>Fictitious Lady (IRE)</t>
  </si>
  <si>
    <t>Little Avon (GB)</t>
  </si>
  <si>
    <t>Ms Sasha Malia (IRE)</t>
  </si>
  <si>
    <t>Mzyoon (IRE)</t>
  </si>
  <si>
    <t>Rocking (GB)</t>
  </si>
  <si>
    <t>Supremacy (IRE) / Lady Greta (IRE)</t>
  </si>
  <si>
    <t>Lady Greta (IRE)</t>
  </si>
  <si>
    <t>Morpheus (GB)</t>
  </si>
  <si>
    <t>114</t>
  </si>
  <si>
    <t>Supremacy (IRE) / Lady Kermit (IRE)</t>
  </si>
  <si>
    <t>Lady Kermit (IRE)</t>
  </si>
  <si>
    <t>126</t>
  </si>
  <si>
    <t>Supremacy (IRE) / Little Bubbles (IRE)</t>
  </si>
  <si>
    <t>Little Bubbles (IRE)</t>
  </si>
  <si>
    <t>The Last Lion (IRE)</t>
  </si>
  <si>
    <t>Supremacy (IRE) / Marfa Lights (IRE)</t>
  </si>
  <si>
    <t>Marfa Lights (IRE)</t>
  </si>
  <si>
    <t>Supremacy (IRE) / Platinum Coast (USA)</t>
  </si>
  <si>
    <t>Platinum Coast (USA)</t>
  </si>
  <si>
    <t>Supremacy (IRE) / Relation Alexander (IRE)</t>
  </si>
  <si>
    <t>Relation Alexander (IRE)</t>
  </si>
  <si>
    <t>56</t>
  </si>
  <si>
    <t>Supremacy (IRE) / High Shine (GB)</t>
  </si>
  <si>
    <t>High Shine (GB)</t>
  </si>
  <si>
    <t>587</t>
  </si>
  <si>
    <t>Supremacy (IRE) / Iamfine (IRE)</t>
  </si>
  <si>
    <t>Iamfine (IRE)</t>
  </si>
  <si>
    <t>619</t>
  </si>
  <si>
    <t>Supremacy (IRE) / Lizzie Lightening (IRE)</t>
  </si>
  <si>
    <t>Lizzie Lightening (IRE)</t>
  </si>
  <si>
    <t>Supremacy (IRE) / Spirited Girl (IRE)</t>
  </si>
  <si>
    <t>Spirited Girl (IRE)</t>
  </si>
  <si>
    <t>799</t>
  </si>
  <si>
    <t>Supremacy (IRE) / Coolfitch (IRE)</t>
  </si>
  <si>
    <t>Coolfitch (IRE)</t>
  </si>
  <si>
    <t>Supremacy (IRE) / Elective (FR)</t>
  </si>
  <si>
    <t>Elective (FR)</t>
  </si>
  <si>
    <t>Supremacy (IRE) / Karmadal (IRE)</t>
  </si>
  <si>
    <t>Karmadal (IRE)</t>
  </si>
  <si>
    <t>Supremacy (IRE) / Say It's Me (GB)</t>
  </si>
  <si>
    <t>Say It's Me (GB)</t>
  </si>
  <si>
    <t>Supremacy (IRE) / Shes Ranger (IRE)</t>
  </si>
  <si>
    <t>Shes Ranger (IRE)</t>
  </si>
  <si>
    <t>368</t>
  </si>
  <si>
    <t>Supremacy (IRE) / Tencaratrubieslace (FR)</t>
  </si>
  <si>
    <t>Tencaratrubieslace (FR)</t>
  </si>
  <si>
    <t>386</t>
  </si>
  <si>
    <t>Supremacy (IRE) / Urban Beauty (IRE)</t>
  </si>
  <si>
    <t>Urban Beauty (IRE)</t>
  </si>
  <si>
    <t>Supremacy (IRE) / Ahaaly (GB)</t>
  </si>
  <si>
    <t>Ahaaly (GB)</t>
  </si>
  <si>
    <t>465</t>
  </si>
  <si>
    <t>Supremacy (IRE) / Beat of My Heart (IRE)</t>
  </si>
  <si>
    <t>Beat of My Heart (IRE)</t>
  </si>
  <si>
    <t>205</t>
  </si>
  <si>
    <t>Supremacy (IRE) / Heavenly River (FR)</t>
  </si>
  <si>
    <t>Heavenly River (FR)</t>
  </si>
  <si>
    <t>Supremacy (IRE) / My Wish (IRE)</t>
  </si>
  <si>
    <t>My Wish (IRE)</t>
  </si>
  <si>
    <t>Supremacy (IRE) / Spiritual Lady (GB)</t>
  </si>
  <si>
    <t>Spiritual Lady (GB)</t>
  </si>
  <si>
    <t>Supremacy (IRE) / Wild Mix (GB)</t>
  </si>
  <si>
    <t>Wild Mix (GB)</t>
  </si>
  <si>
    <t>1144</t>
  </si>
  <si>
    <t>Supremacy (IRE) / Scat's Rose (CAN)</t>
  </si>
  <si>
    <t>Scat's Rose (CAN)</t>
  </si>
  <si>
    <t>527</t>
  </si>
  <si>
    <t>Supremacy (IRE) / Agapantha (USA)</t>
  </si>
  <si>
    <t>Agapantha (USA)</t>
  </si>
  <si>
    <t>Dynaformer (USA)</t>
  </si>
  <si>
    <t>722</t>
  </si>
  <si>
    <t>Supremacy (IRE) / Enoughisgoodenough (IRE)</t>
  </si>
  <si>
    <t>Enoughisgoodenough (IRE)</t>
  </si>
  <si>
    <t>881</t>
  </si>
  <si>
    <t>Supremacy (IRE) / Laila Honiwillow (GB)</t>
  </si>
  <si>
    <t>Laila Honiwillow (GB)</t>
  </si>
  <si>
    <t>902</t>
  </si>
  <si>
    <t>Supremacy (IRE) / Love In The Desert (GB)</t>
  </si>
  <si>
    <t>Love In The Desert (GB)</t>
  </si>
  <si>
    <t>952</t>
  </si>
  <si>
    <t>Supremacy (IRE) / Miranda Frost (IRE)</t>
  </si>
  <si>
    <t>Miranda Frost (IRE)</t>
  </si>
  <si>
    <t>967</t>
  </si>
  <si>
    <t>Supremacy (IRE) / Moonlit Show (GB)</t>
  </si>
  <si>
    <t>Moonlit Show (GB)</t>
  </si>
  <si>
    <t>1382</t>
  </si>
  <si>
    <t>Supremacy (IRE) / Isaan Queen (IRE)</t>
  </si>
  <si>
    <t>Isaan Queen (IRE)</t>
  </si>
  <si>
    <t>1550</t>
  </si>
  <si>
    <t>Supremacy (IRE) / Unveiling (GB)</t>
  </si>
  <si>
    <t>Unveiling (GB)</t>
  </si>
  <si>
    <t>Tamayuz (GB) x Fair Sailing (IRE)</t>
  </si>
  <si>
    <t>Fair Sailing (IRE)</t>
  </si>
  <si>
    <t>Primrose Gate (IRE)</t>
  </si>
  <si>
    <t>Tasleet (GB) x Sandhoe (IRE)</t>
  </si>
  <si>
    <t>Sandhoe (IRE)</t>
  </si>
  <si>
    <t>Tasleet (GB) x Vote Often (GB)</t>
  </si>
  <si>
    <t>Vote Often (GB)</t>
  </si>
  <si>
    <t>Tasleet (GB) x Dutch Monument (GB)</t>
  </si>
  <si>
    <t>Dutch Monument (GB)</t>
  </si>
  <si>
    <t>1549</t>
  </si>
  <si>
    <t>Tasleet (GB) / Umneyati (GB)</t>
  </si>
  <si>
    <t>Umneyati (GB)</t>
  </si>
  <si>
    <t>1552</t>
  </si>
  <si>
    <t>Tasleet (GB) / Vanity's Girl (IRE)</t>
  </si>
  <si>
    <t>Vanity's Girl (IRE)</t>
  </si>
  <si>
    <t>1582</t>
  </si>
  <si>
    <t>Tasleet (GB) / Beyond Fashion (GB)</t>
  </si>
  <si>
    <t>Beyond Fashion (GB)</t>
  </si>
  <si>
    <t>1609</t>
  </si>
  <si>
    <t>Tasleet (GB) / Delta Diva (USA)</t>
  </si>
  <si>
    <t>Delta Diva (USA)</t>
  </si>
  <si>
    <t>Victory Gallop (CAN)</t>
  </si>
  <si>
    <t>1661</t>
  </si>
  <si>
    <t>Tasleet (GB) / Keep The Secret (GB)</t>
  </si>
  <si>
    <t>Keep The Secret (GB)</t>
  </si>
  <si>
    <t>1712</t>
  </si>
  <si>
    <t>Tasleet (GB) / Night Charter (IRE)</t>
  </si>
  <si>
    <t>Night Charter (IRE)</t>
  </si>
  <si>
    <t>1774</t>
  </si>
  <si>
    <t>Tasleet (GB) / Skip To My Lou (GB)</t>
  </si>
  <si>
    <t>Skip To My Lou (GB)</t>
  </si>
  <si>
    <t>Ten Sovereigns (IRE) x Rainbow Moonstone (IRE)</t>
  </si>
  <si>
    <t>Rainbow Moonstone (IRE)</t>
  </si>
  <si>
    <t>Ten Sovereigns (IRE) x Salve Stella (IRE)</t>
  </si>
  <si>
    <t>Salve Stella (IRE)</t>
  </si>
  <si>
    <t>Ten Sovereigns (IRE) x Strait Power (IRE)</t>
  </si>
  <si>
    <t>Strait Power (IRE)</t>
  </si>
  <si>
    <t>Ten Sovereigns (IRE) x Anne of Kiev (IRE)</t>
  </si>
  <si>
    <t>Anne of Kiev (IRE)</t>
  </si>
  <si>
    <t>Ten Sovereigns (IRE) x Eleanor Roosevelt (IRE)</t>
  </si>
  <si>
    <t>Eleanor Roosevelt (IRE)</t>
  </si>
  <si>
    <t>Ten Sovereigns (IRE) x Magena (USA)</t>
  </si>
  <si>
    <t>Magena (USA)</t>
  </si>
  <si>
    <t>Ten Sovereigns (IRE) x Music Chart (USA)</t>
  </si>
  <si>
    <t>Music Chart (USA)</t>
  </si>
  <si>
    <t>Ten Sovereigns (IRE) x Darajaat (USA) 2023 Br.F</t>
  </si>
  <si>
    <t>Ten Sovereigns (IRE) x Deep Influence (GB) 2023 B.C</t>
  </si>
  <si>
    <t>Ten Sovereigns (IRE)Kimblewick (IRE)B.C</t>
  </si>
  <si>
    <t>Ten Sovereigns (IRE)Lucy Lou (IRE)B.C</t>
  </si>
  <si>
    <t>Ten Sovereigns (IRE)Nassya (GB)B.F</t>
  </si>
  <si>
    <t>Ten Sovereigns (IRE)Noahs Ark (IRE)B.F</t>
  </si>
  <si>
    <t>Ten Sovereigns (IRE)Zippy Rock (IRE)</t>
  </si>
  <si>
    <t>Zippy Rock (IRE)</t>
  </si>
  <si>
    <t>Ten Sovereigns (IRE)Ten Sovereigns (IRE) x Aussie Lass (IRE)</t>
  </si>
  <si>
    <t>Ten Sovereigns (IRE) x Aussie Lass (IRE)</t>
  </si>
  <si>
    <t>Ten Sovereigns (IRE)Ten Sovereigns (IRE) x Bergamask (USA)</t>
  </si>
  <si>
    <t>Ten Sovereigns (IRE) x Bergamask (USA)</t>
  </si>
  <si>
    <t>In My Life (USA)</t>
  </si>
  <si>
    <t>Seeharn (IRE)</t>
  </si>
  <si>
    <t>Ten Sovereigns (IRE) / La Norma (IRE)</t>
  </si>
  <si>
    <t>La Norma (IRE)</t>
  </si>
  <si>
    <t>200</t>
  </si>
  <si>
    <t>Ten Sovereigns (IRE) / Nabaraat (USA)</t>
  </si>
  <si>
    <t>Nabaraat (USA)</t>
  </si>
  <si>
    <t>21</t>
  </si>
  <si>
    <t>Ten Sovereigns (IRE) / Gale Song (GB)</t>
  </si>
  <si>
    <t>Gale Song (GB)</t>
  </si>
  <si>
    <t>263</t>
  </si>
  <si>
    <t>Ten Sovereigns (IRE) / Ravish (GB)</t>
  </si>
  <si>
    <t>Ravish (GB)</t>
  </si>
  <si>
    <t>Efisio</t>
  </si>
  <si>
    <t>Ten Sovereigns (IRE) / Klass Action (IRE)</t>
  </si>
  <si>
    <t>Klass Action (IRE)</t>
  </si>
  <si>
    <t>Ten Sovereigns (IRE) / Royal Visit (IRE)</t>
  </si>
  <si>
    <t>Royal Visit (IRE)</t>
  </si>
  <si>
    <t>704</t>
  </si>
  <si>
    <t>Ten Sovereigns (IRE) / Shafafya (GB)</t>
  </si>
  <si>
    <t>Shafafya (GB)</t>
  </si>
  <si>
    <t>Ten Sovereigns (IRE) / Snow Rose (USA)</t>
  </si>
  <si>
    <t>Snow Rose (USA)</t>
  </si>
  <si>
    <t>Ten Sovereigns (IRE) / Instinctively (IRE)</t>
  </si>
  <si>
    <t>Instinctively (IRE)</t>
  </si>
  <si>
    <t>Ten Sovereigns (IRE) / Karasiyra (IRE)</t>
  </si>
  <si>
    <t>Karasiyra (IRE)</t>
  </si>
  <si>
    <t>Ten Sovereigns (IRE) / Rosie Scot (IRE)</t>
  </si>
  <si>
    <t>Rosie Scot (IRE)</t>
  </si>
  <si>
    <t>Ten Sovereigns (IRE) / Sanna Bay (IRE)</t>
  </si>
  <si>
    <t>Sanna Bay (IRE)</t>
  </si>
  <si>
    <t>307</t>
  </si>
  <si>
    <t>Ten Sovereigns (IRE) / Sea of Reality (IRE)</t>
  </si>
  <si>
    <t>Sea of Reality (IRE)</t>
  </si>
  <si>
    <t>Ten Sovereigns (IRE) / Tamazug (GB)</t>
  </si>
  <si>
    <t>Tamazug (GB)</t>
  </si>
  <si>
    <t>379</t>
  </si>
  <si>
    <t>Ten Sovereigns (IRE) / Tres Speciale (GB)</t>
  </si>
  <si>
    <t>Tres Speciale (GB)</t>
  </si>
  <si>
    <t>398</t>
  </si>
  <si>
    <t>Ten Sovereigns (IRE) / Week End (GB)</t>
  </si>
  <si>
    <t>Week End (GB)</t>
  </si>
  <si>
    <t>Ten Sovereigns (IRE) / Bright And Shining (IRE)</t>
  </si>
  <si>
    <t>Bright And Shining (IRE)</t>
  </si>
  <si>
    <t>Ten Sovereigns (IRE) / Conniption (IRE)</t>
  </si>
  <si>
    <t>Conniption (IRE)</t>
  </si>
  <si>
    <t>1007</t>
  </si>
  <si>
    <t>Ten Sovereigns (IRE) / On Ice (IRE)</t>
  </si>
  <si>
    <t>On Ice (IRE)</t>
  </si>
  <si>
    <t>Ten Sovereigns (IRE) / Top Table (GB)</t>
  </si>
  <si>
    <t>Top Table (GB)</t>
  </si>
  <si>
    <t>559</t>
  </si>
  <si>
    <t>Ten Sovereigns (IRE) / Araajmh (USA)</t>
  </si>
  <si>
    <t>Araajmh (USA)</t>
  </si>
  <si>
    <t>682</t>
  </si>
  <si>
    <t>Ten Sovereigns (IRE) / Delevigne (GB)</t>
  </si>
  <si>
    <t>Delevigne (GB)</t>
  </si>
  <si>
    <t>836</t>
  </si>
  <si>
    <t>Ten Sovereigns (IRE) / Inis Boffin (GB)</t>
  </si>
  <si>
    <t>Inis Boffin (GB)</t>
  </si>
  <si>
    <t>843</t>
  </si>
  <si>
    <t>Ten Sovereigns (IRE) / Itmusthavebeenlove (IRE)</t>
  </si>
  <si>
    <t>Itmusthavebeenlove (IRE)</t>
  </si>
  <si>
    <t>1249</t>
  </si>
  <si>
    <t>Ten Sovereigns (IRE) / Wild Intrigue (IRE)</t>
  </si>
  <si>
    <t>Wild Intrigue (IRE)</t>
  </si>
  <si>
    <t>Teofilo (IRE) x Dream On Buddy (IRE) 2023 B.C</t>
  </si>
  <si>
    <t>Teofilo (IRE)Catchphrase (IRE)</t>
  </si>
  <si>
    <t>Catchphrase (IRE)</t>
  </si>
  <si>
    <t>176</t>
  </si>
  <si>
    <t>Teofilo (IRE) / Miss McLeod (IRE)</t>
  </si>
  <si>
    <t>Miss McLeod (IRE)</t>
  </si>
  <si>
    <t>Teofilo (IRE) / Oh So Woke (IRE)</t>
  </si>
  <si>
    <t>Oh So Woke (IRE)</t>
  </si>
  <si>
    <t>226</t>
  </si>
  <si>
    <t>Teofilo (IRE) / Peace Arch (IRE)</t>
  </si>
  <si>
    <t>Peace Arch (IRE)</t>
  </si>
  <si>
    <t>82</t>
  </si>
  <si>
    <t>Teofilo (IRE) / Juneau (IRE)</t>
  </si>
  <si>
    <t>Juneau (IRE)</t>
  </si>
  <si>
    <t>Teofilo (IRE) / Dahlia's Spirit (IRE)</t>
  </si>
  <si>
    <t>Dahlia's Spirit (IRE)</t>
  </si>
  <si>
    <t>Teofilo (IRE) / Desert Star (GB)</t>
  </si>
  <si>
    <t>Desert Star (GB)</t>
  </si>
  <si>
    <t>Teofilo (IRE) / Dubai Quality (IRE)</t>
  </si>
  <si>
    <t>Dubai Quality (IRE)</t>
  </si>
  <si>
    <t>Teofilo (IRE) / Alanza (IRE)</t>
  </si>
  <si>
    <t>Alanza (IRE)</t>
  </si>
  <si>
    <t>639</t>
  </si>
  <si>
    <t>Teofilo (IRE) / Christinas Letter (IRE)</t>
  </si>
  <si>
    <t>Christinas Letter (IRE)</t>
  </si>
  <si>
    <t>Teofilo (IRE) / Gearanai (USA)</t>
  </si>
  <si>
    <t>Gearanai (USA)</t>
  </si>
  <si>
    <t>Toccet (USA)</t>
  </si>
  <si>
    <t>899</t>
  </si>
  <si>
    <t>Teofilo (IRE) / Lolanta (IRE)</t>
  </si>
  <si>
    <t>Lolanta (IRE)</t>
  </si>
  <si>
    <t>Territories (IRE) x Crystalized (IRE)</t>
  </si>
  <si>
    <t>Crystalized (IRE)</t>
  </si>
  <si>
    <t>Spring Torrents (IRE)</t>
  </si>
  <si>
    <t>Territories (IRE) / Sensationally (GB)</t>
  </si>
  <si>
    <t>Sensationally (GB)</t>
  </si>
  <si>
    <t>993</t>
  </si>
  <si>
    <t>Territories (IRE) / Never Change (IRE)</t>
  </si>
  <si>
    <t>Never Change (IRE)</t>
  </si>
  <si>
    <t>1224</t>
  </si>
  <si>
    <t>Territories (IRE) / Tasman Sea (GB)</t>
  </si>
  <si>
    <t>Tasman Sea (GB)</t>
  </si>
  <si>
    <t>1267</t>
  </si>
  <si>
    <t>Territories (IRE) / Albertine Rose (GB)</t>
  </si>
  <si>
    <t>Albertine Rose (GB)</t>
  </si>
  <si>
    <t>Namid (GB)</t>
  </si>
  <si>
    <t>1319</t>
  </si>
  <si>
    <t>Territories (IRE) / Crocus Rose (GB)</t>
  </si>
  <si>
    <t>Crocus Rose (GB)</t>
  </si>
  <si>
    <t>1443</t>
  </si>
  <si>
    <t>Territories (IRE) / Moment of Time (GB)</t>
  </si>
  <si>
    <t>Moment of Time (GB)</t>
  </si>
  <si>
    <t>Rainbow Quest (USA)</t>
  </si>
  <si>
    <t>1553</t>
  </si>
  <si>
    <t>Territories (IRE) / Vive Ma Fille (GER)</t>
  </si>
  <si>
    <t>Vive Ma Fille (GER)</t>
  </si>
  <si>
    <t>1554</t>
  </si>
  <si>
    <t>Territories (IRE) / Welsh Gold (GB)</t>
  </si>
  <si>
    <t>Welsh Gold (GB)</t>
  </si>
  <si>
    <t>1700</t>
  </si>
  <si>
    <t>Territories (IRE) / Moon Melody (GB)</t>
  </si>
  <si>
    <t>Moon Melody (GB)</t>
  </si>
  <si>
    <t>1724</t>
  </si>
  <si>
    <t>Territories (IRE) / Pax Britannica (IRE)</t>
  </si>
  <si>
    <t>Pax Britannica (IRE)</t>
  </si>
  <si>
    <t>1782</t>
  </si>
  <si>
    <t>Territories (IRE) / Star Girl (GB)</t>
  </si>
  <si>
    <t>Star Girl (GB)</t>
  </si>
  <si>
    <t>The Irish Rover (IRE) / Granny Grunt (IRE)</t>
  </si>
  <si>
    <t>Granny Grunt (IRE)</t>
  </si>
  <si>
    <t>Threat (IRE) / Harem Lady (FR)</t>
  </si>
  <si>
    <t>Harem Lady (FR)</t>
  </si>
  <si>
    <t>Time Test (GB) x Spinacre (IRE)</t>
  </si>
  <si>
    <t>Spinacre (IRE)</t>
  </si>
  <si>
    <t>Time Test (GB) x Tresorella (FR)</t>
  </si>
  <si>
    <t>Tresorella (FR)</t>
  </si>
  <si>
    <t>Time Test (GB) x Zanoubiya (IRE)</t>
  </si>
  <si>
    <t>Zanoubiya (IRE)</t>
  </si>
  <si>
    <t>Time Test (GB) x Aradena (IRE)</t>
  </si>
  <si>
    <t>Aradena (IRE)</t>
  </si>
  <si>
    <t>Time Test (GB) x Canterbury Tales (GB)</t>
  </si>
  <si>
    <t>Canterbury Tales (GB)</t>
  </si>
  <si>
    <t>Time Test (GB) x Echo's Love (IRE)</t>
  </si>
  <si>
    <t>Echo's Love (IRE)</t>
  </si>
  <si>
    <t>Time Test (GB) x Grizzel (IRE)</t>
  </si>
  <si>
    <t>Grizzel (IRE)</t>
  </si>
  <si>
    <t>Lady Brigid (IRE)</t>
  </si>
  <si>
    <t>Malinka (IRE)</t>
  </si>
  <si>
    <t>Time Test (GB) / Strelka (GB)</t>
  </si>
  <si>
    <t>Strelka (GB)</t>
  </si>
  <si>
    <t>Time Test (GB) / Finishingthehat (GB)</t>
  </si>
  <si>
    <t>Finishingthehat (GB)</t>
  </si>
  <si>
    <t>Time Test (GB) / Joyful Hope (GB)</t>
  </si>
  <si>
    <t>Joyful Hope (GB)</t>
  </si>
  <si>
    <t>Time Test (GB) / Rosika (GB)</t>
  </si>
  <si>
    <t>Rosika (GB)</t>
  </si>
  <si>
    <t>Sakhee (USA)</t>
  </si>
  <si>
    <t>308</t>
  </si>
  <si>
    <t>Time Test (GB) / Sea The Queen (IRE)</t>
  </si>
  <si>
    <t>Sea The Queen (IRE)</t>
  </si>
  <si>
    <t>373</t>
  </si>
  <si>
    <t>Time Test (GB) / Tiempo Vuela (GB)</t>
  </si>
  <si>
    <t>Tiempo Vuela (GB)</t>
  </si>
  <si>
    <t>Time Test (GB) / Ventura (USA)</t>
  </si>
  <si>
    <t>Ventura (USA)</t>
  </si>
  <si>
    <t>Chester House (USA)</t>
  </si>
  <si>
    <t>507</t>
  </si>
  <si>
    <t>Time Test (GB) / Coolibah (IRE)</t>
  </si>
  <si>
    <t>Coolibah (IRE)</t>
  </si>
  <si>
    <t>Time Test (GB) / Dynamic (GB)</t>
  </si>
  <si>
    <t>Dynamic (GB)</t>
  </si>
  <si>
    <t>1059</t>
  </si>
  <si>
    <t>Time Test (GB) / Precious Ramotswe (GB)</t>
  </si>
  <si>
    <t>Precious Ramotswe (GB)</t>
  </si>
  <si>
    <t>Time Test (GB) / Amber Silk (IRE)</t>
  </si>
  <si>
    <t>Amber Silk (IRE)</t>
  </si>
  <si>
    <t>953</t>
  </si>
  <si>
    <t>Time Test (GB) / Miss Marjurie (IRE)</t>
  </si>
  <si>
    <t>Miss Marjurie (IRE)</t>
  </si>
  <si>
    <t>1251</t>
  </si>
  <si>
    <t>Time Test (GB) / Wingingit (IRE)</t>
  </si>
  <si>
    <t>Wingingit (IRE)</t>
  </si>
  <si>
    <t>1278</t>
  </si>
  <si>
    <t>Time Test (GB) / Aricia (IRE)</t>
  </si>
  <si>
    <t>Aricia (IRE)</t>
  </si>
  <si>
    <t>Nashwan (USA)</t>
  </si>
  <si>
    <t>1300</t>
  </si>
  <si>
    <t>Time Test (GB) / Cashla Bay (GB)</t>
  </si>
  <si>
    <t>Cashla Bay (GB)</t>
  </si>
  <si>
    <t>1306</t>
  </si>
  <si>
    <t>Time Test (GB) / Christmas Joy (IRE)</t>
  </si>
  <si>
    <t>Christmas Joy (IRE)</t>
  </si>
  <si>
    <t>1307</t>
  </si>
  <si>
    <t>Time Test (GB) / Cinnilla (GB)</t>
  </si>
  <si>
    <t>Cinnilla (GB)</t>
  </si>
  <si>
    <t>1330</t>
  </si>
  <si>
    <t>Time Test (GB) / Distinctive (GB)</t>
  </si>
  <si>
    <t>Distinctive (GB)</t>
  </si>
  <si>
    <t>Tobougg (IRE)</t>
  </si>
  <si>
    <t>1369</t>
  </si>
  <si>
    <t>Time Test (GB) / Great And Small (GB)</t>
  </si>
  <si>
    <t>Great And Small (GB)</t>
  </si>
  <si>
    <t>1435</t>
  </si>
  <si>
    <t>Time Test (GB) / Micaela's Moon (USA)</t>
  </si>
  <si>
    <t>Micaela's Moon (USA)</t>
  </si>
  <si>
    <t>Malibu Moon (USA)</t>
  </si>
  <si>
    <t>1470</t>
  </si>
  <si>
    <t>Time Test (GB) / Perfect Spirit (IRE)</t>
  </si>
  <si>
    <t>Perfect Spirit (IRE)</t>
  </si>
  <si>
    <t>1473</t>
  </si>
  <si>
    <t>Time Test (GB) / Philipine Cobra (GB)</t>
  </si>
  <si>
    <t>Philipine Cobra (GB)</t>
  </si>
  <si>
    <t>1502</t>
  </si>
  <si>
    <t>Time Test (GB) / Ronja (USA)</t>
  </si>
  <si>
    <t>Ronja (USA)</t>
  </si>
  <si>
    <t>El Corredor (USA)</t>
  </si>
  <si>
    <t>1510</t>
  </si>
  <si>
    <t>Time Test (GB) / Sign of Life (GB)</t>
  </si>
  <si>
    <t>Sign of Life (GB)</t>
  </si>
  <si>
    <t>1558</t>
  </si>
  <si>
    <t>Time Test (GB) / Wild Mimosa (IRE)</t>
  </si>
  <si>
    <t>Wild Mimosa (IRE)</t>
  </si>
  <si>
    <t>1597</t>
  </si>
  <si>
    <t>Time Test (GB) / Chamber Maid (GB)</t>
  </si>
  <si>
    <t>Chamber Maid (GB)</t>
  </si>
  <si>
    <t>1622</t>
  </si>
  <si>
    <t>Time Test (GB) / Eastern Destiny (GB)</t>
  </si>
  <si>
    <t>Eastern Destiny (GB)</t>
  </si>
  <si>
    <t>1623</t>
  </si>
  <si>
    <t>Time Test (GB) / Ebbesbourne (IRE)</t>
  </si>
  <si>
    <t>Ebbesbourne (IRE)</t>
  </si>
  <si>
    <t>1627</t>
  </si>
  <si>
    <t>Time Test (GB) / Encore L'Amour (GB)</t>
  </si>
  <si>
    <t>Encore L'Amour (GB)</t>
  </si>
  <si>
    <t>1630</t>
  </si>
  <si>
    <t>Time Test (GB) / Faery Song (IRE)</t>
  </si>
  <si>
    <t>Faery Song (IRE)</t>
  </si>
  <si>
    <t>1647</t>
  </si>
  <si>
    <t>Time Test (GB) / Gold (GER)</t>
  </si>
  <si>
    <t>Gold (GER)</t>
  </si>
  <si>
    <t>1650</t>
  </si>
  <si>
    <t>Time Test (GB) / Heading North (GB)</t>
  </si>
  <si>
    <t>Heading North (GB)</t>
  </si>
  <si>
    <t>1687</t>
  </si>
  <si>
    <t>Time Test (GB) / Marcha Fresca (GB)</t>
  </si>
  <si>
    <t>Marcha Fresca (GB)</t>
  </si>
  <si>
    <t>1707</t>
  </si>
  <si>
    <t>Time Test (GB) / Navajo Charm (GB)</t>
  </si>
  <si>
    <t>Navajo Charm (GB)</t>
  </si>
  <si>
    <t>1720</t>
  </si>
  <si>
    <t>Time Test (GB) / Out of The East (GB)</t>
  </si>
  <si>
    <t>Out of The East (GB)</t>
  </si>
  <si>
    <t>1860</t>
  </si>
  <si>
    <t>Time Test (GB) / Perfect Melody (IRE)</t>
  </si>
  <si>
    <t>Perfect Melody (IRE)</t>
  </si>
  <si>
    <t>Tiz The Law (USA)Causeway Carolyn (USA)</t>
  </si>
  <si>
    <t>Causeway Carolyn (USA)</t>
  </si>
  <si>
    <t>Too Darn Hot (GB) x Shamandar (FR)</t>
  </si>
  <si>
    <t>Shamandar (FR)</t>
  </si>
  <si>
    <t>Too Darn Hot (GB)Kiss For Luck (IRE)B.F</t>
  </si>
  <si>
    <t>Too Darn Hot (GB)Meadow Sprite (IRE)B.C</t>
  </si>
  <si>
    <t>Too Darn Hot (GB) / Via Liguria (GB)</t>
  </si>
  <si>
    <t>Via Liguria (GB)</t>
  </si>
  <si>
    <t>Too Darn Hot (GB) / Biblic (IRE)</t>
  </si>
  <si>
    <t>Biblic (IRE)</t>
  </si>
  <si>
    <t>Too Darn Hot (GB) / Contribution (GB)</t>
  </si>
  <si>
    <t>Contribution (GB)</t>
  </si>
  <si>
    <t>Too Darn Hot (GB) / Canonbury (IRE)</t>
  </si>
  <si>
    <t>Canonbury (IRE)</t>
  </si>
  <si>
    <t>Too Darn Hot (GB) / Dreamlike (GB)</t>
  </si>
  <si>
    <t>Dreamlike (GB)</t>
  </si>
  <si>
    <t>229</t>
  </si>
  <si>
    <t>Too Darn Hot (GB) / Kamakura (USA)</t>
  </si>
  <si>
    <t>Kamakura (USA)</t>
  </si>
  <si>
    <t>236</t>
  </si>
  <si>
    <t>Too Darn Hot (GB) / Knocknagree (IRE)</t>
  </si>
  <si>
    <t>Knocknagree (IRE)</t>
  </si>
  <si>
    <t>275</t>
  </si>
  <si>
    <t>Too Darn Hot (GB) / Madonna Dell'orto (GB)</t>
  </si>
  <si>
    <t>Madonna Dell'orto (GB)</t>
  </si>
  <si>
    <t>Too Darn Hot (GB) / Maid Up (GB)</t>
  </si>
  <si>
    <t>Maid Up (GB)</t>
  </si>
  <si>
    <t>Too Darn Hot (GB) / Parton (GB)</t>
  </si>
  <si>
    <t>Parton (GB)</t>
  </si>
  <si>
    <t>Too Darn Hot (GB) / Phiz (GER)</t>
  </si>
  <si>
    <t>Phiz (GER)</t>
  </si>
  <si>
    <t>Too Darn Hot (GB) / Rhythm Excel (GB)</t>
  </si>
  <si>
    <t>Rhythm Excel (GB)</t>
  </si>
  <si>
    <t>378</t>
  </si>
  <si>
    <t>Too Darn Hot (GB) / Riviera Belle (GB)</t>
  </si>
  <si>
    <t>Riviera Belle (GB)</t>
  </si>
  <si>
    <t>Too Darn Hot (GB) / Zerkaza (IRE)</t>
  </si>
  <si>
    <t>Zerkaza (IRE)</t>
  </si>
  <si>
    <t>Too Darn Hot (GB) / Aura Blue (IRE)</t>
  </si>
  <si>
    <t>Aura Blue (IRE)</t>
  </si>
  <si>
    <t>9</t>
  </si>
  <si>
    <t>Too Darn Hot (GB) / The Fugue (GB)</t>
  </si>
  <si>
    <t>The Fugue (GB)</t>
  </si>
  <si>
    <t>1003</t>
  </si>
  <si>
    <t>Too Darn Hot (GB) / Noorban (GB)</t>
  </si>
  <si>
    <t>Noorban (GB)</t>
  </si>
  <si>
    <t>1028</t>
  </si>
  <si>
    <t>Too Darn Hot (GB) / Paris Rooftops (IRE)</t>
  </si>
  <si>
    <t>Paris Rooftops (IRE)</t>
  </si>
  <si>
    <t>1041</t>
  </si>
  <si>
    <t>Too Darn Hot (GB) / Perfect Delight (GB)</t>
  </si>
  <si>
    <t>Perfect Delight (GB)</t>
  </si>
  <si>
    <t>1131</t>
  </si>
  <si>
    <t>Too Darn Hot (GB) / Ruffled (GB)</t>
  </si>
  <si>
    <t>Ruffled (GB)</t>
  </si>
  <si>
    <t>1133</t>
  </si>
  <si>
    <t>Too Darn Hot (GB) / Ruzma (IRE)</t>
  </si>
  <si>
    <t>Ruzma (IRE)</t>
  </si>
  <si>
    <t>1161</t>
  </si>
  <si>
    <t>Too Darn Hot (GB) / Shada (IRE)</t>
  </si>
  <si>
    <t>Shada (IRE)</t>
  </si>
  <si>
    <t>1166</t>
  </si>
  <si>
    <t>Too Darn Hot (GB) / Shimmering (IRE)</t>
  </si>
  <si>
    <t>Shimmering (IRE)</t>
  </si>
  <si>
    <t>1188</t>
  </si>
  <si>
    <t>Too Darn Hot (GB) / Solar Echo (IRE)</t>
  </si>
  <si>
    <t>Solar Echo (IRE)</t>
  </si>
  <si>
    <t>1195</t>
  </si>
  <si>
    <t>Too Darn Hot (GB) / Sparkle Roll (FR)</t>
  </si>
  <si>
    <t>Sparkle Roll (FR)</t>
  </si>
  <si>
    <t>Too Darn Hot (GB) / Tebee (GB)</t>
  </si>
  <si>
    <t>Tebee (GB)</t>
  </si>
  <si>
    <t>Too Darn Hot (GB) / Valiant Girl (GB)</t>
  </si>
  <si>
    <t>Valiant Girl (GB)</t>
  </si>
  <si>
    <t>Too Darn Hot (GB) / Zero Gravity (GB)</t>
  </si>
  <si>
    <t>Zero Gravity (GB)</t>
  </si>
  <si>
    <t>Too Darn Hot (GB) / Astronomy's Choice (GB)</t>
  </si>
  <si>
    <t>Astronomy's Choice (GB)</t>
  </si>
  <si>
    <t>Too Darn Hot (GB) / Betty Crean L A (IRE)</t>
  </si>
  <si>
    <t>Betty Crean L A (IRE)</t>
  </si>
  <si>
    <t>Too Darn Hot (GB) / Clarietta (GB)</t>
  </si>
  <si>
    <t>Clarietta (GB)</t>
  </si>
  <si>
    <t>Too Darn Hot (GB) / Dabyah (IRE)</t>
  </si>
  <si>
    <t>Dabyah (IRE)</t>
  </si>
  <si>
    <t>684</t>
  </si>
  <si>
    <t>Too Darn Hot (GB) / Dellaguista (IRE)</t>
  </si>
  <si>
    <t>Dellaguista (IRE)</t>
  </si>
  <si>
    <t>Too Darn Hot (GB) / Earring (USA)</t>
  </si>
  <si>
    <t>Earring (USA)</t>
  </si>
  <si>
    <t>751</t>
  </si>
  <si>
    <t>Too Darn Hot (GB) / Fly (GB)</t>
  </si>
  <si>
    <t>Fly (GB)</t>
  </si>
  <si>
    <t>Too Darn Hot (GB) / Give And Take (GB)</t>
  </si>
  <si>
    <t>Give And Take (GB)</t>
  </si>
  <si>
    <t>Too Darn Hot (GB) / Gumra (IRE)</t>
  </si>
  <si>
    <t>Gumra (IRE)</t>
  </si>
  <si>
    <t>837</t>
  </si>
  <si>
    <t>Too Darn Hot (GB) / Insoumise (IRE)</t>
  </si>
  <si>
    <t>Insoumise (IRE)</t>
  </si>
  <si>
    <t>898</t>
  </si>
  <si>
    <t>Too Darn Hot (GB) / Lola Paige (IRE)</t>
  </si>
  <si>
    <t>Lola Paige (IRE)</t>
  </si>
  <si>
    <t>954</t>
  </si>
  <si>
    <t>Too Darn Hot (GB) / Miss Sparkle (GB)</t>
  </si>
  <si>
    <t>Miss Sparkle (GB)</t>
  </si>
  <si>
    <t>969</t>
  </si>
  <si>
    <t>Too Darn Hot (GB) / Morningtide (IRE)</t>
  </si>
  <si>
    <t>Morningtide (IRE)</t>
  </si>
  <si>
    <t>1304</t>
  </si>
  <si>
    <t>Too Darn Hot (GB) / Chiffonade (IRE)</t>
  </si>
  <si>
    <t>Chiffonade (IRE)</t>
  </si>
  <si>
    <t>1503</t>
  </si>
  <si>
    <t>Too Darn Hot (GB) / Royal Event (IRE)</t>
  </si>
  <si>
    <t>Royal Event (IRE)</t>
  </si>
  <si>
    <t>Twilight Son (GB) x Rococoa (IRE)</t>
  </si>
  <si>
    <t>Rococoa (IRE)</t>
  </si>
  <si>
    <t>Twilight Son (GB) x Candytuft (GB)</t>
  </si>
  <si>
    <t>Candytuft (GB)</t>
  </si>
  <si>
    <t>Twilight Son (GB) x Nardin (GB)</t>
  </si>
  <si>
    <t>Nardin (GB)</t>
  </si>
  <si>
    <t>Twilight Son (GB) x Arabian Music (IRE) 2023 B.F</t>
  </si>
  <si>
    <t>Twilight Son (GB)Zawiyah (GB)</t>
  </si>
  <si>
    <t>Zawiyah (GB)</t>
  </si>
  <si>
    <t>Twilight Son (GB)Chicago Doll (GB)</t>
  </si>
  <si>
    <t>Chicago Doll (GB)</t>
  </si>
  <si>
    <t>Inpromptu (IRE)</t>
  </si>
  <si>
    <t>284</t>
  </si>
  <si>
    <t>Twilight Son (GB) / Royal Seal (GB)</t>
  </si>
  <si>
    <t>Royal Seal (GB)</t>
  </si>
  <si>
    <t>383</t>
  </si>
  <si>
    <t>Twilight Son (GB) / Unilit (IRE)</t>
  </si>
  <si>
    <t>Unilit (IRE)</t>
  </si>
  <si>
    <t>Twilight Son (GB) / Abashova (GB)</t>
  </si>
  <si>
    <t>Abashova (GB)</t>
  </si>
  <si>
    <t>1124</t>
  </si>
  <si>
    <t>Twilight Son (GB) / Rosebride (GB)</t>
  </si>
  <si>
    <t>Rosebride (GB)</t>
  </si>
  <si>
    <t>1719</t>
  </si>
  <si>
    <t>Twilight Son (GB) / Orientate (GB)</t>
  </si>
  <si>
    <t>Orientate (GB)</t>
  </si>
  <si>
    <t>1821</t>
  </si>
  <si>
    <t>Twilight Son (GB) / Diktalina (GB)</t>
  </si>
  <si>
    <t>Diktalina (GB)</t>
  </si>
  <si>
    <t>U S Navy Flag (USA)Whimsical Dream (GB)</t>
  </si>
  <si>
    <t>Whimsical Dream (GB)</t>
  </si>
  <si>
    <t>U S Navy Flag (USA)U S Navy Flag (USA) x Alyssum (IRE)</t>
  </si>
  <si>
    <t>U S Navy Flag (USA) x Alyssum (IRE)</t>
  </si>
  <si>
    <t>Pink Moon (IRE)</t>
  </si>
  <si>
    <t>569</t>
  </si>
  <si>
    <t>U S Navy Flag (USA) / Gibney (IRE)</t>
  </si>
  <si>
    <t>Gibney (IRE)</t>
  </si>
  <si>
    <t>U S Navy Flag (USA) / Never Forgotten (IRE)</t>
  </si>
  <si>
    <t>Never Forgotten (IRE)</t>
  </si>
  <si>
    <t>U S Navy Flag (USA) / Peace Wave (IRE)</t>
  </si>
  <si>
    <t>Peace Wave (IRE)</t>
  </si>
  <si>
    <t>U S Navy Flag (USA) / Split Decision (IRE)</t>
  </si>
  <si>
    <t>Split Decision (IRE)</t>
  </si>
  <si>
    <t>U S Navy Flag (USA) / Ella Jo (IRE)</t>
  </si>
  <si>
    <t>Ella Jo (IRE)</t>
  </si>
  <si>
    <t>U S Navy Flag (USA) / Ever Amber (IRE)</t>
  </si>
  <si>
    <t>Ever Amber (IRE)</t>
  </si>
  <si>
    <t>Ivawood (IRE)</t>
  </si>
  <si>
    <t>1640</t>
  </si>
  <si>
    <t>U S Navy Flag (USA) / Foreign Assignment (IRE)</t>
  </si>
  <si>
    <t>Foreign Assignment (IRE)</t>
  </si>
  <si>
    <t>Ubettabelieveit (IRE) x Piranha (IRE)</t>
  </si>
  <si>
    <t>Piranha (IRE)</t>
  </si>
  <si>
    <t>Ubettabelieveit (IRE) x Sightseeing (GB)</t>
  </si>
  <si>
    <t>Sightseeing (GB)</t>
  </si>
  <si>
    <t>Ubettabelieveit (IRE) x Tease Maid (GB)</t>
  </si>
  <si>
    <t>Tease Maid (GB)</t>
  </si>
  <si>
    <t>Ubettabelieveit (IRE) x Woo Woo (GB)</t>
  </si>
  <si>
    <t>Woo Woo (GB)</t>
  </si>
  <si>
    <t>Ubettabelieveit (IRE) x Ardbrae Tara (IRE)</t>
  </si>
  <si>
    <t>Ardbrae Tara (IRE)</t>
  </si>
  <si>
    <t>Ubettabelieveit (IRE) x Ayresome Angel (GB)</t>
  </si>
  <si>
    <t>Ayresome Angel (GB)</t>
  </si>
  <si>
    <t>Ubettabelieveit (IRE) x Brookside Banner (IRE)</t>
  </si>
  <si>
    <t>Brookside Banner (IRE)</t>
  </si>
  <si>
    <t>Ubettabelieveit (IRE) x Broughtons Mystery (GB)</t>
  </si>
  <si>
    <t>Broughtons Mystery (GB)</t>
  </si>
  <si>
    <t>Ubettabelieveit (IRE) x Capomento (IRE)</t>
  </si>
  <si>
    <t>Capomento (IRE)</t>
  </si>
  <si>
    <t>Ubettabelieveit (IRE) x Delizia (IRE)</t>
  </si>
  <si>
    <t>Delizia (IRE)</t>
  </si>
  <si>
    <t>Ubettabelieveit (IRE) x Dora's Sister (IRE)</t>
  </si>
  <si>
    <t>Dora's Sister (IRE)</t>
  </si>
  <si>
    <t>Ubettabelieveit (IRE) x Greek Oasis (GB)</t>
  </si>
  <si>
    <t>Greek Oasis (GB)</t>
  </si>
  <si>
    <t>38</t>
  </si>
  <si>
    <t>Ubettabelieveit (IRE) / Groupie (GB)</t>
  </si>
  <si>
    <t>Groupie (GB)</t>
  </si>
  <si>
    <t>Requinto (IRE)</t>
  </si>
  <si>
    <t>Ubettabelieveit (IRE) / Weisse Socken (IRE)</t>
  </si>
  <si>
    <t>Weisse Socken (IRE)</t>
  </si>
  <si>
    <t>1005</t>
  </si>
  <si>
    <t>Ubettabelieveit (IRE) / O'Connor's Girl (GB)</t>
  </si>
  <si>
    <t>O'Connor's Girl (GB)</t>
  </si>
  <si>
    <t>1140</t>
  </si>
  <si>
    <t>Ubettabelieveit (IRE) / Sand And Deliver (GB)</t>
  </si>
  <si>
    <t>Sand And Deliver (GB)</t>
  </si>
  <si>
    <t>574</t>
  </si>
  <si>
    <t>Ubettabelieveit (IRE) / Babylon Lane (GB)</t>
  </si>
  <si>
    <t>Babylon Lane (GB)</t>
  </si>
  <si>
    <t>623</t>
  </si>
  <si>
    <t>Ubettabelieveit (IRE) / Carmenere (GB)</t>
  </si>
  <si>
    <t>Carmenere (GB)</t>
  </si>
  <si>
    <t>1245</t>
  </si>
  <si>
    <t>Ubettabelieveit (IRE) / Viletta (GER)</t>
  </si>
  <si>
    <t>Viletta (GER)</t>
  </si>
  <si>
    <t>1282</t>
  </si>
  <si>
    <t>Ubettabelieveit (IRE) / Asmahan (GB)</t>
  </si>
  <si>
    <t>Asmahan (GB)</t>
  </si>
  <si>
    <t>Casamento (IRE)</t>
  </si>
  <si>
    <t>1373</t>
  </si>
  <si>
    <t>Ubettabelieveit (IRE) / Heartstone (IRE)</t>
  </si>
  <si>
    <t>Heartstone (IRE)</t>
  </si>
  <si>
    <t>1446</t>
  </si>
  <si>
    <t>Ubettabelieveit (IRE) / Mosqueras Romance (GB)</t>
  </si>
  <si>
    <t>Mosqueras Romance (GB)</t>
  </si>
  <si>
    <t>1460</t>
  </si>
  <si>
    <t>Ubettabelieveit (IRE) / Noble Nova (GB)</t>
  </si>
  <si>
    <t>Noble Nova (GB)</t>
  </si>
  <si>
    <t>1610</t>
  </si>
  <si>
    <t>Ubettabelieveit (IRE) / Desert Sage (GB)</t>
  </si>
  <si>
    <t>Desert Sage (GB)</t>
  </si>
  <si>
    <t>1626</t>
  </si>
  <si>
    <t>Ubettabelieveit (IRE) / Ellen Gates (GB)</t>
  </si>
  <si>
    <t>Ellen Gates (GB)</t>
  </si>
  <si>
    <t>1785</t>
  </si>
  <si>
    <t>Ubettabelieveit (IRE) / Stylishly (GB)</t>
  </si>
  <si>
    <t>Stylishly (GB)</t>
  </si>
  <si>
    <t>1800</t>
  </si>
  <si>
    <t>Ubettabelieveit (IRE) / Wonder Angel (IRE)</t>
  </si>
  <si>
    <t>Wonder Angel (IRE)</t>
  </si>
  <si>
    <t>1807</t>
  </si>
  <si>
    <t>Ubettabelieveit (IRE) / Available (IRE)</t>
  </si>
  <si>
    <t>Available (IRE)</t>
  </si>
  <si>
    <t>Moss Vale (IRE)</t>
  </si>
  <si>
    <t>1828</t>
  </si>
  <si>
    <t>Ubettabelieveit (IRE) / Fly To Freedom (GB)</t>
  </si>
  <si>
    <t>Fly To Freedom (GB)</t>
  </si>
  <si>
    <t>1834</t>
  </si>
  <si>
    <t>Ubettabelieveit (IRE) / Ice Ice Lady (GB)</t>
  </si>
  <si>
    <t>Ice Ice Lady (GB)</t>
  </si>
  <si>
    <t>1854</t>
  </si>
  <si>
    <t>Ubettabelieveit (IRE) / Mrs Discombe (GB)</t>
  </si>
  <si>
    <t>Mrs Discombe (GB)</t>
  </si>
  <si>
    <t>1864</t>
  </si>
  <si>
    <t>Ubettabelieveit (IRE) / Pretty Passe (GB)</t>
  </si>
  <si>
    <t>Pretty Passe (GB)</t>
  </si>
  <si>
    <t>Ulysses (IRE) x Quite A Thing (GB)</t>
  </si>
  <si>
    <t>Quite A Thing (GB)</t>
  </si>
  <si>
    <t>Ulysses (IRE) x Fervid (GB)</t>
  </si>
  <si>
    <t>Fervid (GB)</t>
  </si>
  <si>
    <t>Ulysses (IRE) x Coto Donana (GB) 2023 Ch.C</t>
  </si>
  <si>
    <t>Ulysses (IRE) x Eleusis (GB) 2023 Ch.C</t>
  </si>
  <si>
    <t>Ulysses (IRE)Synergy (FR)B.C</t>
  </si>
  <si>
    <t>Ulysses (IRE) / Posh Claret (GB)</t>
  </si>
  <si>
    <t>Posh Claret (GB)</t>
  </si>
  <si>
    <t>Ulysses (IRE) / Lady of Appin (GB)</t>
  </si>
  <si>
    <t>Lady of Appin (GB)</t>
  </si>
  <si>
    <t>Ulysses (IRE) / Sonnellino (GB)</t>
  </si>
  <si>
    <t>Sonnellino (GB)</t>
  </si>
  <si>
    <t>Ulysses (IRE) / Diagnostic (GB)</t>
  </si>
  <si>
    <t>Diagnostic (GB)</t>
  </si>
  <si>
    <t>Ulysses (IRE) / Elmetto (GB)</t>
  </si>
  <si>
    <t>Elmetto (GB)</t>
  </si>
  <si>
    <t>Ulysses (IRE) / Queen of Ice (GB)</t>
  </si>
  <si>
    <t>Queen of Ice (GB)</t>
  </si>
  <si>
    <t>Ulysses (IRE) / Zuhoor Baynoona (IRE)</t>
  </si>
  <si>
    <t>Zuhoor Baynoona (IRE)</t>
  </si>
  <si>
    <t>Ulysses (IRE) / Echelon (GB)</t>
  </si>
  <si>
    <t>Echelon (GB)</t>
  </si>
  <si>
    <t>1253</t>
  </si>
  <si>
    <t>Ulysses (IRE) / Wood Chorus (GB)</t>
  </si>
  <si>
    <t>Wood Chorus (GB)</t>
  </si>
  <si>
    <t>1259</t>
  </si>
  <si>
    <t>Ulysses (IRE) / Zooma (GB)</t>
  </si>
  <si>
    <t>Zooma (GB)</t>
  </si>
  <si>
    <t>1275</t>
  </si>
  <si>
    <t>Ulysses (IRE) / Applause (IRE)</t>
  </si>
  <si>
    <t>Applause (IRE)</t>
  </si>
  <si>
    <t>1287</t>
  </si>
  <si>
    <t>Ulysses (IRE) / Bantu (GB)</t>
  </si>
  <si>
    <t>Bantu (GB)</t>
  </si>
  <si>
    <t>1299</t>
  </si>
  <si>
    <t>Ulysses (IRE) / Carnachy (IRE)</t>
  </si>
  <si>
    <t>Carnachy (IRE)</t>
  </si>
  <si>
    <t>1315</t>
  </si>
  <si>
    <t>Ulysses (IRE) / Craighall (GB)</t>
  </si>
  <si>
    <t>Craighall (GB)</t>
  </si>
  <si>
    <t>1329</t>
  </si>
  <si>
    <t>Ulysses (IRE) / Disco Fever (GB)</t>
  </si>
  <si>
    <t>Disco Fever (GB)</t>
  </si>
  <si>
    <t>1334</t>
  </si>
  <si>
    <t>Ulysses (IRE) / Donatia (GB)</t>
  </si>
  <si>
    <t>Donatia (GB)</t>
  </si>
  <si>
    <t>1403</t>
  </si>
  <si>
    <t>Ulysses (IRE) / Lady Mascara (GB)</t>
  </si>
  <si>
    <t>Lady Mascara (GB)</t>
  </si>
  <si>
    <t>1450</t>
  </si>
  <si>
    <t>Ulysses (IRE) / My Hope (USA)</t>
  </si>
  <si>
    <t>My Hope (USA)</t>
  </si>
  <si>
    <t>Afleet Alex (USA)</t>
  </si>
  <si>
    <t>1454</t>
  </si>
  <si>
    <t>Ulysses (IRE) / Nafaayes (IRE)</t>
  </si>
  <si>
    <t>Nafaayes (IRE)</t>
  </si>
  <si>
    <t>1500</t>
  </si>
  <si>
    <t>Ulysses (IRE) / Rock Choir (GB)</t>
  </si>
  <si>
    <t>Rock Choir (GB)</t>
  </si>
  <si>
    <t>1511</t>
  </si>
  <si>
    <t>Ulysses (IRE) / Silent Act (USA)</t>
  </si>
  <si>
    <t>Silent Act (USA)</t>
  </si>
  <si>
    <t>1544</t>
  </si>
  <si>
    <t>Ulysses (IRE) / Traditionelle (GB)</t>
  </si>
  <si>
    <t>Traditionelle (GB)</t>
  </si>
  <si>
    <t>1589</t>
  </si>
  <si>
    <t>Ulysses (IRE) / Burgonet (GB)</t>
  </si>
  <si>
    <t>Burgonet (GB)</t>
  </si>
  <si>
    <t>1593</t>
  </si>
  <si>
    <t>Ulysses (IRE) / Cape Rosie (GB)</t>
  </si>
  <si>
    <t>Cape Rosie (GB)</t>
  </si>
  <si>
    <t>1613</t>
  </si>
  <si>
    <t>Ulysses (IRE) / Disco Doris (GB)</t>
  </si>
  <si>
    <t>Disco Doris (GB)</t>
  </si>
  <si>
    <t>1696</t>
  </si>
  <si>
    <t>Ulysses (IRE) / Misty (GB)</t>
  </si>
  <si>
    <t>Misty (GB)</t>
  </si>
  <si>
    <t>1772</t>
  </si>
  <si>
    <t>Ulysses (IRE) / Simply Shining (IRE)</t>
  </si>
  <si>
    <t>Simply Shining (IRE)</t>
  </si>
  <si>
    <t>1823</t>
  </si>
  <si>
    <t>Ulysses (IRE) / Evening Shower (GB)</t>
  </si>
  <si>
    <t>Evening Shower (GB)</t>
  </si>
  <si>
    <t>Vadamos (FR) / Miss Verdoyante (GB)</t>
  </si>
  <si>
    <t>Miss Verdoyante (GB)</t>
  </si>
  <si>
    <t>Victor Ludorum (GB) x Tazma (FR)</t>
  </si>
  <si>
    <t>Tazma (FR)</t>
  </si>
  <si>
    <t>Victor Ludorum (GB) x Dariyla (FR)</t>
  </si>
  <si>
    <t>Dariyla (FR)</t>
  </si>
  <si>
    <t>Victor Ludorum (GB) x Zantenda (GB) 2023 Ch.C</t>
  </si>
  <si>
    <t>Victor Ludorum (GB)Selfsame (USA)B.C</t>
  </si>
  <si>
    <t>Mirrorblack (IRE)</t>
  </si>
  <si>
    <t>Victor Ludorum (GB) / Gloryana (GB)</t>
  </si>
  <si>
    <t>Gloryana (GB)</t>
  </si>
  <si>
    <t>Victor Ludorum (GB) / Spinacia (IRE)</t>
  </si>
  <si>
    <t>Spinacia (IRE)</t>
  </si>
  <si>
    <t>Victor Ludorum (GB) / Sister Dam's (IRE)</t>
  </si>
  <si>
    <t>Sister Dam's (IRE)</t>
  </si>
  <si>
    <t>1044</t>
  </si>
  <si>
    <t>Victor Ludorum (GB) / Petit Trianon (GB)</t>
  </si>
  <si>
    <t>Petit Trianon (GB)</t>
  </si>
  <si>
    <t>1484</t>
  </si>
  <si>
    <t>Victor Ludorum (GB) / Purple Magic (GB)</t>
  </si>
  <si>
    <t>Purple Magic (GB)</t>
  </si>
  <si>
    <t>Volatile (USA) x Almada (USA) 2023 B.C</t>
  </si>
  <si>
    <t>Waldgeist (GB) x Enchanted Empress (IRE)</t>
  </si>
  <si>
    <t>Mysilver (FR)</t>
  </si>
  <si>
    <t>Nimboo (USA)</t>
  </si>
  <si>
    <t>Spesialta (GB)</t>
  </si>
  <si>
    <t>217</t>
  </si>
  <si>
    <t>Waldgeist (GB) / Oh Sedulous (IRE)</t>
  </si>
  <si>
    <t>Oh Sedulous (IRE)</t>
  </si>
  <si>
    <t>25</t>
  </si>
  <si>
    <t>Waldgeist (GB) / Ghostflower (IRE)</t>
  </si>
  <si>
    <t>Ghostflower (IRE)</t>
  </si>
  <si>
    <t>Waldgeist (GB) / Helen of Albany (IRE)</t>
  </si>
  <si>
    <t>Helen of Albany (IRE)</t>
  </si>
  <si>
    <t>Waldgeist (GB) / Namibie (GB)</t>
  </si>
  <si>
    <t>Namibie (GB)</t>
  </si>
  <si>
    <t>Waldgeist (GB) / Not Misbegotten (IRE)</t>
  </si>
  <si>
    <t>Not Misbegotten (IRE)</t>
  </si>
  <si>
    <t>Waldgeist (GB) / Three Sugars (AUS)</t>
  </si>
  <si>
    <t>Three Sugars (AUS)</t>
  </si>
  <si>
    <t>Starcraft (NZ)</t>
  </si>
  <si>
    <t>Waldgeist (GB) / Bed of Diamonds (GB)</t>
  </si>
  <si>
    <t>Bed of Diamonds (GB)</t>
  </si>
  <si>
    <t>Waldgeist (GB) / Vuela (GB)</t>
  </si>
  <si>
    <t>Vuela (GB)</t>
  </si>
  <si>
    <t>525</t>
  </si>
  <si>
    <t>Waldgeist (GB) / Adelasia (IRE)</t>
  </si>
  <si>
    <t>Adelasia (IRE)</t>
  </si>
  <si>
    <t>1316</t>
  </si>
  <si>
    <t>Waldgeist (GB) / Crecy (GB)</t>
  </si>
  <si>
    <t>Crecy (GB)</t>
  </si>
  <si>
    <t>1384</t>
  </si>
  <si>
    <t>Waldgeist (GB) / Ispanka (GB)</t>
  </si>
  <si>
    <t>Ispanka (GB)</t>
  </si>
  <si>
    <t>1568</t>
  </si>
  <si>
    <t>Waldgeist (GB) / All Clear (GB)</t>
  </si>
  <si>
    <t>All Clear (GB)</t>
  </si>
  <si>
    <t>1600</t>
  </si>
  <si>
    <t>Waldgeist (GB) / Clowning (USA)</t>
  </si>
  <si>
    <t>Clowning (USA)</t>
  </si>
  <si>
    <t>War of Will (USA) x Conchita's Pearl (USA) 2023 Gr.C</t>
  </si>
  <si>
    <t>1583</t>
  </si>
  <si>
    <t>Washington DC (IRE) / Big Sky (GB)</t>
  </si>
  <si>
    <t>Big Sky (GB)</t>
  </si>
  <si>
    <t>1695</t>
  </si>
  <si>
    <t>Washington DC (IRE) / Mistifying (GB)</t>
  </si>
  <si>
    <t>Mistifying (GB)</t>
  </si>
  <si>
    <t>1761</t>
  </si>
  <si>
    <t>Washington DC (IRE) / Seaclusion (GB)</t>
  </si>
  <si>
    <t>Seaclusion (GB)</t>
  </si>
  <si>
    <t>1822</t>
  </si>
  <si>
    <t>Washington DC (IRE) / Distant Waters (GB)</t>
  </si>
  <si>
    <t>Distant Waters (GB)</t>
  </si>
  <si>
    <t>Without Parole (GB) x Jadwiga (GB)</t>
  </si>
  <si>
    <t>Jadwiga (GB)</t>
  </si>
  <si>
    <t>Olivia Pope (IRE)</t>
  </si>
  <si>
    <t>Rose Kazan (IRE)</t>
  </si>
  <si>
    <t>1160</t>
  </si>
  <si>
    <t>Without Parole (GB) / Servilia (GB)</t>
  </si>
  <si>
    <t>Servilia (GB)</t>
  </si>
  <si>
    <t>1221</t>
  </si>
  <si>
    <t>Without Parole (GB) / Synchronic (IRE)</t>
  </si>
  <si>
    <t>Synchronic (IRE)</t>
  </si>
  <si>
    <t>Without Parole (GB) / Zeroua (FR)</t>
  </si>
  <si>
    <t>Zeroua (FR)</t>
  </si>
  <si>
    <t>Without Parole (GB) / Impressionist (IRE)</t>
  </si>
  <si>
    <t>Impressionist (IRE)</t>
  </si>
  <si>
    <t>1280</t>
  </si>
  <si>
    <t>Without Parole (GB) / As Good As Gold (IRE)</t>
  </si>
  <si>
    <t>As Good As Gold (IRE)</t>
  </si>
  <si>
    <t>1286</t>
  </si>
  <si>
    <t>Without Parole (GB) / Ballet Romance (GB)</t>
  </si>
  <si>
    <t>Ballet Romance (GB)</t>
  </si>
  <si>
    <t>1331</t>
  </si>
  <si>
    <t>Without Parole (GB) / Diyavana (FR)</t>
  </si>
  <si>
    <t>Diyavana (FR)</t>
  </si>
  <si>
    <t>1414</t>
  </si>
  <si>
    <t>Without Parole (GB) / Loving Dash (GB)</t>
  </si>
  <si>
    <t>Loving Dash (GB)</t>
  </si>
  <si>
    <t>1560</t>
  </si>
  <si>
    <t>Without Parole (GB) / Zaaneh (IRE)</t>
  </si>
  <si>
    <t>Zaaneh (IRE)</t>
  </si>
  <si>
    <t>1711</t>
  </si>
  <si>
    <t>Without Parole (GB) / New York Ballet (IRE)</t>
  </si>
  <si>
    <t>New York Ballet (IRE)</t>
  </si>
  <si>
    <t>1742</t>
  </si>
  <si>
    <t>Without Parole (GB) / Rainbow Spirit (GB)</t>
  </si>
  <si>
    <t>Rainbow Spirit (GB)</t>
  </si>
  <si>
    <t>Wooded (IRE) x Ababeel (FR)</t>
  </si>
  <si>
    <t>Ababeel (FR)</t>
  </si>
  <si>
    <t>Wooded (IRE) / Heart Sprinkled (IRE)</t>
  </si>
  <si>
    <t>Heart Sprinkled (IRE)</t>
  </si>
  <si>
    <t>Wootton Bassett (GB) x Blue Kimono (IRE)</t>
  </si>
  <si>
    <t>Blue Kimono (IRE)</t>
  </si>
  <si>
    <t>Wootton Bassett (GB) x Wedding Vow (IRE) 2023 B.F</t>
  </si>
  <si>
    <t>Wootton Bassett (GB) x Cuff (IRE) 2023 B.F</t>
  </si>
  <si>
    <t>Wootton Bassett (GB) x Epona Plays (IRE) 2023 B.F</t>
  </si>
  <si>
    <t>Wootton Bassett (GB)Korea (IRE)B.C</t>
  </si>
  <si>
    <t>Wootton Bassett (GB)Lady Gorgeous (GB)B.C</t>
  </si>
  <si>
    <t>Wootton Bassett (GB)Oodnadatta (IRE)B.C</t>
  </si>
  <si>
    <t>Wootton Bassett (GB)Pussycat Lips (IRE)B.C</t>
  </si>
  <si>
    <t>Wootton Bassett (GB)Sarai (GB)B.C</t>
  </si>
  <si>
    <t>Wootton Bassett (GB)Snow Queen (IRE)B.C</t>
  </si>
  <si>
    <t>Wootton Bassett (GB)Snowflakes (IRE)Br.C</t>
  </si>
  <si>
    <t>Wootton Bassett (GB)Strawberry Fledge (USA)B.C</t>
  </si>
  <si>
    <t>Wootton Bassett (GB) / Pretty Fair (IRE)</t>
  </si>
  <si>
    <t>Pretty Fair (IRE)</t>
  </si>
  <si>
    <t>Wootton Bassett (GB) / The Tooth Fairy (IRE)</t>
  </si>
  <si>
    <t>The Tooth Fairy (IRE)</t>
  </si>
  <si>
    <t>Wootton Bassett (GB) / Bolshina (GB)</t>
  </si>
  <si>
    <t>Bolshina (GB)</t>
  </si>
  <si>
    <t>Wootton Bassett (GB) / Bound (IRE)</t>
  </si>
  <si>
    <t>Bound (IRE)</t>
  </si>
  <si>
    <t>Wootton Bassett (GB) / Chica Whopa (IRE)</t>
  </si>
  <si>
    <t>Chica Whopa (IRE)</t>
  </si>
  <si>
    <t>Wootton Bassett (GB) / Daldiyna (FR)</t>
  </si>
  <si>
    <t>Daldiyna (FR)</t>
  </si>
  <si>
    <t>Wootton Bassett (GB) / Detailed (IRE)</t>
  </si>
  <si>
    <t>Detailed (IRE)</t>
  </si>
  <si>
    <t>Wootton Bassett (GB) / Elizabethofaragon (IRE)</t>
  </si>
  <si>
    <t>Elizabethofaragon (IRE)</t>
  </si>
  <si>
    <t>Wootton Bassett (GB) / Glinting (IRE)</t>
  </si>
  <si>
    <t>Glinting (IRE)</t>
  </si>
  <si>
    <t>Wootton Bassett (GB) / L'arc (JPN)</t>
  </si>
  <si>
    <t>L'arc (JPN)</t>
  </si>
  <si>
    <t>256</t>
  </si>
  <si>
    <t>Wootton Bassett (GB) / Learza (IRE)</t>
  </si>
  <si>
    <t>Learza (IRE)</t>
  </si>
  <si>
    <t>Wootton Bassett (GB) / Materialistic (GB)</t>
  </si>
  <si>
    <t>Materialistic (GB)</t>
  </si>
  <si>
    <t>Wootton Bassett (GB) / Moon A Lisa (GER)</t>
  </si>
  <si>
    <t>Moon A Lisa (GER)</t>
  </si>
  <si>
    <t>Wootton Bassett (GB) / My Titania (IRE)</t>
  </si>
  <si>
    <t>My Titania (IRE)</t>
  </si>
  <si>
    <t>Wootton Bassett (GB) / Onshore (GB)</t>
  </si>
  <si>
    <t>Onshore (GB)</t>
  </si>
  <si>
    <t>Wootton Bassett (GB) / Park Bloom (IRE)</t>
  </si>
  <si>
    <t>Park Bloom (IRE)</t>
  </si>
  <si>
    <t>Wootton Bassett (GB) / Posset (GB)</t>
  </si>
  <si>
    <t>Posset (GB)</t>
  </si>
  <si>
    <t>419</t>
  </si>
  <si>
    <t>Wootton Bassett (GB) / Silver Horn (GB)</t>
  </si>
  <si>
    <t>Silver Horn (GB)</t>
  </si>
  <si>
    <t>Wootton Bassett (GB) / Accolade (FR)</t>
  </si>
  <si>
    <t>Accolade (FR)</t>
  </si>
  <si>
    <t>Wootton Bassett (GB) / Aspiring (IRE)</t>
  </si>
  <si>
    <t>Aspiring (IRE)</t>
  </si>
  <si>
    <t>1130</t>
  </si>
  <si>
    <t>Wootton Bassett (GB) / Ruby Quest (IRE)</t>
  </si>
  <si>
    <t>Ruby Quest (IRE)</t>
  </si>
  <si>
    <t>1135</t>
  </si>
  <si>
    <t>Wootton Bassett (GB) / Sagami (USA)</t>
  </si>
  <si>
    <t>Sagami (USA)</t>
  </si>
  <si>
    <t>1216</t>
  </si>
  <si>
    <t>Wootton Bassett (GB) / Suphala (FR)</t>
  </si>
  <si>
    <t>Suphala (FR)</t>
  </si>
  <si>
    <t>Wootton Bassett (GB) / Waldnah (GB)</t>
  </si>
  <si>
    <t>Waldnah (GB)</t>
  </si>
  <si>
    <t>563</t>
  </si>
  <si>
    <t>Wootton Bassett (GB) / Asanta Sana (IRE)</t>
  </si>
  <si>
    <t>Asanta Sana (IRE)</t>
  </si>
  <si>
    <t>589</t>
  </si>
  <si>
    <t>Wootton Bassett (GB) / Beluga (IRE)</t>
  </si>
  <si>
    <t>Beluga (IRE)</t>
  </si>
  <si>
    <t>Wootton Bassett (GB) / Carleen (GB)</t>
  </si>
  <si>
    <t>Carleen (GB)</t>
  </si>
  <si>
    <t>Wootton Bassett (GB) / Credenza (IRE)</t>
  </si>
  <si>
    <t>Credenza (IRE)</t>
  </si>
  <si>
    <t>753</t>
  </si>
  <si>
    <t>Wootton Bassett (GB) / Fond Words (IRE)</t>
  </si>
  <si>
    <t>Fond Words (IRE)</t>
  </si>
  <si>
    <t>Zarak (FR) x A La Voile (GB) 2023 B.C</t>
  </si>
  <si>
    <t>Zarak (FR) / Adorable (IRE)</t>
  </si>
  <si>
    <t>Adorable (IRE)</t>
  </si>
  <si>
    <t>Zarak (FR) / Elisa Again (GB)</t>
  </si>
  <si>
    <t>Elisa Again (GB)</t>
  </si>
  <si>
    <t>Zarak (FR) / Toride (FR)</t>
  </si>
  <si>
    <t>Toride (FR)</t>
  </si>
  <si>
    <t>Fuisse (FR)</t>
  </si>
  <si>
    <t>Zarak (FR) / Innevera (FR)</t>
  </si>
  <si>
    <t>Innevera (FR)</t>
  </si>
  <si>
    <t>230</t>
  </si>
  <si>
    <t>Zarak (FR) / Kencarla (FR)</t>
  </si>
  <si>
    <t>Kencarla (FR)</t>
  </si>
  <si>
    <t>Zarak (FR) / Light The Stars (IRE)</t>
  </si>
  <si>
    <t>Light The Stars (IRE)</t>
  </si>
  <si>
    <t>Zarak (FR) / Pleione (FR)</t>
  </si>
  <si>
    <t>Pleione (FR)</t>
  </si>
  <si>
    <t>Zarak (FR) / Satomi (GER)</t>
  </si>
  <si>
    <t>Satomi (GER)</t>
  </si>
  <si>
    <t>1157</t>
  </si>
  <si>
    <t>Zarak (FR) / Serena (GER)</t>
  </si>
  <si>
    <t>Serena (GER)</t>
  </si>
  <si>
    <t>615</t>
  </si>
  <si>
    <t>Zarak (FR) / Burkina Faso (GB)</t>
  </si>
  <si>
    <t>Burkina Faso (GB)</t>
  </si>
  <si>
    <t>Mukhadram (GB)</t>
  </si>
  <si>
    <t>Zarak (FR) / Careful Thought (GB)</t>
  </si>
  <si>
    <t>Careful Thought (GB)</t>
  </si>
  <si>
    <t>Brazen Beau (AUS)</t>
  </si>
  <si>
    <t>696</t>
  </si>
  <si>
    <t>Zarak (FR) / Distilled (USA)</t>
  </si>
  <si>
    <t>Distilled (USA)</t>
  </si>
  <si>
    <t>Zarak (FR) / Future (IRE)</t>
  </si>
  <si>
    <t>Future (IRE)</t>
  </si>
  <si>
    <t>Zelzal (FR) x Tosia (GER) 2023 B.F</t>
  </si>
  <si>
    <t>Zelzal (FR)Bright Star (FR)</t>
  </si>
  <si>
    <t>Bright Star (FR)</t>
  </si>
  <si>
    <t>Zelzal (FR) / Pagua (IRE)</t>
  </si>
  <si>
    <t>Pagua (IRE)</t>
  </si>
  <si>
    <t>860</t>
  </si>
  <si>
    <t>Zelzal (FR) / Kitkitty (FR)</t>
  </si>
  <si>
    <t>Kitkitty (FR)</t>
  </si>
  <si>
    <t>Mister Ginoux (FR)</t>
  </si>
  <si>
    <t>Zoustar (AUS) x Procedure (GB)</t>
  </si>
  <si>
    <t>Procedure (GB)</t>
  </si>
  <si>
    <t>Zoustar (AUS) x Savanne Sauvage (IRE)</t>
  </si>
  <si>
    <t>Savanne Sauvage (IRE)</t>
  </si>
  <si>
    <t>Zoustar (AUS) x Speak Softly (GB)</t>
  </si>
  <si>
    <t>Speak Softly (GB)</t>
  </si>
  <si>
    <t>Zoustar (AUS) x Choco Box (GB)</t>
  </si>
  <si>
    <t>Choco Box (GB)</t>
  </si>
  <si>
    <t>Zoustar (AUS) x Furious (GB)</t>
  </si>
  <si>
    <t>Furious (GB)</t>
  </si>
  <si>
    <t>Zoustar (AUS) x Magic Meg (IRE)</t>
  </si>
  <si>
    <t>Magic Meg (IRE)</t>
  </si>
  <si>
    <t>Zoustar (AUS) x Magical Dreamer (IRE)</t>
  </si>
  <si>
    <t>Magical Dreamer (IRE)</t>
  </si>
  <si>
    <t>Zoustar (AUS) x Cross Pattee (IRE) 2023 B.F</t>
  </si>
  <si>
    <t>Zoustar (AUS) x Dubaya (GB) 2023 B.F</t>
  </si>
  <si>
    <t>Zoustar (AUS) x Festive Star (GB) 2023 B.F</t>
  </si>
  <si>
    <t>Zoustar (AUS) x Freyja (IRE) 2023 B.F</t>
  </si>
  <si>
    <t>Zoustar (AUS)Jalela (GB)B.C</t>
  </si>
  <si>
    <t>143</t>
  </si>
  <si>
    <t>Zoustar (AUS) / Madernia (IRE)</t>
  </si>
  <si>
    <t>Madernia (IRE)</t>
  </si>
  <si>
    <t>Northern Meteor (AUS)</t>
  </si>
  <si>
    <t>1004</t>
  </si>
  <si>
    <t>Zoustar (AUS) / Nozhar (IRE)</t>
  </si>
  <si>
    <t>Nozhar (IRE)</t>
  </si>
  <si>
    <t>1015</t>
  </si>
  <si>
    <t>Zoustar (AUS) / Out of The Flames (GB)</t>
  </si>
  <si>
    <t>Out of The Flames (GB)</t>
  </si>
  <si>
    <t>1034</t>
  </si>
  <si>
    <t>Zoustar (AUS) / Peach Melba (GB)</t>
  </si>
  <si>
    <t>Peach Melba (GB)</t>
  </si>
  <si>
    <t>1098</t>
  </si>
  <si>
    <t>Zoustar (AUS) / Really Lovely (IRE)</t>
  </si>
  <si>
    <t>Really Lovely (IRE)</t>
  </si>
  <si>
    <t>1121</t>
  </si>
  <si>
    <t>Zoustar (AUS) / Roppongi (GB)</t>
  </si>
  <si>
    <t>Roppongi (GB)</t>
  </si>
  <si>
    <t>1125</t>
  </si>
  <si>
    <t>Zoustar (AUS) / Rosie's Premiere (IRE)</t>
  </si>
  <si>
    <t>Rosie's Premiere (IRE)</t>
  </si>
  <si>
    <t>1129</t>
  </si>
  <si>
    <t>Zoustar (AUS) / Ruby Love (CHI)</t>
  </si>
  <si>
    <t>Ruby Love (CHI)</t>
  </si>
  <si>
    <t>Zoustar (AUS) / Taraateel (GB)</t>
  </si>
  <si>
    <t>Taraateel (GB)</t>
  </si>
  <si>
    <t>Zoustar (AUS) / Terrify (IRE)</t>
  </si>
  <si>
    <t>Terrify (IRE)</t>
  </si>
  <si>
    <t>Zoustar (AUS) / Carolinae (GB)</t>
  </si>
  <si>
    <t>Carolinae (GB)</t>
  </si>
  <si>
    <t>Zoustar (AUS) / Filona (IRE)</t>
  </si>
  <si>
    <t>Filona (IRE)</t>
  </si>
  <si>
    <t>757</t>
  </si>
  <si>
    <t>Zoustar (AUS) / Frangipanni (IRE)</t>
  </si>
  <si>
    <t>Frangipanni (IRE)</t>
  </si>
  <si>
    <t>1227</t>
  </si>
  <si>
    <t>Zoustar (AUS) / The Chemist (GB)</t>
  </si>
  <si>
    <t>The Chemist (GB)</t>
  </si>
  <si>
    <t>1260</t>
  </si>
  <si>
    <t>Zoustar (AUS) / A Little Bit Me (USA)</t>
  </si>
  <si>
    <t>A Little Bit Me (USA)</t>
  </si>
  <si>
    <t>The Factor (USA)</t>
  </si>
  <si>
    <t>1272</t>
  </si>
  <si>
    <t>Zoustar (AUS) / All Out (GB)</t>
  </si>
  <si>
    <t>All Out (GB)</t>
  </si>
  <si>
    <t>1317</t>
  </si>
  <si>
    <t>Zoustar (AUS) / Credible (GB)</t>
  </si>
  <si>
    <t>Credible (GB)</t>
  </si>
  <si>
    <t>1388</t>
  </si>
  <si>
    <t>Zoustar (AUS) / Josefa Goya (GB)</t>
  </si>
  <si>
    <t>Josefa Goya (GB)</t>
  </si>
  <si>
    <t>1398</t>
  </si>
  <si>
    <t>Zoustar (AUS) / La Patria (GB)</t>
  </si>
  <si>
    <t>La Patria (GB)</t>
  </si>
  <si>
    <t>1495</t>
  </si>
  <si>
    <t>Zoustar (AUS) / Requirement (GB)</t>
  </si>
  <si>
    <t>Requirement (GB)</t>
  </si>
  <si>
    <t>1520</t>
  </si>
  <si>
    <t>Zoustar (AUS) / Special Purpose (IRE)</t>
  </si>
  <si>
    <t>Special Purpose (IRE)</t>
  </si>
  <si>
    <t>Sire</t>
  </si>
  <si>
    <t>Price (€)</t>
  </si>
  <si>
    <t>Stud Fee euro</t>
  </si>
  <si>
    <t>offer less than stud fee</t>
  </si>
  <si>
    <t>A'Ali (IRE) x Skrei (IRE)</t>
  </si>
  <si>
    <t>Skrei (IRE)</t>
  </si>
  <si>
    <t>Vendor (36000)</t>
  </si>
  <si>
    <t>A'Ali (IRE) x Katalea (GB)</t>
  </si>
  <si>
    <t>Katalea (GB)</t>
  </si>
  <si>
    <t>Vendor (24000)</t>
  </si>
  <si>
    <t>A'Ali (IRE) x Sablet (GB)</t>
  </si>
  <si>
    <t>Sablet (GB)</t>
  </si>
  <si>
    <t>Vendor (13000)</t>
  </si>
  <si>
    <t>A'Ali (IRE) x Beau Strata (IRE)</t>
  </si>
  <si>
    <t>Beau Strata (IRE)</t>
  </si>
  <si>
    <t>Vendor (10000)</t>
  </si>
  <si>
    <t>A'Ali (IRE) x Castleton Girl (IRE)</t>
  </si>
  <si>
    <t>Castleton Girl (IRE)</t>
  </si>
  <si>
    <t>Not Sold (4000)</t>
  </si>
  <si>
    <t>1565</t>
  </si>
  <si>
    <t>A'Ali (IRE) / Adachi Garden (GB)</t>
  </si>
  <si>
    <t>Adachi Garden (GB)</t>
  </si>
  <si>
    <t>Lot Not Sold</t>
  </si>
  <si>
    <t>1591</t>
  </si>
  <si>
    <t>A'Ali (IRE) / Camelopardalis (GB)</t>
  </si>
  <si>
    <t>Camelopardalis (GB)</t>
  </si>
  <si>
    <t>Vendor</t>
  </si>
  <si>
    <t>1624</t>
  </si>
  <si>
    <t>A'Ali (IRE) / El Gumryah (IRE)</t>
  </si>
  <si>
    <t>El Gumryah (IRE)</t>
  </si>
  <si>
    <t>1845</t>
  </si>
  <si>
    <t>A'Ali (IRE) / Little Miss Daisy (GB)</t>
  </si>
  <si>
    <t>Little Miss Daisy (GB)</t>
  </si>
  <si>
    <t>1851</t>
  </si>
  <si>
    <t>A'Ali (IRE) / Miss President (GB)</t>
  </si>
  <si>
    <t>Miss President (GB)</t>
  </si>
  <si>
    <t>Goff Ire B1</t>
  </si>
  <si>
    <t>Acclamation (GB)Kiltara (IRE)B.C</t>
  </si>
  <si>
    <t>Vendor (50000)</t>
  </si>
  <si>
    <t>Goffs ire b2 D1</t>
  </si>
  <si>
    <t>Acclamation (GB)Cream of The Crop (IRE)</t>
  </si>
  <si>
    <t>Cream of The Crop (IRE)</t>
  </si>
  <si>
    <t>Scheldt  Ms. Irene</t>
  </si>
  <si>
    <t>815</t>
  </si>
  <si>
    <t>Acclamation (GB) / Hope Lake (IRE)</t>
  </si>
  <si>
    <t>Aclaim (IRE) x Blushes (FR)</t>
  </si>
  <si>
    <t>Blushes (FR)</t>
  </si>
  <si>
    <t>Not Sold (3000)</t>
  </si>
  <si>
    <t>1662</t>
  </si>
  <si>
    <t>Aclaim (IRE) / Kermouster (GB)</t>
  </si>
  <si>
    <t>Kermouster (GB)</t>
  </si>
  <si>
    <t>1837</t>
  </si>
  <si>
    <t>Aclaim (IRE) / Kath's Lustre (GB)</t>
  </si>
  <si>
    <t>Kath's Lustre (GB)</t>
  </si>
  <si>
    <t>Advertise (GB) x Key Light (IRE)</t>
  </si>
  <si>
    <t>1831</t>
  </si>
  <si>
    <t>Advertise (GB) / Gold At Midnight (GB)</t>
  </si>
  <si>
    <t>Gold At Midnight (GB)</t>
  </si>
  <si>
    <t>1339</t>
  </si>
  <si>
    <t>Advertise (GB) / Durga (IRE)</t>
  </si>
  <si>
    <t>Durga (IRE)</t>
  </si>
  <si>
    <t>1556</t>
  </si>
  <si>
    <t>Advertise (GB) / White Wedding (IRE)</t>
  </si>
  <si>
    <t>White Wedding (IRE)</t>
  </si>
  <si>
    <t>Al Wukair (IRE)</t>
  </si>
  <si>
    <t>Tatts ire</t>
  </si>
  <si>
    <t>Al Wukair (IRE) / Villa Wagram (IRE)</t>
  </si>
  <si>
    <t>Villa Wagram (IRE)</t>
  </si>
  <si>
    <t>Alkumait (GB) x Race In Focus (IRE)</t>
  </si>
  <si>
    <t>Alkumait (GB) x Mahsooba (USA)</t>
  </si>
  <si>
    <t>Vendor (22000)</t>
  </si>
  <si>
    <t>Alkumait (GB) x Alkumait (GB)</t>
  </si>
  <si>
    <t>1229</t>
  </si>
  <si>
    <t>Alkumait (GB) / The Paris Shrug (GB)</t>
  </si>
  <si>
    <t>The Paris Shrug (GB)</t>
  </si>
  <si>
    <t>1625</t>
  </si>
  <si>
    <t>Alkumait (GB) / Elegant Peace (IRE)</t>
  </si>
  <si>
    <t>Elegant Peace (IRE)</t>
  </si>
  <si>
    <t>Ardad (IRE) x Alice Girl (IRE)</t>
  </si>
  <si>
    <t>Alice Girl (IRE)</t>
  </si>
  <si>
    <t>Vendor (15000)</t>
  </si>
  <si>
    <t>Ardad (IRE) / Puff (IRE)</t>
  </si>
  <si>
    <t>1370</t>
  </si>
  <si>
    <t>Ardad (IRE) / Gypsy Eyes (IRE)</t>
  </si>
  <si>
    <t>Gypsy Eyes (IRE)</t>
  </si>
  <si>
    <t>1776</t>
  </si>
  <si>
    <t>Ardad (IRE) / Song of The Isles (IRE)</t>
  </si>
  <si>
    <t>Song of The Isles (IRE)</t>
  </si>
  <si>
    <t>1225</t>
  </si>
  <si>
    <t>Ardad (IRE) / Tempt (GB)</t>
  </si>
  <si>
    <t>Tempt (GB)</t>
  </si>
  <si>
    <t>1379</t>
  </si>
  <si>
    <t>Ardad (IRE) / Image of The Moon (GB)</t>
  </si>
  <si>
    <t>Image of The Moon (GB)</t>
  </si>
  <si>
    <t>Arizona (IRE) / Bequia (IRE)</t>
  </si>
  <si>
    <t>Bequia (IRE)</t>
  </si>
  <si>
    <t>Old Road Stables</t>
  </si>
  <si>
    <t>Arizona (IRE) / Sevenfold (IRE)</t>
  </si>
  <si>
    <t>Sevenfold (IRE)</t>
  </si>
  <si>
    <t>370</t>
  </si>
  <si>
    <t>Arizona (IRE) / The Night Lady (GB)</t>
  </si>
  <si>
    <t>The Night Lady (GB)</t>
  </si>
  <si>
    <t>Arizona (IRE) / Maid For Sunshine (GB)</t>
  </si>
  <si>
    <t>Maid For Sunshine (GB)</t>
  </si>
  <si>
    <t>274</t>
  </si>
  <si>
    <t>Australia (GB) / Rippling Waters (FR)</t>
  </si>
  <si>
    <t>Rippling Waters (FR)</t>
  </si>
  <si>
    <t>Australia (GB) / Caped Lady (IRE)</t>
  </si>
  <si>
    <t>Caped Lady (IRE)</t>
  </si>
  <si>
    <t>Australia (GB)Liberating (GB)B.C</t>
  </si>
  <si>
    <t>Not Sold (32000)</t>
  </si>
  <si>
    <t>Australia (GB)Star Quality (GB)B.C</t>
  </si>
  <si>
    <t>Vendor (40000)</t>
  </si>
  <si>
    <t>Goffs ire b1 day 1</t>
  </si>
  <si>
    <t>Australia (GB) x Zofar Zogood (IRE) 2023 B.C</t>
  </si>
  <si>
    <t>Vendor (20000)</t>
  </si>
  <si>
    <t>Australia (GB) x Cascella (IRE) 2023 B.C</t>
  </si>
  <si>
    <t>Not Sold (9000) / Phillistown House (PS)</t>
  </si>
  <si>
    <t>Australia (GB) x Date In Vegas (GB)</t>
  </si>
  <si>
    <t>Not Sold (28000)</t>
  </si>
  <si>
    <t>c</t>
  </si>
  <si>
    <t>Voice of Truth (IRE)</t>
  </si>
  <si>
    <t>Vestavia (IRE)</t>
  </si>
  <si>
    <t>Australia (GB) / Illykato (GB)</t>
  </si>
  <si>
    <t>152</t>
  </si>
  <si>
    <t>Awtaad (IRE) / Mandoria (GER)</t>
  </si>
  <si>
    <t>Mandoria (GER)</t>
  </si>
  <si>
    <t>Woodtown House Stud (Agent)</t>
  </si>
  <si>
    <t>Awtaad (IRE) / Ares Choix (GB)</t>
  </si>
  <si>
    <t>Ares Choix (GB)</t>
  </si>
  <si>
    <t>Awtaad (IRE) x Party Angel (IRE)</t>
  </si>
  <si>
    <t>Yeomanstown Lodge Stud</t>
  </si>
  <si>
    <t>Party Angel (IRE)</t>
  </si>
  <si>
    <t>Awtaad (IRE) x Delphinidae (IRE)</t>
  </si>
  <si>
    <t>Longrove Stud</t>
  </si>
  <si>
    <t>f</t>
  </si>
  <si>
    <t>Awtaad (IRE) x Art of Persuasion (GB)</t>
  </si>
  <si>
    <t>Vendor (3000)</t>
  </si>
  <si>
    <t>Awtaad (IRE) x Beramana (FR)</t>
  </si>
  <si>
    <t>Whitethorn Bloodstock</t>
  </si>
  <si>
    <t>1748</t>
  </si>
  <si>
    <t>Bangkok (IRE) / Roong Roong (IRE)</t>
  </si>
  <si>
    <t>Roong Roong (IRE)</t>
  </si>
  <si>
    <t>Bated Breath (GB) / Pinpointed (IRE)</t>
  </si>
  <si>
    <t>Pinpointed (IRE)</t>
  </si>
  <si>
    <t>Bated Breath (GB) x Cirrus Minor (FR)</t>
  </si>
  <si>
    <t>Cirrus Minor (FR)</t>
  </si>
  <si>
    <t>Bated Breath (GB) x Zehrah (IRE) 2023 B.F</t>
  </si>
  <si>
    <t>Vendor (150000)</t>
  </si>
  <si>
    <t>Zaminast (GB)</t>
  </si>
  <si>
    <t>Bated Breath (GB) / Borja (IRE)</t>
  </si>
  <si>
    <t>Borja (IRE)</t>
  </si>
  <si>
    <t>1254</t>
  </si>
  <si>
    <t>Bated Breath (GB) / Worthwhile (GB)</t>
  </si>
  <si>
    <t>Worthwhile (GB)</t>
  </si>
  <si>
    <t>1577</t>
  </si>
  <si>
    <t>Bated Breath (GB) / Bella Varenna (IRE)</t>
  </si>
  <si>
    <t>Bella Varenna (IRE)</t>
  </si>
  <si>
    <t>1579</t>
  </si>
  <si>
    <t>Bated Breath (GB) / Belle Dauphine (GB)</t>
  </si>
  <si>
    <t>Belle Dauphine (GB)</t>
  </si>
  <si>
    <t>1734</t>
  </si>
  <si>
    <t>Bated Breath (GB) / Punting (IRE)</t>
  </si>
  <si>
    <t>Punting (IRE)</t>
  </si>
  <si>
    <t>Belardo (IRE) x Bantam (IRE)</t>
  </si>
  <si>
    <t>Vendor (18000)</t>
  </si>
  <si>
    <t>Tatt-New-B1</t>
  </si>
  <si>
    <t>Deveron (USA)</t>
  </si>
  <si>
    <t>Shandredee (IRE)</t>
  </si>
  <si>
    <t>Blue Point (IRE)Sarawati (IRE)B.F</t>
  </si>
  <si>
    <t>Not Sold (85000) / TJ Bloodstock (PS)</t>
  </si>
  <si>
    <t>Blue Point (IRE)Lady Maura (IRE)B.F</t>
  </si>
  <si>
    <t>Blue Point (IRE) / Deveron (USA)</t>
  </si>
  <si>
    <t>Blue Point (IRE) / Shandredee (IRE)</t>
  </si>
  <si>
    <t>974</t>
  </si>
  <si>
    <t>Blue Point (IRE) / Mudawanah (GB)</t>
  </si>
  <si>
    <t>1608</t>
  </si>
  <si>
    <t>Blue Point (IRE) / Dawn Delight (GB)</t>
  </si>
  <si>
    <t>Dawn Delight (GB)</t>
  </si>
  <si>
    <t>Bungle Inthejungle (GB) / Firstforeverything (IRE)</t>
  </si>
  <si>
    <t>Firstforeverything (IRE)</t>
  </si>
  <si>
    <t>Bungle Inthejungle (GB) x Majestic Olympe (IRE)</t>
  </si>
  <si>
    <t>Majestic Olympe (IRE)</t>
  </si>
  <si>
    <t>Bungle Inthejungle (GB) x Mariana (IRE)</t>
  </si>
  <si>
    <t>Mariana (IRE)</t>
  </si>
  <si>
    <t>Bungle Inthejungle (GB) x Nyanga (IRE)</t>
  </si>
  <si>
    <t>Vendor (5000)</t>
  </si>
  <si>
    <t>Nyanga (IRE)</t>
  </si>
  <si>
    <t>Bungle Inthejungle (GB) x Manama (IRE)</t>
  </si>
  <si>
    <t>Vendor (8000)</t>
  </si>
  <si>
    <t>Bungle Inthejungle (GB) x Bungle Inthejungle (GB)</t>
  </si>
  <si>
    <t>Bungle Inthejungle (GB)Creme de Cremes (FR)</t>
  </si>
  <si>
    <t>Creme de Cremes (FR)</t>
  </si>
  <si>
    <t>1651</t>
  </si>
  <si>
    <t>Cable Bay (IRE) / Hinting (GB)</t>
  </si>
  <si>
    <t>Hinting (GB)</t>
  </si>
  <si>
    <t>1852</t>
  </si>
  <si>
    <t>Cable Bay (IRE) / Moon Swift (GB)</t>
  </si>
  <si>
    <t>Moon Swift (GB)</t>
  </si>
  <si>
    <t>1726</t>
  </si>
  <si>
    <t>Cable Bay (IRE) / Perfect Lady (GB)</t>
  </si>
  <si>
    <t>Perfect Lady (GB)</t>
  </si>
  <si>
    <t>1868</t>
  </si>
  <si>
    <t>Cable Bay (IRE) / Sarabi Mshairi (GB)</t>
  </si>
  <si>
    <t>Sarabi Mshairi (GB)</t>
  </si>
  <si>
    <t>283</t>
  </si>
  <si>
    <t>Calyx (GB) / Royal Free Hotel (IRE)</t>
  </si>
  <si>
    <t>Royal Free Hotel (IRE)</t>
  </si>
  <si>
    <t>Typify (GB)</t>
  </si>
  <si>
    <t>Highfield Cottage</t>
  </si>
  <si>
    <t>Not Sold</t>
  </si>
  <si>
    <t>1731</t>
  </si>
  <si>
    <t>Calyx (GB) / President's Seal (GB)</t>
  </si>
  <si>
    <t>President's Seal (GB)</t>
  </si>
  <si>
    <t>Rubira (AUS)</t>
  </si>
  <si>
    <t>Camelot (GB)Love Magic (GB)B.C</t>
  </si>
  <si>
    <t>Camelot (GB) x Arabian Dream (GB) 2023 B.C</t>
  </si>
  <si>
    <t>Not Sold (9000)</t>
  </si>
  <si>
    <t>Camelot (GB) / Rubira (AUS)</t>
  </si>
  <si>
    <t xml:space="preserve">Camelot (GB) </t>
  </si>
  <si>
    <t>Camelot (GB) x The Fairy (IRE) 2023 B.C</t>
  </si>
  <si>
    <t>Vendor (35000) / George Scott Racing and Billy Jackson Stops (PS)</t>
  </si>
  <si>
    <t>Churchill (IRE) / Missy Mischief (USA)</t>
  </si>
  <si>
    <t>Missy Mischief (USA)</t>
  </si>
  <si>
    <t>Churchill (IRE) / Duchess Andorra (IRE)</t>
  </si>
  <si>
    <t>Duchess Andorra (IRE)</t>
  </si>
  <si>
    <t>Churchill (IRE) / Takawiri (IRE)</t>
  </si>
  <si>
    <t>Takawiri (IRE)</t>
  </si>
  <si>
    <t>Churchill (IRE)Shannow (IRE)B.C</t>
  </si>
  <si>
    <t>Churchill (IRE)Karakama (IRE)B.F</t>
  </si>
  <si>
    <t>Vendor (26000)</t>
  </si>
  <si>
    <t>Churchill (IRE) x Angel's Hideaway (IRE)</t>
  </si>
  <si>
    <t>Angel's Hideaway (IRE)</t>
  </si>
  <si>
    <t>Vendor (45000)</t>
  </si>
  <si>
    <t>Churchill (IRE) x Golconda (FR) 2023 Ch.C</t>
  </si>
  <si>
    <t>Vendor (30000)</t>
  </si>
  <si>
    <t>Churchill (IRE) x Etoile Bleu (IRE) 2023 B.C</t>
  </si>
  <si>
    <t>Churchill (IRE) x Danehill's Dream (IRE) 2023 Ch.F</t>
  </si>
  <si>
    <t>Not Sold (70000)</t>
  </si>
  <si>
    <t>Churchill (IRE) x Lucht Na Gaeilge (IRE)</t>
  </si>
  <si>
    <t>Not Sold (40000)</t>
  </si>
  <si>
    <t>Churchill (IRE) x Rockstar Night (IRE)</t>
  </si>
  <si>
    <t>Rockstar Night (IRE)</t>
  </si>
  <si>
    <t>Churchill (IRE) x Jadeyra (GB)</t>
  </si>
  <si>
    <t>Vendor (17000)</t>
  </si>
  <si>
    <t>Jadeyra (GB)</t>
  </si>
  <si>
    <t>Circus Maximus (IRE) / Bahama Girl (IRE)</t>
  </si>
  <si>
    <t>Bahama Girl (IRE)</t>
  </si>
  <si>
    <t>Circus Maximus (IRE) x Rock Me Baby (GB)</t>
  </si>
  <si>
    <t>Rock Me Baby (GB)</t>
  </si>
  <si>
    <t>March Hare Stud</t>
  </si>
  <si>
    <t>Circus Maximus (IRE) x Arosha (IRE)</t>
  </si>
  <si>
    <t>Not Sold (0)</t>
  </si>
  <si>
    <t>Circus Maximus (IRE) x Albaraaha (IRE)</t>
  </si>
  <si>
    <t>Not Sold (10000)</t>
  </si>
  <si>
    <t>Circus Maximus (IRE) / Golden Salute (IRE)</t>
  </si>
  <si>
    <t>Golden Salute (IRE)</t>
  </si>
  <si>
    <t>1602</t>
  </si>
  <si>
    <t>Cityscape (GB) / Copper Penny (GB)</t>
  </si>
  <si>
    <t>Copper Penny (GB)</t>
  </si>
  <si>
    <t>635</t>
  </si>
  <si>
    <t>Cotai Glory (GB) / Mary Frith (GB)</t>
  </si>
  <si>
    <t>Mary Frith (GB)</t>
  </si>
  <si>
    <t>Cotai Glory (GB) / Steelyeyed (IRE)</t>
  </si>
  <si>
    <t>Steelyeyed (IRE)</t>
  </si>
  <si>
    <t>452</t>
  </si>
  <si>
    <t>Cotai Glory (GB) / Asking Price (USA)</t>
  </si>
  <si>
    <t>Asking Price (USA)</t>
  </si>
  <si>
    <t>Cotai Glory (GB) x Listen Alexander (IRE)</t>
  </si>
  <si>
    <t>Listen Alexander (IRE)</t>
  </si>
  <si>
    <t>Vendor (16000)</t>
  </si>
  <si>
    <t>Cotai Glory (GB) x Lady Lockwood (GB)</t>
  </si>
  <si>
    <t>Not Sold (4500)</t>
  </si>
  <si>
    <t>Cotai Glory (GB) x Jacquotte (IRE)</t>
  </si>
  <si>
    <t>Donaghmore Stables</t>
  </si>
  <si>
    <t>Jacquotte (IRE)</t>
  </si>
  <si>
    <t>Cotai Glory (GB) x Realt Eile (IRE)</t>
  </si>
  <si>
    <t>Realt Eile (IRE)</t>
  </si>
  <si>
    <t>Cotai Glory (GB) x Nudge (GB)</t>
  </si>
  <si>
    <t>Vendor (12000)</t>
  </si>
  <si>
    <t>Nudge (GB)</t>
  </si>
  <si>
    <t>Cotai Glory (GB) x Orange Pip (GB)</t>
  </si>
  <si>
    <t>Orange Pip (GB)</t>
  </si>
  <si>
    <t>Cotai Glory (GB) x Imperial Butterfly (IRE)</t>
  </si>
  <si>
    <t>Imperial Butterfly (IRE)</t>
  </si>
  <si>
    <t>Cotai Glory (GB) x Robyn Dear (IRE)</t>
  </si>
  <si>
    <t>B..C</t>
  </si>
  <si>
    <t>Coffee Date (USA)</t>
  </si>
  <si>
    <t>Ballyduane Stud</t>
  </si>
  <si>
    <t>Cotai Glory (GB)Castlerock Aura (GB)</t>
  </si>
  <si>
    <t>Castlerock Aura (GB)</t>
  </si>
  <si>
    <t>Cotai Glory (GB) x Dnaneer (IRE)</t>
  </si>
  <si>
    <t>Glenmagoo Stables</t>
  </si>
  <si>
    <t>Cotai Glory (GB)Dairy Herd (IRE)</t>
  </si>
  <si>
    <t>Dairy Herd (IRE)</t>
  </si>
  <si>
    <t>Coulsty (IRE) / Kindling (GB)</t>
  </si>
  <si>
    <t>Kindling (GB)</t>
  </si>
  <si>
    <t>Coulsty (IRE) / Freedom Reigns (IRE)</t>
  </si>
  <si>
    <t>Freedom Reigns (IRE)</t>
  </si>
  <si>
    <t>431</t>
  </si>
  <si>
    <t>Coulsty (IRE) / Alphabetique (GB)</t>
  </si>
  <si>
    <t>Alphabetique (GB)</t>
  </si>
  <si>
    <t>Coulsty (IRE)Moody Blue (IRE)B.C</t>
  </si>
  <si>
    <t>Vendor (38000) / R Ryan &amp; J McKeever Bloodstock (PS)</t>
  </si>
  <si>
    <t>Coulsty (IRE) x Subsidize (GB)</t>
  </si>
  <si>
    <t>Subsidize (GB)</t>
  </si>
  <si>
    <t>Coulsty (IRE) x Sister Celine (IRE)</t>
  </si>
  <si>
    <t>Sister Celine (IRE)</t>
  </si>
  <si>
    <t>Vendor (14000)</t>
  </si>
  <si>
    <t>Coulsty (IRE) x Closer Still (IRE)</t>
  </si>
  <si>
    <t>Closer Still (IRE)</t>
  </si>
  <si>
    <t>Coulsty (IRE) x Kafaala (IRE)</t>
  </si>
  <si>
    <t>Whistling Straits (FR)</t>
  </si>
  <si>
    <t>Coulsty (IRE) x Ellbeedee (IRE)</t>
  </si>
  <si>
    <t>Vendor (7000)</t>
  </si>
  <si>
    <t>Texas Katie (GB)</t>
  </si>
  <si>
    <t>Coulsty (IRE) x Art of Gold (GB)</t>
  </si>
  <si>
    <t>Gr.C</t>
  </si>
  <si>
    <t>Coulsty (IRE) x Ballyvaughan (IRE)</t>
  </si>
  <si>
    <t>Coulsty (IRE) / Buzz Off Barroso (IRE)</t>
  </si>
  <si>
    <t>Buzz Off Barroso (IRE)</t>
  </si>
  <si>
    <t>1721</t>
  </si>
  <si>
    <t>Coulsty (IRE) / Palace Future (GB)</t>
  </si>
  <si>
    <t>Palace Future (GB)</t>
  </si>
  <si>
    <t>418</t>
  </si>
  <si>
    <t>Cracksman (GB) / Act of War (ITY)</t>
  </si>
  <si>
    <t>Act of War (ITY)</t>
  </si>
  <si>
    <t>1343</t>
  </si>
  <si>
    <t>Cracksman (GB) / Early Time (FR)</t>
  </si>
  <si>
    <t>Early Time (FR)</t>
  </si>
  <si>
    <t>1431</t>
  </si>
  <si>
    <t>Cracksman (GB) / Melbourne Memories (GB)</t>
  </si>
  <si>
    <t>Melbourne Memories (GB)</t>
  </si>
  <si>
    <t>1512</t>
  </si>
  <si>
    <t>Cracksman (GB) / Silver Games (IRE)</t>
  </si>
  <si>
    <t>Silver Games (IRE)</t>
  </si>
  <si>
    <t>Dandy Man (IRE) / Lus Na Greine (IRE)</t>
  </si>
  <si>
    <t>Lus Na Greine (IRE)</t>
  </si>
  <si>
    <t>Dandy Man (IRE) / The Nosey Parker (IRE)</t>
  </si>
  <si>
    <t>The Nosey Parker (IRE)</t>
  </si>
  <si>
    <t>Ms. Kerrie Leonard</t>
  </si>
  <si>
    <t>Dandy Man (IRE) / Imasumaq (IRE)</t>
  </si>
  <si>
    <t>Imasumaq (IRE)</t>
  </si>
  <si>
    <t>Dandy Man (IRE) x Remember Alexander (GB)</t>
  </si>
  <si>
    <t>1648</t>
  </si>
  <si>
    <t>Dandy Man (IRE) / Gypsy Style (GB)</t>
  </si>
  <si>
    <t>Gypsy Style (GB)</t>
  </si>
  <si>
    <t>Castle View Stud</t>
  </si>
  <si>
    <t>Souvenir Delondres (FR)</t>
  </si>
  <si>
    <t>Dark Angel (IRE)Planchart (USA)B.F</t>
  </si>
  <si>
    <t>Vendor (60000)</t>
  </si>
  <si>
    <t>Dark Angel (IRE)Keota (USA)Gr.C</t>
  </si>
  <si>
    <t>Vendor (80000) / Karl &amp; Kelly Burke (PS)</t>
  </si>
  <si>
    <t>Dark Angel (IRE)Nawassi (GB)B.F</t>
  </si>
  <si>
    <t>Vendor (115000) / Highflyer Bloodstock (PS)</t>
  </si>
  <si>
    <t>Dark Angel (IRE) x Flora Danica (IRE) 2023 Bl.F</t>
  </si>
  <si>
    <t>Vendor (100000)</t>
  </si>
  <si>
    <t>Dark Angel (IRE) x Padma (GB)</t>
  </si>
  <si>
    <t>Dark Angel (IRE) / Souvenir Delondres (FR)</t>
  </si>
  <si>
    <t>941</t>
  </si>
  <si>
    <t>Dark Angel (IRE) / Meeting Waters (GB)</t>
  </si>
  <si>
    <t>Dawn Approach (IRE) / Lonrach (IRE)</t>
  </si>
  <si>
    <t>Lonrach (IRE)</t>
  </si>
  <si>
    <t>1844</t>
  </si>
  <si>
    <t>Decorated Knight (GB) / Latiffa (GB)</t>
  </si>
  <si>
    <t>Latiffa (GB)</t>
  </si>
  <si>
    <t>Dream Ahead (USA) x Al Janadeirya (GB)</t>
  </si>
  <si>
    <t>Al Janadeirya (GB)</t>
  </si>
  <si>
    <t>Goldford Stud</t>
  </si>
  <si>
    <t>1685</t>
  </si>
  <si>
    <t>Dream Ahead (USA) / Mango Twist (IRE)</t>
  </si>
  <si>
    <t>Mango Twist (IRE)</t>
  </si>
  <si>
    <t>1570</t>
  </si>
  <si>
    <t>Dream Ahead (USA) / Astrozone (GB)</t>
  </si>
  <si>
    <t>Astrozone (GB)</t>
  </si>
  <si>
    <t>188</t>
  </si>
  <si>
    <t>Glass Slippers (GB)</t>
  </si>
  <si>
    <t>Dubawi (IRE) / Glass Slippers (GB)</t>
  </si>
  <si>
    <t>Dubawi (IRE) / Unaided (GB)</t>
  </si>
  <si>
    <t>Dubawi (IRE) / Via Condotti (IRE)</t>
  </si>
  <si>
    <t>Dubawi (IRE) / Ring The Bell (IRE)</t>
  </si>
  <si>
    <t>Snow Lantern (GB)</t>
  </si>
  <si>
    <t>Dubawi (IRE) / Snow Lantern (GB)</t>
  </si>
  <si>
    <t>Dubawi (IRE) / Wekeela (FR)</t>
  </si>
  <si>
    <t>20</t>
  </si>
  <si>
    <t>Truth (IRE)</t>
  </si>
  <si>
    <t>Dubawi (IRE) / Truth (IRE)</t>
  </si>
  <si>
    <t>Dubawi (IRE) / Guerriere (IRE)</t>
  </si>
  <si>
    <t>Old Mill Stud</t>
  </si>
  <si>
    <t>Diamond Fields (IRE)</t>
  </si>
  <si>
    <t>Dubawi (IRE) / Diamond Fields (IRE)</t>
  </si>
  <si>
    <t>Earthlight (IRE) / Super City (FR)</t>
  </si>
  <si>
    <t>Super City (FR)</t>
  </si>
  <si>
    <t>Earthlight (IRE)Sun Lily (USA)B.C</t>
  </si>
  <si>
    <t>Not Sold (22000)</t>
  </si>
  <si>
    <t>Earthlight (IRE) x Star Bonita (IRE)</t>
  </si>
  <si>
    <t>Vendor (25000)</t>
  </si>
  <si>
    <t>Star Bonita (IRE)</t>
  </si>
  <si>
    <t>Earthlight (IRE) x Keska (GB)</t>
  </si>
  <si>
    <t>Keska (GB)</t>
  </si>
  <si>
    <t>Zara (BRZ)</t>
  </si>
  <si>
    <t>Up Before Dawn (IRE)</t>
  </si>
  <si>
    <t>Earthlight (IRE) / Aunt Anny (IRE)</t>
  </si>
  <si>
    <t>Aunt Anny (IRE)</t>
  </si>
  <si>
    <t>Elzaam (AUS) / Surface of Earth (USA)</t>
  </si>
  <si>
    <t>Surface of Earth (USA)</t>
  </si>
  <si>
    <t>Elzaam (AUS) / Lyrical Attraction (IRE)</t>
  </si>
  <si>
    <t>Lyrical Attraction (IRE)</t>
  </si>
  <si>
    <t>Elzaam (AUS) x Satin Ribbon (GB)</t>
  </si>
  <si>
    <t>Vendor (6000)</t>
  </si>
  <si>
    <t>Satin Ribbon (GB)</t>
  </si>
  <si>
    <t>Elzaam (AUS) x Imtidaad (USA)</t>
  </si>
  <si>
    <t>Elzaam (AUS) x Arakans Secret (IRE)</t>
  </si>
  <si>
    <t>Not Sold (6000)</t>
  </si>
  <si>
    <t>1765</t>
  </si>
  <si>
    <t>Eqtidaar (IRE) / Shades of Silk (GB)</t>
  </si>
  <si>
    <t>Shades of Silk (GB)</t>
  </si>
  <si>
    <t>Essential Quality (USA)</t>
  </si>
  <si>
    <t>Essential Quality (USA) x Comedy (IRE) 2023 B.F</t>
  </si>
  <si>
    <t>Vendor (75000)</t>
  </si>
  <si>
    <t>Teofilo (IRE) x Estiqbaal (GB)</t>
  </si>
  <si>
    <t>Vendor (4000)</t>
  </si>
  <si>
    <t>Expert Eye (GB) / Sea Chorus (GB)</t>
  </si>
  <si>
    <t>Sea Chorus (GB)</t>
  </si>
  <si>
    <t>Expert Eye (GB) / Are You Able (GB)</t>
  </si>
  <si>
    <t>Are You Able (GB)</t>
  </si>
  <si>
    <t>1825</t>
  </si>
  <si>
    <t>Expert Eye (GB) / Ferrier (GB)</t>
  </si>
  <si>
    <t>Ferrier (GB)</t>
  </si>
  <si>
    <t>Blackgrounds Farm Bloodstock</t>
  </si>
  <si>
    <t>817</t>
  </si>
  <si>
    <t>Far Above (IRE) / Dujac (GB)</t>
  </si>
  <si>
    <t>Dujac (GB)</t>
  </si>
  <si>
    <t>Far Above (IRE) / Pushkar (GB)</t>
  </si>
  <si>
    <t>Pushkar (GB)</t>
  </si>
  <si>
    <t>Far Above (IRE) / Very Nice (GB)</t>
  </si>
  <si>
    <t>Very Nice (GB)</t>
  </si>
  <si>
    <t>Far Above (IRE) / Fireflies (IRE)</t>
  </si>
  <si>
    <t>Fireflies (IRE)</t>
  </si>
  <si>
    <t>Far Above (IRE) / Day Creek (GB)</t>
  </si>
  <si>
    <t>Day Creek (GB)</t>
  </si>
  <si>
    <t>Far Above (IRE) x Far Above (IRE)</t>
  </si>
  <si>
    <t>Toffee Galore (GB)</t>
  </si>
  <si>
    <t>Boston Stables</t>
  </si>
  <si>
    <t>Far Above (IRE) x Drop Dead Gorgeous (FR)</t>
  </si>
  <si>
    <t>Far Above (IRE) / Evie Be Kool (IRE)</t>
  </si>
  <si>
    <t>Evie Be Kool (IRE)</t>
  </si>
  <si>
    <t>Far Above (IRE) / Nadine (GB)</t>
  </si>
  <si>
    <t>Nadine (GB)</t>
  </si>
  <si>
    <t>1499</t>
  </si>
  <si>
    <t>Farhh (GB) / Riverina (GB)</t>
  </si>
  <si>
    <t>Riverina (GB)</t>
  </si>
  <si>
    <t>Supremacy (IRE) x Flame Keeper (IRE)</t>
  </si>
  <si>
    <t>Kodi Bear (IRE) x Flowers of Spring (IRE)</t>
  </si>
  <si>
    <t>Fly On The Night (GB)</t>
  </si>
  <si>
    <t>Phoenix of Spain (IRE) x Fly On The Night (GB)</t>
  </si>
  <si>
    <t>1637</t>
  </si>
  <si>
    <t>Footstepsinthesand (GB) / First Lott (GB)</t>
  </si>
  <si>
    <t>First Lott (GB)</t>
  </si>
  <si>
    <t>Galileo Gold (GB) x Forgiving Flower (GB)</t>
  </si>
  <si>
    <t>Padora Stud</t>
  </si>
  <si>
    <t>Ghaiyyath (IRE) x Fourth Way (IRE)</t>
  </si>
  <si>
    <t>Vendor (21000)</t>
  </si>
  <si>
    <t>Frankel (GB) x Big Brothers Pride (FR) 2023 B.F</t>
  </si>
  <si>
    <t>Not Sold (48000) / Jack Cantillon (PS)</t>
  </si>
  <si>
    <t>Galileo Gold (GB) / Columbia Kid (IRE)</t>
  </si>
  <si>
    <t>Columbia Kid (IRE)</t>
  </si>
  <si>
    <t>Galileo Gold (GB) / Black Water Grace (IRE)</t>
  </si>
  <si>
    <t>Black Water Grace (IRE)</t>
  </si>
  <si>
    <t>Commane Stud</t>
  </si>
  <si>
    <t>Galileo Gold (GB) / Multi Grain (GB)</t>
  </si>
  <si>
    <t>Multi Grain (GB)</t>
  </si>
  <si>
    <t>Lot not sold</t>
  </si>
  <si>
    <t>Galileo Gold (GB) / Gift Range (IRE)</t>
  </si>
  <si>
    <t>Gift Range (IRE)</t>
  </si>
  <si>
    <t>Galileo Gold (GB) / You Should No (IRE)</t>
  </si>
  <si>
    <t>You Should No (IRE)</t>
  </si>
  <si>
    <t>Galileo Gold (GB) / Island Memory (GB)</t>
  </si>
  <si>
    <t>Island Memory (GB)</t>
  </si>
  <si>
    <t>Galileo Gold (GB) x Rachel Wall (IRE)</t>
  </si>
  <si>
    <t>Rachel Wall (IRE)</t>
  </si>
  <si>
    <t>Tip Fourteen (IRE)</t>
  </si>
  <si>
    <t>Tadkhirah (GB)</t>
  </si>
  <si>
    <t>Galileo Gold (GB) / Ladysiy (FR)</t>
  </si>
  <si>
    <t>Ladysiy (FR)</t>
  </si>
  <si>
    <t>982</t>
  </si>
  <si>
    <t>Galileo Gold (GB) / My Henrietta (USA)</t>
  </si>
  <si>
    <t>Galiway (GB) / Anoush (GER)</t>
  </si>
  <si>
    <t>Anoush (GER)</t>
  </si>
  <si>
    <t>Ghaiyyath (IRE) / Peppard (GB)</t>
  </si>
  <si>
    <t>Peppard (GB)</t>
  </si>
  <si>
    <t>Cappagh Beg Stud</t>
  </si>
  <si>
    <t>364</t>
  </si>
  <si>
    <t>Quipara (GB)</t>
  </si>
  <si>
    <t>Ghaiyyath (IRE)Nocturnal Nemesis (GER)B.C</t>
  </si>
  <si>
    <t>Not Sold (48000)</t>
  </si>
  <si>
    <t>Ghaiyyath (IRE) x Arabescatta (GB) 2023 B.F</t>
  </si>
  <si>
    <t>Vendor (27000) / Jack Thoroughbreds (PS)</t>
  </si>
  <si>
    <t>Aaraamm (USA)</t>
  </si>
  <si>
    <t>Foxland Stud Ltd</t>
  </si>
  <si>
    <t>Ghaiyyath (IRE) / Quipara (GB)</t>
  </si>
  <si>
    <t>Ghaiyyath (IRE) / Woven Lace (GB)</t>
  </si>
  <si>
    <t>Woven Lace (GB)</t>
  </si>
  <si>
    <t>Gleneagles (IRE) / Full Strength (FR)</t>
  </si>
  <si>
    <t>Full Strength (FR)</t>
  </si>
  <si>
    <t>Gleneagles (IRE) / Duchess Dear (IRE)</t>
  </si>
  <si>
    <t>Duchess Dear (IRE)</t>
  </si>
  <si>
    <t>380</t>
  </si>
  <si>
    <t>Gleneagles (IRE) / Trieste (GB)</t>
  </si>
  <si>
    <t>Trieste (GB)</t>
  </si>
  <si>
    <t>Knockcross Stud</t>
  </si>
  <si>
    <t>Gleneagles (IRE)Kalima (GB)B.C</t>
  </si>
  <si>
    <t>Not Sold (38000)</t>
  </si>
  <si>
    <t>Gleneagles (IRE)Salonlove (GER)B.F</t>
  </si>
  <si>
    <t>Not Sold (95000)</t>
  </si>
  <si>
    <t>Gleneagles (IRE)Miss Moon (FR)Ch.F</t>
  </si>
  <si>
    <t>Gleneagles (IRE)Coquette (GB)</t>
  </si>
  <si>
    <t>Coquette (GB)</t>
  </si>
  <si>
    <t>Golden Horde (IRE) x Serenada (GB)</t>
  </si>
  <si>
    <t>Serenada (GB)</t>
  </si>
  <si>
    <t>1670</t>
  </si>
  <si>
    <t>Golden Horn (GB) / Lady Tabitha (IRE)</t>
  </si>
  <si>
    <t>Lady Tabitha (IRE)</t>
  </si>
  <si>
    <t>Inns of Court (IRE) x Great Job (GB)</t>
  </si>
  <si>
    <t>Gregorian (IRE) x Star In The Making (GB)</t>
  </si>
  <si>
    <t>Star In The Making (GB)</t>
  </si>
  <si>
    <t>Gregorian (IRE) x Ho Ho Bird (IRE)</t>
  </si>
  <si>
    <t>Ho Ho Bird (IRE)</t>
  </si>
  <si>
    <t>Sands of Mali (FR) x Harmony Bay (IRE)</t>
  </si>
  <si>
    <t>Harry Angel (IRE) x American Endeavour (USA)</t>
  </si>
  <si>
    <t>American Endeavour (USA)</t>
  </si>
  <si>
    <t>Vendor (52000)</t>
  </si>
  <si>
    <t>1158</t>
  </si>
  <si>
    <t>Harry Angel (IRE) / Serenading (GB)</t>
  </si>
  <si>
    <t>Serenading (GB)</t>
  </si>
  <si>
    <t>1621</t>
  </si>
  <si>
    <t>Harry Angel (IRE) / East Coast Lady (IRE)</t>
  </si>
  <si>
    <t>East Coast Lady (IRE)</t>
  </si>
  <si>
    <t>1736</t>
  </si>
  <si>
    <t>Harry Angel (IRE) / Purest (GB)</t>
  </si>
  <si>
    <t>Purest (GB)</t>
  </si>
  <si>
    <t>Havana Gold (IRE) x King's Guest (IRE)</t>
  </si>
  <si>
    <t>King's Guest (IRE)</t>
  </si>
  <si>
    <t>Havana Gold (IRE) x Dance On The Hill (IRE)</t>
  </si>
  <si>
    <t>Dance On The Hill (IRE)</t>
  </si>
  <si>
    <t>1643</t>
  </si>
  <si>
    <t>Havana Gold (IRE) / Ghedi (IRE)</t>
  </si>
  <si>
    <t>Ghedi (IRE)</t>
  </si>
  <si>
    <t>Grove Park Farm</t>
  </si>
  <si>
    <t>1357</t>
  </si>
  <si>
    <t>Havana Gold (IRE) / Final Set (IRE)</t>
  </si>
  <si>
    <t>Final Set (IRE)</t>
  </si>
  <si>
    <t>1592</t>
  </si>
  <si>
    <t>Havana Gold (IRE) / Cape Cyclone (IRE)</t>
  </si>
  <si>
    <t>Cape Cyclone (IRE)</t>
  </si>
  <si>
    <t>1701</t>
  </si>
  <si>
    <t>Havana Gold (IRE) / Mrs Ivy (GB)</t>
  </si>
  <si>
    <t>Mrs Ivy (GB)</t>
  </si>
  <si>
    <t>Havana Grey (GB) / Aladaala (IRE)</t>
  </si>
  <si>
    <t>Aladaala (IRE)</t>
  </si>
  <si>
    <t>Havana Grey (GB) / Abyssinia (FR)</t>
  </si>
  <si>
    <t>Abyssinia (FR)</t>
  </si>
  <si>
    <t>Havana Grey (GB)How High The Sky (IRE)Gr.C</t>
  </si>
  <si>
    <t>Havana Grey (GB) x Up To Speed (GB)</t>
  </si>
  <si>
    <t>Up To Speed (GB)</t>
  </si>
  <si>
    <t>Havana Grey (GB) x Twilight Lucy (GB)</t>
  </si>
  <si>
    <t>Twilight Lucy (GB)</t>
  </si>
  <si>
    <t>Vendor (28000)</t>
  </si>
  <si>
    <t>Havana Grey (GB) x Renaissant (GB)</t>
  </si>
  <si>
    <t>Renaissant (GB)</t>
  </si>
  <si>
    <t>Vendor (38000)</t>
  </si>
  <si>
    <t>Havana Grey (GB) / Risaalaat (IRE)</t>
  </si>
  <si>
    <t>Risaalaat (IRE)</t>
  </si>
  <si>
    <t>889</t>
  </si>
  <si>
    <t>Havana Grey (GB) / Likelihood (USA)</t>
  </si>
  <si>
    <t>1179</t>
  </si>
  <si>
    <t>Havana Grey (GB) / Smoke Without Fire (GB)</t>
  </si>
  <si>
    <t>Smoke Without Fire (GB)</t>
  </si>
  <si>
    <t>Havana Grey (GB) / Blizzard (GB)</t>
  </si>
  <si>
    <t>Blizzard (GB)</t>
  </si>
  <si>
    <t>Hello Youmzain (FR) x Freiheit (IRE) 2023 B.F</t>
  </si>
  <si>
    <t>Not Sold (42000)</t>
  </si>
  <si>
    <t>Holy Roman Emperor (IRE) / Ape Attack (GB)</t>
  </si>
  <si>
    <t>Ape Attack (GB)</t>
  </si>
  <si>
    <t>Iffraaj (GB)Kitty Jones (IRE)Ch.F</t>
  </si>
  <si>
    <t>Iffraaj (GB) x Emerald Approach (IRE)</t>
  </si>
  <si>
    <t>Emerald Approach (IRE)</t>
  </si>
  <si>
    <t>1228</t>
  </si>
  <si>
    <t>Iffraaj (GB) / The Jean Genie (GB)</t>
  </si>
  <si>
    <t>The Jean Genie (GB)</t>
  </si>
  <si>
    <t>1440</t>
  </si>
  <si>
    <t>Iffraaj (GB) / Miss Morris (GB)</t>
  </si>
  <si>
    <t>Miss Morris (GB)</t>
  </si>
  <si>
    <t>John Troy (Agent)</t>
  </si>
  <si>
    <t>1581</t>
  </si>
  <si>
    <t>Iffraaj (GB) / Belle Monde (GB)</t>
  </si>
  <si>
    <t>Belle Monde (GB)</t>
  </si>
  <si>
    <t>1676</t>
  </si>
  <si>
    <t>Iffraaj (GB) / Lisbet (GB)</t>
  </si>
  <si>
    <t>Lisbet (GB)</t>
  </si>
  <si>
    <t>Improbable (USA)</t>
  </si>
  <si>
    <t>Improbable (USA) / Great Warrior (IRE)</t>
  </si>
  <si>
    <t>Inns of Court (IRE) / Idalia (IRE)</t>
  </si>
  <si>
    <t>Idalia (IRE)</t>
  </si>
  <si>
    <t>Inns of Court (IRE) / Bamboo Queen (IRE)</t>
  </si>
  <si>
    <t>Bamboo Queen (IRE)</t>
  </si>
  <si>
    <t>White Truffle (GB)</t>
  </si>
  <si>
    <t>Inns of Court (IRE) / Dynalosca (USA)</t>
  </si>
  <si>
    <t>Dynalosca (USA)</t>
  </si>
  <si>
    <t>1759</t>
  </si>
  <si>
    <t>Inns of Court (IRE) / Sea Bay (GB)</t>
  </si>
  <si>
    <t>Sea Bay (GB)</t>
  </si>
  <si>
    <t>Invincible Army (IRE) / Indian Maiden (IRE)</t>
  </si>
  <si>
    <t>Indian Maiden (IRE)</t>
  </si>
  <si>
    <t>Invincible Army (IRE) x Lady Nancy (IRE)</t>
  </si>
  <si>
    <t>Invincible Army (IRE) x Ice Storm (IRE)</t>
  </si>
  <si>
    <t>Ice Storm (IRE)</t>
  </si>
  <si>
    <t>Twilight Mystery (GB)</t>
  </si>
  <si>
    <t>1546</t>
  </si>
  <si>
    <t>Invincible Army (IRE) / Tut (IRE)</t>
  </si>
  <si>
    <t>Tut (IRE)</t>
  </si>
  <si>
    <t>662</t>
  </si>
  <si>
    <t>Invincible Spirit (IRE) / Obliviate (IRE)</t>
  </si>
  <si>
    <t>Obliviate (IRE)</t>
  </si>
  <si>
    <t>Hart Livery Farm &amp; Stud</t>
  </si>
  <si>
    <t>Invincible Spirit (IRE) / Dramatista (IRE)</t>
  </si>
  <si>
    <t>Dramatista (IRE)</t>
  </si>
  <si>
    <t>Invincible Spirit (IRE)Shimmering Moment (USA)B.C</t>
  </si>
  <si>
    <t>Invincible Spirit (IRE) / Winiata (IRE)</t>
  </si>
  <si>
    <t>Winiata (IRE)</t>
  </si>
  <si>
    <t>1171</t>
  </si>
  <si>
    <t>Invincible Spirit (IRE) / Sibling Honour (GB)</t>
  </si>
  <si>
    <t>Sibling Honour (GB)</t>
  </si>
  <si>
    <t>James Garfield (IRE) / Duchess of Parma (GB)</t>
  </si>
  <si>
    <t>Duchess of Parma (GB)</t>
  </si>
  <si>
    <t>James Garfield (IRE) / Silver Tide (USA)</t>
  </si>
  <si>
    <t>Silver Tide (USA)</t>
  </si>
  <si>
    <t>Kameko (USA) x Lightable (GB)</t>
  </si>
  <si>
    <t>Lightable (GB)</t>
  </si>
  <si>
    <t>Kameko (USA) x Alice's Dancer (IRE)</t>
  </si>
  <si>
    <t>Alice's Dancer (IRE)</t>
  </si>
  <si>
    <t>Not Sold (19000)</t>
  </si>
  <si>
    <t>Kameko (USA) x Miss Academe (IRE)</t>
  </si>
  <si>
    <t>Miss Academe (IRE)</t>
  </si>
  <si>
    <t>Kameko (USA) x Lightening Dance (GB)</t>
  </si>
  <si>
    <t>Lightening Dance (GB)</t>
  </si>
  <si>
    <t>Scarlett Frank</t>
  </si>
  <si>
    <t>Kameko (USA) x Apres Midi (IRE)</t>
  </si>
  <si>
    <t>Vendor (19000) / Knockgraffon Stables (PS)</t>
  </si>
  <si>
    <t>Kessaar (IRE) / Sapphire Diva (IRE)</t>
  </si>
  <si>
    <t>Sapphire Diva (IRE)</t>
  </si>
  <si>
    <t>Kessaar (IRE) / Disco Angel (IRE)</t>
  </si>
  <si>
    <t>Disco Angel (IRE)</t>
  </si>
  <si>
    <t>Rockview Farm &amp; Bay View Stud</t>
  </si>
  <si>
    <t>Kessaar (IRE) x Seafaring (IRE)</t>
  </si>
  <si>
    <t>Seafaring (IRE)</t>
  </si>
  <si>
    <t>King of Change (GB) / Sounds of April (IRE)</t>
  </si>
  <si>
    <t>Sounds of April (IRE)</t>
  </si>
  <si>
    <t>King of Change (GB) / Ellenor Gray (IRE)</t>
  </si>
  <si>
    <t>Ellenor Gray (IRE)</t>
  </si>
  <si>
    <t>King of Change (GB) x Maoineas (IRE)</t>
  </si>
  <si>
    <t>Vendor (9000)</t>
  </si>
  <si>
    <t>King of Change (GB) x King of Change (GB)</t>
  </si>
  <si>
    <t>Voice of Wisdom (IRE)</t>
  </si>
  <si>
    <t>Ploopluckfarm</t>
  </si>
  <si>
    <t>Coppelia (GER)</t>
  </si>
  <si>
    <t>King of Change (GB) / Media Blitz (IRE)</t>
  </si>
  <si>
    <t>Media Blitz (IRE)</t>
  </si>
  <si>
    <t>Kingman (GB) x Flaming Rouge (USA) 2023 B.C</t>
  </si>
  <si>
    <t>Vendor (340000)</t>
  </si>
  <si>
    <t>Kingman (GB) / Eartha Kitt (GB)</t>
  </si>
  <si>
    <t>Kingman (GB) / Frankellina (GB)</t>
  </si>
  <si>
    <t>Frankellina (GB)</t>
  </si>
  <si>
    <t>394</t>
  </si>
  <si>
    <t>Kingman (GB) / Savaanah (IRE)</t>
  </si>
  <si>
    <t>Savaanah (IRE)</t>
  </si>
  <si>
    <t>741</t>
  </si>
  <si>
    <t>Kodi Bear (IRE) / Tyriana (IRE)</t>
  </si>
  <si>
    <t>Tyriana (IRE)</t>
  </si>
  <si>
    <t>272</t>
  </si>
  <si>
    <t>Kodi Bear (IRE) / Rhigolter Rose (IRE)</t>
  </si>
  <si>
    <t>Rhigolter Rose (IRE)</t>
  </si>
  <si>
    <t>Kodi Bear (IRE) / Myturn (IRE)</t>
  </si>
  <si>
    <t>Myturn (IRE)</t>
  </si>
  <si>
    <t>Kodi Bear (IRE) / Prominently (GB)</t>
  </si>
  <si>
    <t>Prominently (GB)</t>
  </si>
  <si>
    <t>Kodi Bear (IRE) / Another Story (IRE)</t>
  </si>
  <si>
    <t>Another Story (IRE)</t>
  </si>
  <si>
    <t>Drumree Lodge Stud</t>
  </si>
  <si>
    <t>Kodi Bear (IRE) / Controversy (GB)</t>
  </si>
  <si>
    <t>Controversy (GB)</t>
  </si>
  <si>
    <t>Kodi Bear (IRE) x Higo Ogojyo (IRE)</t>
  </si>
  <si>
    <t>Higo Ogojyo (IRE)</t>
  </si>
  <si>
    <t>Not Sold (18000)</t>
  </si>
  <si>
    <t>Kodi Bear (IRE) x Sans Sommeil (FR)</t>
  </si>
  <si>
    <t>Sans Sommeil (FR)</t>
  </si>
  <si>
    <t>Kodi Bear (IRE) x Eye Smiling (IRE)</t>
  </si>
  <si>
    <t>Eye Smiling (IRE)</t>
  </si>
  <si>
    <t>Kodi Bear (IRE) x Bristol Fashion (GB) 2023 Br.F</t>
  </si>
  <si>
    <t>Vendor (22000) / Meridian International (PS)</t>
  </si>
  <si>
    <t>Kodi Bear (IRE) x Super Vega (IRE)</t>
  </si>
  <si>
    <t>Super Vega (IRE)</t>
  </si>
  <si>
    <t>Kodi Bear (IRE) x Louarn (IRE)</t>
  </si>
  <si>
    <t>Kodi Bear (IRE) x Alice Thornton (GB)</t>
  </si>
  <si>
    <t>Kodi Bear (IRE) x Duchess of Foxland (IRE)</t>
  </si>
  <si>
    <t>Vendor (11000)</t>
  </si>
  <si>
    <t>Kodi Bear (IRE) x Aquarius Star (IRE)</t>
  </si>
  <si>
    <t>Kodi Bear (IRE) / Miss Oria (IRE)</t>
  </si>
  <si>
    <t>Miss Oria (IRE)</t>
  </si>
  <si>
    <t>Kodi Bear (IRE) / Field of Stars (GB)</t>
  </si>
  <si>
    <t>893</t>
  </si>
  <si>
    <t>Kodi Bear (IRE) / Limoncino (IRE)</t>
  </si>
  <si>
    <t>Aylesbury House Stud, Ireland</t>
  </si>
  <si>
    <t>548</t>
  </si>
  <si>
    <t>Kodi Bear (IRE) / Angel Grace (IRE)</t>
  </si>
  <si>
    <t>Angel Grace (IRE)</t>
  </si>
  <si>
    <t>887</t>
  </si>
  <si>
    <t>Kodi Bear (IRE) / Light Glass (IRE)</t>
  </si>
  <si>
    <t>1243</t>
  </si>
  <si>
    <t>Kodi Bear (IRE) / Victoria's Angel (IRE)</t>
  </si>
  <si>
    <t>Victoria's Angel (IRE)</t>
  </si>
  <si>
    <t>1394</t>
  </si>
  <si>
    <t>Kodi Bear (IRE) / Katherine Lee (IRE)</t>
  </si>
  <si>
    <t>Katherine Lee (IRE)</t>
  </si>
  <si>
    <t>Kodiac (GB)Shagalla (GB)B.F</t>
  </si>
  <si>
    <t>Vendor (55000)</t>
  </si>
  <si>
    <t>Kodiac (GB)Miss Mahalia (USA)B.F</t>
  </si>
  <si>
    <t>Kodiac (GB) x Winter Beau (IRE) 2023 B.C</t>
  </si>
  <si>
    <t>Vendor (82000) / SackvilleDonald (PS)</t>
  </si>
  <si>
    <t>1178</t>
  </si>
  <si>
    <t>Kodiac (GB) / Smile Ahead (IRE)</t>
  </si>
  <si>
    <t>Smile Ahead (IRE)</t>
  </si>
  <si>
    <t>Kuroshio (AUS) / Spinaminnie (IRE)</t>
  </si>
  <si>
    <t>Spinaminnie (IRE)</t>
  </si>
  <si>
    <t>600</t>
  </si>
  <si>
    <t>Kuroshio (AUS) / Jane Austen (IRE)</t>
  </si>
  <si>
    <t>Jane Austen (IRE)</t>
  </si>
  <si>
    <t>Kuroshio (AUS) / Another Situation (USA)</t>
  </si>
  <si>
    <t>Another Situation (USA)</t>
  </si>
  <si>
    <t>1780</t>
  </si>
  <si>
    <t>Land Force (IRE) / Spiritually (GB)</t>
  </si>
  <si>
    <t>Spiritually (GB)</t>
  </si>
  <si>
    <t>1795</t>
  </si>
  <si>
    <t>Land Force (IRE) / Trecco Bay (GB)</t>
  </si>
  <si>
    <t>Trecco Bay (GB)</t>
  </si>
  <si>
    <t>1814</t>
  </si>
  <si>
    <t>Land Force (IRE) / Cthulhu (USA)</t>
  </si>
  <si>
    <t>Cthulhu (USA)</t>
  </si>
  <si>
    <t>1850</t>
  </si>
  <si>
    <t>Land Force (IRE) / Megans Approach (GB)</t>
  </si>
  <si>
    <t>Megans Approach (GB)</t>
  </si>
  <si>
    <t>1704</t>
  </si>
  <si>
    <t>Lightning Spear (GB) / My Dandy Doc (IRE)</t>
  </si>
  <si>
    <t>My Dandy Doc (IRE)</t>
  </si>
  <si>
    <t>1863</t>
  </si>
  <si>
    <t>Logician (GB) / Prairie Light (GB)</t>
  </si>
  <si>
    <t>Prairie Light (GB)</t>
  </si>
  <si>
    <t>1796</t>
  </si>
  <si>
    <t>Logician (GB) / Truly Together (IRE)</t>
  </si>
  <si>
    <t>Truly Together (IRE)</t>
  </si>
  <si>
    <t>1827</t>
  </si>
  <si>
    <t>Logician (GB) / Flowers Will Bloom (IRE)</t>
  </si>
  <si>
    <t>Flowers Will Bloom (IRE)</t>
  </si>
  <si>
    <t>Lope de Vega (IRE) x Fresnel (GB) 2023 B.F</t>
  </si>
  <si>
    <t>Lope de Vega (IRE) / Safeenah (GB)</t>
  </si>
  <si>
    <t>Safeenah (GB)</t>
  </si>
  <si>
    <t>914</t>
  </si>
  <si>
    <t>Lope de Vega (IRE) / M'Lady Nicole (IRE)</t>
  </si>
  <si>
    <t>872</t>
  </si>
  <si>
    <t>Lope de Vega (IRE) / Lady Bones (IRE)</t>
  </si>
  <si>
    <t>Lope Y Fernandez (IRE) / Puzzled Look (GB)</t>
  </si>
  <si>
    <t>Puzzled Look (GB)</t>
  </si>
  <si>
    <t>Lope Y Fernandez (IRE) / Perfect Number (GB)</t>
  </si>
  <si>
    <t>Perfect Number (GB)</t>
  </si>
  <si>
    <t>Lope Y Fernandez (IRE) / She's So Flawless (IRE)</t>
  </si>
  <si>
    <t>She's So Flawless (IRE)</t>
  </si>
  <si>
    <t>294</t>
  </si>
  <si>
    <t>Lope Y Fernandez (IRE) / Saran (IRE)</t>
  </si>
  <si>
    <t>Saran (IRE)</t>
  </si>
  <si>
    <t>Lope Y Fernandez (IRE) x Choisette (GB)</t>
  </si>
  <si>
    <t>Choisette (GB)</t>
  </si>
  <si>
    <t>Lope Y Fernandez (IRE) x Dainty's Daughter (GB)</t>
  </si>
  <si>
    <t>Dainty's Daughter (GB)</t>
  </si>
  <si>
    <t>Lope Y Fernandez (IRE) / Capla Ishtar (IRE)</t>
  </si>
  <si>
    <t>Capla Ishtar (IRE)</t>
  </si>
  <si>
    <t>1119</t>
  </si>
  <si>
    <t>Lope Y Fernandez (IRE) / Romany Gypsy (GB)</t>
  </si>
  <si>
    <t>Romany Gypsy (GB)</t>
  </si>
  <si>
    <t>Lope Y Fernandez (IRE) / Belle Travers (GB)</t>
  </si>
  <si>
    <t>Belle Travers (GB)</t>
  </si>
  <si>
    <t>1401</t>
  </si>
  <si>
    <t>Lope Y Fernandez (IRE) / Lady Eleanor (GB)</t>
  </si>
  <si>
    <t>Lady Eleanor (GB)</t>
  </si>
  <si>
    <t>1585</t>
  </si>
  <si>
    <t>Lope Y Fernandez (IRE) / Biri's Angel (IRE)</t>
  </si>
  <si>
    <t>Biri's Angel (IRE)</t>
  </si>
  <si>
    <t>1611</t>
  </si>
  <si>
    <t>Lope Y Fernandez (IRE) / Dhuma (GB)</t>
  </si>
  <si>
    <t>Dhuma (GB)</t>
  </si>
  <si>
    <t>1679</t>
  </si>
  <si>
    <t>Lope Y Fernandez (IRE) / Lovable Choice (GB)</t>
  </si>
  <si>
    <t>Lovable Choice (GB)</t>
  </si>
  <si>
    <t>1835</t>
  </si>
  <si>
    <t>Lope Y Fernandez (IRE) / Iconic Belle (GB)</t>
  </si>
  <si>
    <t>Iconic Belle (GB)</t>
  </si>
  <si>
    <t>Surrey Hills Equine Ltd.</t>
  </si>
  <si>
    <t>Lucky Vega (IRE) / Lake Moon (GB)</t>
  </si>
  <si>
    <t>Lake Moon (GB)</t>
  </si>
  <si>
    <t>Naglesborough Stud</t>
  </si>
  <si>
    <t>Lucky Vega (IRE) / Chantaleen (FR)</t>
  </si>
  <si>
    <t>Chantaleen (FR)</t>
  </si>
  <si>
    <t>Lucky Vega (IRE) / Benefaction (IRE)</t>
  </si>
  <si>
    <t>Benefaction (IRE)</t>
  </si>
  <si>
    <t>Lucky Vega (IRE)High Haven (IRE)Br.C</t>
  </si>
  <si>
    <t>Lucky Vega (IRE) x Golden Temps (IRE)</t>
  </si>
  <si>
    <t>Golden Temps (IRE)</t>
  </si>
  <si>
    <t>Lucky Vega (IRE) x Constant Comment (IRE)</t>
  </si>
  <si>
    <t>Constant Comment (IRE)</t>
  </si>
  <si>
    <t>Lucky Vega (IRE) x Expressionism (IRE) 2023 Ch.F</t>
  </si>
  <si>
    <t>Vendor (50000) / Osborne Lodge Racing (PS)</t>
  </si>
  <si>
    <t>Lucky Vega (IRE) x Equanimity (IRE) 2023 Ch.F</t>
  </si>
  <si>
    <t>Lucky Vega (IRE) x Jellicle Ball (IRE)</t>
  </si>
  <si>
    <t>The Sky Is Blazing (IRE)</t>
  </si>
  <si>
    <t>929</t>
  </si>
  <si>
    <t>Lucky Vega (IRE) / Maktabba (GB)</t>
  </si>
  <si>
    <t>Magna Grecia (IRE) / Heliosphere (USA)</t>
  </si>
  <si>
    <t>Heliosphere (USA)</t>
  </si>
  <si>
    <t>Magna Grecia (IRE) / Almeria (GER)</t>
  </si>
  <si>
    <t>Almeria (GER)</t>
  </si>
  <si>
    <t>Magna Grecia (IRE) x Sara Hammock (IRE)</t>
  </si>
  <si>
    <t>Sara Hammock (IRE)</t>
  </si>
  <si>
    <t>Magna Grecia (IRE) x Sophelanka (GB)</t>
  </si>
  <si>
    <t>Magna Grecia (IRE)Caribbean Ace (IRE)</t>
  </si>
  <si>
    <t>Caribbean Ace (IRE)</t>
  </si>
  <si>
    <t>Dancing Approach (GB)</t>
  </si>
  <si>
    <t>709</t>
  </si>
  <si>
    <t>Magna Grecia (IRE) / Dubai Power (GB)</t>
  </si>
  <si>
    <t>1505</t>
  </si>
  <si>
    <t>Magna Grecia (IRE) / Salve Liberte (IRE)</t>
  </si>
  <si>
    <t>Salve Liberte (IRE)</t>
  </si>
  <si>
    <t>Make Believe (GB) / Hidden Girl (IRE)</t>
  </si>
  <si>
    <t>Hidden Girl (IRE)</t>
  </si>
  <si>
    <t>Georgestown Farm</t>
  </si>
  <si>
    <t>Make Believe (GB) / Say It Simple (GB)</t>
  </si>
  <si>
    <t>Say It Simple (GB)</t>
  </si>
  <si>
    <t>Make Believe (GB) / Diva (GER)</t>
  </si>
  <si>
    <t>Diva (GER)</t>
  </si>
  <si>
    <t>Make Believe (GB) / Escamila (IRE)</t>
  </si>
  <si>
    <t>Escamila (IRE)</t>
  </si>
  <si>
    <t>453</t>
  </si>
  <si>
    <t>Make Believe (GB) / Asombrosa (IRE)</t>
  </si>
  <si>
    <t>Asombrosa (IRE)</t>
  </si>
  <si>
    <t>Make Believe (GB) x Empowermentofwomen (IRE)</t>
  </si>
  <si>
    <t>Moortown House Stud</t>
  </si>
  <si>
    <t>Tidewalker (IRE)</t>
  </si>
  <si>
    <t>1255</t>
  </si>
  <si>
    <t>Masar (IRE) / Ya Hala (IRE)</t>
  </si>
  <si>
    <t>Ya Hala (IRE)</t>
  </si>
  <si>
    <t>1543</t>
  </si>
  <si>
    <t>Masar (IRE) / Tongue Twista (GB)</t>
  </si>
  <si>
    <t>Tongue Twista (GB)</t>
  </si>
  <si>
    <t>1671</t>
  </si>
  <si>
    <t>Masar (IRE) / Lamorna (GB)</t>
  </si>
  <si>
    <t>Lamorna (GB)</t>
  </si>
  <si>
    <t>Massaat (IRE) / Sava Sunrise (IRE)</t>
  </si>
  <si>
    <t>Sava Sunrise (IRE)</t>
  </si>
  <si>
    <t>1690</t>
  </si>
  <si>
    <t>Massaat (IRE) / Mayfair Lady (GB)</t>
  </si>
  <si>
    <t>Mayfair Lady (GB)</t>
  </si>
  <si>
    <t>1846</t>
  </si>
  <si>
    <t>Massaat (IRE) / Lone Angel (IRE)</t>
  </si>
  <si>
    <t>Lone Angel (IRE)</t>
  </si>
  <si>
    <t>1815</t>
  </si>
  <si>
    <t>Massaat (IRE) / Dacesa (IRE)</t>
  </si>
  <si>
    <t>Dacesa (IRE)</t>
  </si>
  <si>
    <t>1817</t>
  </si>
  <si>
    <t>Massaat (IRE) / Deal Dun (IRE)</t>
  </si>
  <si>
    <t>Deal Dun (IRE)</t>
  </si>
  <si>
    <t>1832</t>
  </si>
  <si>
    <t>Massaat (IRE) / Hanati (IRE)</t>
  </si>
  <si>
    <t>Hanati (IRE)</t>
  </si>
  <si>
    <t>1865</t>
  </si>
  <si>
    <t>Massaat (IRE) / Progressive Dawn (GB)</t>
  </si>
  <si>
    <t>Progressive Dawn (GB)</t>
  </si>
  <si>
    <t>1869</t>
  </si>
  <si>
    <t>Massaat (IRE) / Shanghai Rose (GB)</t>
  </si>
  <si>
    <t>Shanghai Rose (GB)</t>
  </si>
  <si>
    <t>Mayson (GB) x Itizzit (GB)</t>
  </si>
  <si>
    <t>Itizzit (GB)</t>
  </si>
  <si>
    <t>Mayson (GB) x Bint Aldar (GB)</t>
  </si>
  <si>
    <t>1836</t>
  </si>
  <si>
    <t>Mayson (GB) / Jeany (IRE)</t>
  </si>
  <si>
    <t>Jeany (IRE)</t>
  </si>
  <si>
    <t>1855</t>
  </si>
  <si>
    <t>Mayson (GB) / Music In Exile (USA)</t>
  </si>
  <si>
    <t>Music In Exile (USA)</t>
  </si>
  <si>
    <t>Mehmas (IRE)Surrey Storm (GB)B.F</t>
  </si>
  <si>
    <t>Mehmas (IRE)Serena's Queen (IRE)Ch.F</t>
  </si>
  <si>
    <t>Mehmas (IRE) x Yes Oh Yes (USA) 2023 B.C</t>
  </si>
  <si>
    <t>Mehmas (IRE) / Boost (GB)</t>
  </si>
  <si>
    <t>Boost (GB)</t>
  </si>
  <si>
    <t>1120</t>
  </si>
  <si>
    <t>Mehmas (IRE) / Romola (GB)</t>
  </si>
  <si>
    <t>Romola (GB)</t>
  </si>
  <si>
    <t>Mendelssohn (USA)</t>
  </si>
  <si>
    <t>Mendelssohn (USA)Look At Me (IRE)B.C</t>
  </si>
  <si>
    <t>Thanks Be (GB)</t>
  </si>
  <si>
    <t>Mohaather (GB) / Crown (IRE)</t>
  </si>
  <si>
    <t>Crown (IRE)</t>
  </si>
  <si>
    <t>Nando Parrado (GB) / Regal Selection (GB)</t>
  </si>
  <si>
    <t>Regal Selection (GB)</t>
  </si>
  <si>
    <t>Raflin Stud</t>
  </si>
  <si>
    <t>Nando Parrado (GB) / Eyes To Heaven (IRE)</t>
  </si>
  <si>
    <t>Eyes To Heaven (IRE)</t>
  </si>
  <si>
    <t>Nando Parrado (GB) / Treasured (IRE)</t>
  </si>
  <si>
    <t>Treasured (IRE)</t>
  </si>
  <si>
    <t>Nando Parrado (GB)Pretty Face (GB)B.C</t>
  </si>
  <si>
    <t>Nando Parrado (GB) x Love Or Fear (GB)</t>
  </si>
  <si>
    <t>Love Or Fear (GB)</t>
  </si>
  <si>
    <t>Nando Parrado (GB) x Nina Bonita (IRE)</t>
  </si>
  <si>
    <t>Nina Bonita (IRE)</t>
  </si>
  <si>
    <t>Nando Parrado (GB) x Style Endures (FR)</t>
  </si>
  <si>
    <t>Nando Parrado (GB) x Poker Hospital (GB)</t>
  </si>
  <si>
    <t>Nando Parrado (GB) x Sweet Forgetme Not (IRE)</t>
  </si>
  <si>
    <t>Sweet Forgetme Not (IRE)</t>
  </si>
  <si>
    <t>Nando Parrado (GB) x Lexington Sky (IRE)</t>
  </si>
  <si>
    <t>Nando Parrado (GB) x Secret Quest (GB)</t>
  </si>
  <si>
    <t>Secret Quest (GB)</t>
  </si>
  <si>
    <t>Tandragee (USA)</t>
  </si>
  <si>
    <t>Mareshah Stud</t>
  </si>
  <si>
    <t>Three D Alexander (IRE)</t>
  </si>
  <si>
    <t>The Dylan Show (IRE)</t>
  </si>
  <si>
    <t>Nando Parrado (GB) x Boldarra (USA)</t>
  </si>
  <si>
    <t>Stephen Fallon</t>
  </si>
  <si>
    <t>Not Sold (14000)</t>
  </si>
  <si>
    <t>Nando Parrado (GB) / With A Twist (GB)</t>
  </si>
  <si>
    <t>With A Twist (GB)</t>
  </si>
  <si>
    <t>Nathaniel (IRE) / Rose Berry (GB)</t>
  </si>
  <si>
    <t>Strawberry Fields Stud</t>
  </si>
  <si>
    <t>882</t>
  </si>
  <si>
    <t>Nathaniel (IRE) / Lamentation (GB)</t>
  </si>
  <si>
    <t>1471</t>
  </si>
  <si>
    <t>Nathaniel (IRE) / Perfectly Spirited (GB)</t>
  </si>
  <si>
    <t>Perfectly Spirited (GB)</t>
  </si>
  <si>
    <t>1641</t>
  </si>
  <si>
    <t>Nathaniel (IRE) / Francisca (USA)</t>
  </si>
  <si>
    <t>Francisca (USA)</t>
  </si>
  <si>
    <t>New Bay (GB) x Blissful Beauty (FR) 2023 B.F</t>
  </si>
  <si>
    <t>Not Sold (140000) / Gaelic Bloodstock (PS)</t>
  </si>
  <si>
    <t>New Bay (GB) x Her Honour (IRE) 2023 B.F</t>
  </si>
  <si>
    <t>Vendor (240000)</t>
  </si>
  <si>
    <t>New Bay (GB) x Wrood (USA) 2023 B.F</t>
  </si>
  <si>
    <t>Not Sold (190000)</t>
  </si>
  <si>
    <t>New Bay (GB) / Do Re Mi Fa Sol (FR)</t>
  </si>
  <si>
    <t>New Bay (GB) / Farzeen (GB)</t>
  </si>
  <si>
    <t>Farzeen (GB)</t>
  </si>
  <si>
    <t>1152</t>
  </si>
  <si>
    <t>New Bay (GB) / Secret Sense (USA)</t>
  </si>
  <si>
    <t>Secret Sense (USA)</t>
  </si>
  <si>
    <t>1494</t>
  </si>
  <si>
    <t>New Bay (GB) / Renny's Lady (IRE)</t>
  </si>
  <si>
    <t>Renny's Lady (IRE)</t>
  </si>
  <si>
    <t>Night of Thunder (IRE) x Contrary (IRE) 2023 Ch.C</t>
  </si>
  <si>
    <t>Not Sold (145000)</t>
  </si>
  <si>
    <t>Night of Thunder (IRE) x Boyne River (GB) 2023 B.F</t>
  </si>
  <si>
    <t>Vendor (80000) / Greenhills Farm (PS)</t>
  </si>
  <si>
    <t>Night of Thunder (IRE) x Foxy Loxy (IRE) 2023 Ch.F</t>
  </si>
  <si>
    <t>166</t>
  </si>
  <si>
    <t>Night of Thunder (IRE) / Examinee (GER)</t>
  </si>
  <si>
    <t>Examinee (GER)</t>
  </si>
  <si>
    <t>Night of Thunder (IRE) / Divisimo (GB)</t>
  </si>
  <si>
    <t>Divisimo (GB)</t>
  </si>
  <si>
    <t>Night of Thunder (IRE) / Moi Meme (GB)</t>
  </si>
  <si>
    <t>Moi Meme (GB)</t>
  </si>
  <si>
    <t>Night of Thunder (IRE) / Roca Roma (IRE)</t>
  </si>
  <si>
    <t>Roca Roma (IRE)</t>
  </si>
  <si>
    <t>161</t>
  </si>
  <si>
    <t>Night of Thunder (IRE) / Elshaadin (GB)</t>
  </si>
  <si>
    <t>Elshaadin (GB)</t>
  </si>
  <si>
    <t>Night of Thunder (IRE) / Apphia (IRE)</t>
  </si>
  <si>
    <t>Apphia (IRE)</t>
  </si>
  <si>
    <t>Night of Thunder (IRE) / Born Confident (IRE)</t>
  </si>
  <si>
    <t>Born Confident (IRE)</t>
  </si>
  <si>
    <t>Night of Thunder (IRE) / Charming Spirit (IRE)</t>
  </si>
  <si>
    <t>Charming Spirit (IRE)</t>
  </si>
  <si>
    <t>No Nay Never (USA) / Edna O'Brien (IRE)</t>
  </si>
  <si>
    <t>Edna O'Brien (IRE)</t>
  </si>
  <si>
    <t>No Nay Never (USA)Multilingual (GB)B.F</t>
  </si>
  <si>
    <t>Not Sold (170000)</t>
  </si>
  <si>
    <t>No Nay Never (USA)Single (FR)Ch.C</t>
  </si>
  <si>
    <t>Not Sold (37000)</t>
  </si>
  <si>
    <t>No Nay Never (USA) x Eithaar (GB) 2023 B.F</t>
  </si>
  <si>
    <t>Not Sold (78000)</t>
  </si>
  <si>
    <t>No Nay Never (USA) / Spectre (FR)</t>
  </si>
  <si>
    <t>Spectre (FR)</t>
  </si>
  <si>
    <t>No Nay Never (USA) / Crying Shame (USA)</t>
  </si>
  <si>
    <t>Crying Shame (USA)</t>
  </si>
  <si>
    <t xml:space="preserve">No Nay Never (USA) </t>
  </si>
  <si>
    <t>Oasis Dream (GB)Pronouncement (USA)B.C</t>
  </si>
  <si>
    <t>Vendor (125000)</t>
  </si>
  <si>
    <t>Oasis Dream (GB) x Eminently (GB)</t>
  </si>
  <si>
    <t>Eminently (GB)</t>
  </si>
  <si>
    <t>1016</t>
  </si>
  <si>
    <t>Oasis Dream (GB) / Oziris (GB)</t>
  </si>
  <si>
    <t>Oziris (GB)</t>
  </si>
  <si>
    <t>1389</t>
  </si>
  <si>
    <t>Oasis Dream (GB) / Just Like A Woman (GB)</t>
  </si>
  <si>
    <t>Just Like A Woman (GB)</t>
  </si>
  <si>
    <t>Phoenix of Spain (IRE) x Essonite (IRE)</t>
  </si>
  <si>
    <t>Palace Pier (GB) / Merseybeat (GB)</t>
  </si>
  <si>
    <t>Merseybeat (GB)</t>
  </si>
  <si>
    <t>Palace Pier (GB) x Declaring Love (GB) 2023 B.C</t>
  </si>
  <si>
    <t>Vendor (50000) / Rabbah Bloodstock (PS)</t>
  </si>
  <si>
    <t>Palace Pier (GB) / Sunsemperchi (GB)</t>
  </si>
  <si>
    <t>Sunsemperchi (GB)</t>
  </si>
  <si>
    <t>Palace Pier (GB) / Sassy Little Lila (USA)</t>
  </si>
  <si>
    <t>Sassy Little Lila (USA)</t>
  </si>
  <si>
    <t>Palace Pier (GB) / Orla Sky (IRE)</t>
  </si>
  <si>
    <t>Orla Sky (IRE)</t>
  </si>
  <si>
    <t>Palace Pier (GB) / Prance (IRE)</t>
  </si>
  <si>
    <t>Palace Pier (GB) / Rhadegunda (GB)</t>
  </si>
  <si>
    <t>Rhadegunda (GB)</t>
  </si>
  <si>
    <t>Palace Pier (GB) / Quixotic (GB)</t>
  </si>
  <si>
    <t>Quixotic (GB)</t>
  </si>
  <si>
    <t>Palace Pier (GB) / Starlet (IRE)</t>
  </si>
  <si>
    <t>Starlet (IRE)</t>
  </si>
  <si>
    <t>Palace Pier (GB) / Speedy Boarding (GB)</t>
  </si>
  <si>
    <t>957</t>
  </si>
  <si>
    <t>Palace Pier (GB) / Mix And Mingle (IRE)</t>
  </si>
  <si>
    <t>Palace Pier (GB) / Hoyamy (GB)</t>
  </si>
  <si>
    <t>903</t>
  </si>
  <si>
    <t>Palace Pier (GB) / Love On The Rocks (IRE)</t>
  </si>
  <si>
    <t>Palace Pier (GB) / Yaazy (IRE)</t>
  </si>
  <si>
    <t>Yaazy (IRE)</t>
  </si>
  <si>
    <t>Persian King (IRE) / Anfrati (IRE)</t>
  </si>
  <si>
    <t>Anfrati (IRE)</t>
  </si>
  <si>
    <t>Phoenix of Spain (IRE) x Mount McLeod (IRE)</t>
  </si>
  <si>
    <t>Not Sold (16000)</t>
  </si>
  <si>
    <t>Phoenix of Spain (IRE)Cinnamon Teal (IRE)</t>
  </si>
  <si>
    <t>Cinnamon Teal (IRE)</t>
  </si>
  <si>
    <t>Pinatubo (IRE) / Noble Music (GER)</t>
  </si>
  <si>
    <t>Noble Music (GER)</t>
  </si>
  <si>
    <t>Pinatubo (IRE)Sleeping Beauty (IRE)B.F</t>
  </si>
  <si>
    <t>Not Sold (220000)</t>
  </si>
  <si>
    <t>Pinatubo (IRE) x Stay Silent (IRE)</t>
  </si>
  <si>
    <t>Stay Silent (IRE)</t>
  </si>
  <si>
    <t>Pinatubo (IRE) x Patronising (GB)</t>
  </si>
  <si>
    <t>Patronising (GB)</t>
  </si>
  <si>
    <t>Not Sold (34000)</t>
  </si>
  <si>
    <t>Pinatubo (IRE) / Liwa Palace (GB)</t>
  </si>
  <si>
    <t>Liwa Palace (GB)</t>
  </si>
  <si>
    <t>Pinatubo (IRE) / Elle Maxima (GER)</t>
  </si>
  <si>
    <t>Elle Maxima (GER)</t>
  </si>
  <si>
    <t>Pinatubo (IRE) / Vision of Victory (IRE)</t>
  </si>
  <si>
    <t>Vision of Victory (IRE)</t>
  </si>
  <si>
    <t>870</t>
  </si>
  <si>
    <t>Pinatubo (IRE) / Lady Bergamot (FR)</t>
  </si>
  <si>
    <t>Pinatubo (IRE) / Your Ladyship (IRE)</t>
  </si>
  <si>
    <t>Your Ladyship (IRE)</t>
  </si>
  <si>
    <t>1109</t>
  </si>
  <si>
    <t>Pinatubo (IRE) / Ring For Baileys (GB)</t>
  </si>
  <si>
    <t>Ring For Baileys (GB)</t>
  </si>
  <si>
    <t>Profitable (IRE) x Into The Lane (IRE)</t>
  </si>
  <si>
    <t>Into The Lane (IRE)</t>
  </si>
  <si>
    <t>Profitable (IRE) x Prying Pandora (FR)</t>
  </si>
  <si>
    <t>Profitable (IRE) x Masai Queen (IRE)</t>
  </si>
  <si>
    <t>Profitable (IRE) x Profitable (IRE)</t>
  </si>
  <si>
    <t>Profitable (IRE) x Ma Bella Paola (FR)</t>
  </si>
  <si>
    <t>Winter Halo (IRE)</t>
  </si>
  <si>
    <t>Profitable (IRE) x Alonsoa (IRE)</t>
  </si>
  <si>
    <t>Raven's Pass (USA) / Real Magic (IRE)</t>
  </si>
  <si>
    <t>Real Magic (IRE)</t>
  </si>
  <si>
    <t>Coysteen House</t>
  </si>
  <si>
    <t>Raven's Pass (USA) / Que Sera Sera (GB)</t>
  </si>
  <si>
    <t>Que Sera Sera (GB)</t>
  </si>
  <si>
    <t>Raven's Pass (USA) / Lady Galio (IRE)</t>
  </si>
  <si>
    <t>Lady Galio (IRE)</t>
  </si>
  <si>
    <t>Ballyhast House Stud</t>
  </si>
  <si>
    <t>River Boyne (IRE)</t>
  </si>
  <si>
    <t>River Boyne (IRE) x Lady Gio (IRE)</t>
  </si>
  <si>
    <t>River Boyne (IRE) x Nutkin (GB)</t>
  </si>
  <si>
    <t>Lady Gio (IRE)</t>
  </si>
  <si>
    <t>Nutkin (GB)</t>
  </si>
  <si>
    <t>1288</t>
  </si>
  <si>
    <t>River Boyne (IRE) / Barakaat (FR)</t>
  </si>
  <si>
    <t>Barakaat (FR)</t>
  </si>
  <si>
    <t>Roseman (IRE)</t>
  </si>
  <si>
    <t>1848</t>
  </si>
  <si>
    <t>Roseman (IRE) / Love In The Park (GB)</t>
  </si>
  <si>
    <t>Love In The Park (GB)</t>
  </si>
  <si>
    <t>Sands of Mali (FR) / Gear Shift (IRE)</t>
  </si>
  <si>
    <t>Gear Shift (IRE)</t>
  </si>
  <si>
    <t>Sands of Mali (FR) / Mosabaqa (IRE)</t>
  </si>
  <si>
    <t>Mosabaqa (IRE)</t>
  </si>
  <si>
    <t>Sands of Mali (FR) x Valenciana (GB)</t>
  </si>
  <si>
    <t>Valenciana (GB)</t>
  </si>
  <si>
    <t>Sands of Mali (FR) x Imdancinwithurwife (IRE)</t>
  </si>
  <si>
    <t>Tintern (GB)</t>
  </si>
  <si>
    <t>Sands of Mali (FR)Cotton Camera (IRE)</t>
  </si>
  <si>
    <t>Cotton Camera (IRE)</t>
  </si>
  <si>
    <t>Sands of Mali (FR) / Nora Batty (GB)</t>
  </si>
  <si>
    <t>Nora Batty (GB)</t>
  </si>
  <si>
    <t>524</t>
  </si>
  <si>
    <t>Saxon Warrior (JPN) / Dierama (IRE)</t>
  </si>
  <si>
    <t>Dierama (IRE)</t>
  </si>
  <si>
    <t>Saxon Warrior (JPN) / The Stalking Moon (IRE)</t>
  </si>
  <si>
    <t>The Stalking Moon (IRE)</t>
  </si>
  <si>
    <t>Saxon Warrior (JPN)Qibla (GB)B.F</t>
  </si>
  <si>
    <t>Saxon Warrior (JPN)Monclaire (GER)B.F</t>
  </si>
  <si>
    <t>Saxon Warrior (JPN)Roman Venture (IRE)B.C</t>
  </si>
  <si>
    <t>Saxon Warrior (JPN) x Miss Margarita (GB)</t>
  </si>
  <si>
    <t>Miss Margarita (GB)</t>
  </si>
  <si>
    <t>Saxon Warrior (JPN) x Espere (IRE) 2023 B.C</t>
  </si>
  <si>
    <t>Saxon Warrior (JPN) x Regency Romance (GB)</t>
  </si>
  <si>
    <t>Cherry Wine (IRE)</t>
  </si>
  <si>
    <t>Camogie (IRE)</t>
  </si>
  <si>
    <t>Saxon Warrior (JPN) x Alabama Ashley (USA)</t>
  </si>
  <si>
    <t>Thalissa (IRE)</t>
  </si>
  <si>
    <t>Swordlestown Little</t>
  </si>
  <si>
    <t>884</t>
  </si>
  <si>
    <t>Saxon Warrior (JPN) / Leah (GB)</t>
  </si>
  <si>
    <t>Sea The Moon (GER) / I Am (IRE)</t>
  </si>
  <si>
    <t>I Am (IRE)</t>
  </si>
  <si>
    <t>Sea The Moon (GER)Holy Salt (GB)B.C</t>
  </si>
  <si>
    <t>Vendor (115000) / Jakobsen &amp; Rasmussen (PS)</t>
  </si>
  <si>
    <t>Sea The Moon (GER) x Donnybrook (IRE) 2023 B.C</t>
  </si>
  <si>
    <t>Sea The Moon (GER) / Tantilize (GB)</t>
  </si>
  <si>
    <t>Tantilize (GB)</t>
  </si>
  <si>
    <t>1308</t>
  </si>
  <si>
    <t>Sea The Moon (GER) / Clara Luna (IRE)</t>
  </si>
  <si>
    <t>Clara Luna (IRE)</t>
  </si>
  <si>
    <t>Sea The Stars (IRE)Road Tosky (IRE)B.C</t>
  </si>
  <si>
    <t>Not Sold (195000)</t>
  </si>
  <si>
    <t>Sea The Stars (IRE) x Viztoria (IRE) 2023 B.C</t>
  </si>
  <si>
    <t>Sergei Prokofiev (CAN)Party Rebel (IRE)B.F</t>
  </si>
  <si>
    <t>Vendor (20000) / Highflyer Bloodstock (PS)</t>
  </si>
  <si>
    <t>Sergei Prokofiev (CAN) x Showbird (GB)</t>
  </si>
  <si>
    <t>Showbird (GB)</t>
  </si>
  <si>
    <t>Sergei Prokofiev (CAN) x Lady Crossmar (IRE)</t>
  </si>
  <si>
    <t>Lady Crossmar (IRE)</t>
  </si>
  <si>
    <t>Sergei Prokofiev (CAN) x Blue Lyric (GB)</t>
  </si>
  <si>
    <t>Blue Lyric (GB)</t>
  </si>
  <si>
    <t>Sergei Prokofiev (CAN) x Azma (USA)</t>
  </si>
  <si>
    <t>Azma (USA)</t>
  </si>
  <si>
    <t>Not Sold (11000)</t>
  </si>
  <si>
    <t>Sergei Prokofiev (CAN) x Aquarius (IRE) 2023 B.C</t>
  </si>
  <si>
    <t>Vendor (25000) / Grangecoor Farm (PS)</t>
  </si>
  <si>
    <t>Sergei Prokofiev (CAN) x Dinaria (IRE) 2023 B.C</t>
  </si>
  <si>
    <t>Sergei Prokofiev (CAN) x Woke Media (USA) 2023 B.C</t>
  </si>
  <si>
    <t>Vendor (50000) / SackvilleDonald/Manor House Stable (PS)</t>
  </si>
  <si>
    <t>1715</t>
  </si>
  <si>
    <t>Sergei Prokofiev (CAN) / Oh Happy Days (IRE)</t>
  </si>
  <si>
    <t>Oh Happy Days (IRE)</t>
  </si>
  <si>
    <t>1725</t>
  </si>
  <si>
    <t>Sergei Prokofiev (CAN) / Peace And Love (IRE)</t>
  </si>
  <si>
    <t>Peace And Love (IRE)</t>
  </si>
  <si>
    <t>1598</t>
  </si>
  <si>
    <t>Sergei Prokofiev (CAN) / Cio Cio San (IRE)</t>
  </si>
  <si>
    <t>Cio Cio San (IRE)</t>
  </si>
  <si>
    <t>Shaman (IRE) / Queensbrydge (GB)</t>
  </si>
  <si>
    <t>Queensbrydge (GB)</t>
  </si>
  <si>
    <t>Shaman (IRE) / Sardenya (IRE)</t>
  </si>
  <si>
    <t>Sardenya (IRE)</t>
  </si>
  <si>
    <t>Shaman (IRE) / Gold Tobougg (GB)</t>
  </si>
  <si>
    <t>Gold Tobougg (GB)</t>
  </si>
  <si>
    <t>Liscullen Stud</t>
  </si>
  <si>
    <t>Shaman (IRE) x Marise (IRE)</t>
  </si>
  <si>
    <t>Shaman (IRE) x Shaman (IRE)</t>
  </si>
  <si>
    <t>Shaman (IRE) x Bella Ophelia (IRE)</t>
  </si>
  <si>
    <t>Shaman (IRE) x Dolores (GER)</t>
  </si>
  <si>
    <t>Shaman (IRE) x Air of Mystery (GB)</t>
  </si>
  <si>
    <t>Not Sold (9000) / G&amp;J Bloodstock (PS)</t>
  </si>
  <si>
    <t>Showcasing (GB) / Pride of Tipperary (IRE)</t>
  </si>
  <si>
    <t>Pride of Tipperary (IRE)</t>
  </si>
  <si>
    <t>Showcasing (GB) x Affected (IRE)</t>
  </si>
  <si>
    <t>Affected (IRE)</t>
  </si>
  <si>
    <t>Showcasing (GB) x Zeyran (IRE) 2023 Ch.C</t>
  </si>
  <si>
    <t>Wavebreak (GB)</t>
  </si>
  <si>
    <t>1176</t>
  </si>
  <si>
    <t>Showcasing (GB) / Siren's Cove (GB)</t>
  </si>
  <si>
    <t>Siren's Cove (GB)</t>
  </si>
  <si>
    <t>Ballinvana House Stud, Ireland</t>
  </si>
  <si>
    <t>1456</t>
  </si>
  <si>
    <t>Showcasing (GB) / New Desire (IRE)</t>
  </si>
  <si>
    <t>New Desire (IRE)</t>
  </si>
  <si>
    <t>349</t>
  </si>
  <si>
    <t>Sioux Nation (USA) / Strategise (IRE)</t>
  </si>
  <si>
    <t>Strategise (IRE)</t>
  </si>
  <si>
    <t>Sioux Nation (USA) x Easter Orchid (IRE)</t>
  </si>
  <si>
    <t>Easter Orchid (IRE)</t>
  </si>
  <si>
    <t>Sioux Nation (USA) x Dacio (USA) 2023 Br.C</t>
  </si>
  <si>
    <t>Not Sold (75000)</t>
  </si>
  <si>
    <t>Sioux Nation (USA) x Beyond Dance (IRE) 2023 B.C</t>
  </si>
  <si>
    <t>Sioux Nation (USA) x Vivere (IRE) 2023 B.F</t>
  </si>
  <si>
    <t>Vendor (40000) / New Approach Bloodstock &amp; Diego Dettori (PS)</t>
  </si>
  <si>
    <t>Sioux Nation (USA) x Artisan Doue (IRE)</t>
  </si>
  <si>
    <t>Ruthstown Stables</t>
  </si>
  <si>
    <t>Not Sold (7500)</t>
  </si>
  <si>
    <t>795</t>
  </si>
  <si>
    <t>Sioux Nation (USA) / Clef de Voute (IRE)</t>
  </si>
  <si>
    <t>Clef de Voute (IRE)</t>
  </si>
  <si>
    <t>57</t>
  </si>
  <si>
    <t>Sioux Nation (USA) / Highway To Heaven (IRE)</t>
  </si>
  <si>
    <t>Highway To Heaven (IRE)</t>
  </si>
  <si>
    <t>Siyouni (FR)Let's Misbehave (IRE)B.F</t>
  </si>
  <si>
    <t>Vendor (80000)</t>
  </si>
  <si>
    <t>81A</t>
  </si>
  <si>
    <t>Siyouni (FR) x An Cailin Orga (IRE) 2023 B.F</t>
  </si>
  <si>
    <t>Not Sold (240000)</t>
  </si>
  <si>
    <t>Siyouni (FR) / Merimbula (USA)</t>
  </si>
  <si>
    <t>Merimbula (USA)</t>
  </si>
  <si>
    <t>Siyouni (FR) / Second Glance (IRE)</t>
  </si>
  <si>
    <t>Second Glance (IRE)</t>
  </si>
  <si>
    <t>Siyouni (FR) / Good Donna (GER)</t>
  </si>
  <si>
    <t>Good Donna (GER)</t>
  </si>
  <si>
    <t>Smooth Daddy (USA) / Case of The Ex (FR)</t>
  </si>
  <si>
    <t>Case of The Ex (FR)</t>
  </si>
  <si>
    <t>Smooth Daddy (USA) / Worlds Apart (IRE)</t>
  </si>
  <si>
    <t>Worlds Apart (IRE)</t>
  </si>
  <si>
    <t>Soldier's Call (GB) / Red Sheila (IRE)</t>
  </si>
  <si>
    <t>Red Sheila (IRE)</t>
  </si>
  <si>
    <t>Circular Road Stables</t>
  </si>
  <si>
    <t>Soldier's Call (GB) x Cead Mile Failte (FR)</t>
  </si>
  <si>
    <t>Cead Mile Failte (FR)</t>
  </si>
  <si>
    <t>Soldier's Call (GB) x Suedehead (GB)</t>
  </si>
  <si>
    <t>Suedehead (GB)</t>
  </si>
  <si>
    <t>Soldier's Call (GB) x Samaawaat (IRE)</t>
  </si>
  <si>
    <t>Samaawaat (IRE)</t>
  </si>
  <si>
    <t>Soldier's Call (GB)Boucheron (GB)</t>
  </si>
  <si>
    <t>Boucheron (GB)</t>
  </si>
  <si>
    <t>Soldier's Call (GB) / Xena (IRE)</t>
  </si>
  <si>
    <t>Xena (IRE)</t>
  </si>
  <si>
    <t>Soldier's Call (GB) / Wu Zetian (GB)</t>
  </si>
  <si>
    <t>Wu Zetian (GB)</t>
  </si>
  <si>
    <t>1870</t>
  </si>
  <si>
    <t>Soldier's Call (GB) / Sky Gypsy (GB)</t>
  </si>
  <si>
    <t>Sky Gypsy (GB)</t>
  </si>
  <si>
    <t>Sottsass (FR)Silver Rain (FR)Ch.F</t>
  </si>
  <si>
    <t>Vendor (40000) / BMS Pegza (PS)</t>
  </si>
  <si>
    <t>Sottsass (FR) x Cardiff (GB)</t>
  </si>
  <si>
    <t>Cardiff (GB)</t>
  </si>
  <si>
    <t>Sottsass (FR) x Consolida (GB) 2023 B.C</t>
  </si>
  <si>
    <t>Sottsass (FR)Boundless Joy (AUS)</t>
  </si>
  <si>
    <t>Boundless Joy (AUS)</t>
  </si>
  <si>
    <t>Tranquil Spirit (IRE)</t>
  </si>
  <si>
    <t>1083</t>
  </si>
  <si>
    <t>Sottsass (FR) / Queen's Prize (GB)</t>
  </si>
  <si>
    <t>Queen's Prize (GB)</t>
  </si>
  <si>
    <t>Space Blues (IRE) x Al Markhiya (IRE)</t>
  </si>
  <si>
    <t>Al Markhiya (IRE)</t>
  </si>
  <si>
    <t>Space Blues (IRE) x Barroche (IRE)</t>
  </si>
  <si>
    <t>Barroche (IRE)</t>
  </si>
  <si>
    <t>Space Blues (IRE) x Elegant Maxime (FR) 2023 B.F</t>
  </si>
  <si>
    <t>Space Blues (IRE) x Duchess of Danzig (GER) 2023 Ch.C</t>
  </si>
  <si>
    <t>Space Blues (IRE) x Lady of Power (GB)</t>
  </si>
  <si>
    <t>Space Blues (IRE) x Balzora (FR)</t>
  </si>
  <si>
    <t>Space Blues (IRE) / Quick Chat (USA)</t>
  </si>
  <si>
    <t>Quick Chat (USA)</t>
  </si>
  <si>
    <t>1086</t>
  </si>
  <si>
    <t>Space Blues (IRE) / Quiritis (GB)</t>
  </si>
  <si>
    <t>Quiritis (GB)</t>
  </si>
  <si>
    <t>1077</t>
  </si>
  <si>
    <t>Space Blues (IRE) / Queen Arabella (GB)</t>
  </si>
  <si>
    <t>Queen Arabella (GB)</t>
  </si>
  <si>
    <t>Space Blues (IRE) / Archetypal (IRE)</t>
  </si>
  <si>
    <t>Archetypal (IRE)</t>
  </si>
  <si>
    <t>Speedy Boarding (GB)</t>
  </si>
  <si>
    <t>St Mark's Basilica (FR)Monroe Bay (IRE)B.C</t>
  </si>
  <si>
    <t>St Mark's Basilica (FR)Led Astray (GB)B.F</t>
  </si>
  <si>
    <t>St Mark's Basilica (FR)Llew Law (GB)Ch.C</t>
  </si>
  <si>
    <t>Not Sold (60000) / Cuadra Mediterraneo (PS)</t>
  </si>
  <si>
    <t>St Mark's Basilica (FR)Step Sequence (GB)B.C</t>
  </si>
  <si>
    <t>Vendor (150000) / MV Magnier (PS)</t>
  </si>
  <si>
    <t>St Mark's Basilica (FR)Monya (IRE)B.C</t>
  </si>
  <si>
    <t>Vendor (30000) / Creighton Schwartz Bloodstock (PS)</t>
  </si>
  <si>
    <t>St Mark's Basilica (FR) x Gadalka (USA) 2023 Ch.F</t>
  </si>
  <si>
    <t>Not Sold (65000)</t>
  </si>
  <si>
    <t>Perplexity (IRE)</t>
  </si>
  <si>
    <t>St Mark's Basilica (FR) x Perplexity (IRE)</t>
  </si>
  <si>
    <t>St Mark's Basilica (FR) / Love Conquers All (IRE)</t>
  </si>
  <si>
    <t>Love Conquers All (IRE)</t>
  </si>
  <si>
    <t>1132</t>
  </si>
  <si>
    <t>St Mark's Basilica (FR) / Rufoof (GB)</t>
  </si>
  <si>
    <t>Rufoof (GB)</t>
  </si>
  <si>
    <t>485</t>
  </si>
  <si>
    <t>St Mark's Basilica (FR) / Umniyah (IRE)</t>
  </si>
  <si>
    <t>Umniyah (IRE)</t>
  </si>
  <si>
    <t>St Mark's Basilica (FR) / Dream To Reality (GB)</t>
  </si>
  <si>
    <t>Dream To Reality (GB)</t>
  </si>
  <si>
    <t xml:space="preserve">St Mark's Basilica (FR) </t>
  </si>
  <si>
    <t>St Mark's Basilica (FR) x Tanita (GB) 2023 B.F</t>
  </si>
  <si>
    <t>Not Sold (85000)</t>
  </si>
  <si>
    <t>Starman (GB) / Gala Style (IRE)</t>
  </si>
  <si>
    <t>Gala Style (IRE)</t>
  </si>
  <si>
    <t>Starman (GB) / Hadba (IRE)</t>
  </si>
  <si>
    <t>Hadba (IRE)</t>
  </si>
  <si>
    <t>Starman (GB) / Lady Emly (IRE)</t>
  </si>
  <si>
    <t>Lady Emly (IRE)</t>
  </si>
  <si>
    <t>Starman (GB) / Don'tyouwantmebaby (IRE)</t>
  </si>
  <si>
    <t>Don'tyouwantmebaby (IRE)</t>
  </si>
  <si>
    <t>Starman (GB) / Sunshine Fantasy (IRE)</t>
  </si>
  <si>
    <t>Sunshine Fantasy (IRE)</t>
  </si>
  <si>
    <t>Starman (GB) / Sashimi (IRE)</t>
  </si>
  <si>
    <t>Sashimi (IRE)</t>
  </si>
  <si>
    <t>Lounga Farm</t>
  </si>
  <si>
    <t>Starman (GB) x Late Harvest (IRE)</t>
  </si>
  <si>
    <t>Late Harvest (IRE)</t>
  </si>
  <si>
    <t>Starman (GB) x Simply Awesome (IRE)</t>
  </si>
  <si>
    <t>Simply Awesome (IRE)</t>
  </si>
  <si>
    <t>Starman (GB) x Bebhinn (USA) 2023 B.F</t>
  </si>
  <si>
    <t>Vendor (38000) / Quirke BS / Fosnic Racing (PS)</t>
  </si>
  <si>
    <t>Starman (GB) x All To Do With It (IRE) 2023 B.C</t>
  </si>
  <si>
    <t>Starman (GB) x Hateel (IRE) 2023 B.C</t>
  </si>
  <si>
    <t>Not Sold (38000) / Highflyer Bloodstock (PS)</t>
  </si>
  <si>
    <t>Zenara (IRE)</t>
  </si>
  <si>
    <t>What Endures (IRE)</t>
  </si>
  <si>
    <t>Starman (GB)Champagne Anyway (FR)</t>
  </si>
  <si>
    <t>Champagne Anyway (FR)</t>
  </si>
  <si>
    <t>Starman (GB) x Elphin (GB)</t>
  </si>
  <si>
    <t>Starman (GB) / Beignet (IRE)</t>
  </si>
  <si>
    <t>Beignet (IRE)</t>
  </si>
  <si>
    <t>Starman (GB) / Harrana (IRE)</t>
  </si>
  <si>
    <t>Starspangledbanner (AUS) / Sabi River (GB)</t>
  </si>
  <si>
    <t>Sabi River (GB)</t>
  </si>
  <si>
    <t>Starspangledbanner (AUS) / Tansania (GER)</t>
  </si>
  <si>
    <t>Tansania (GER)</t>
  </si>
  <si>
    <t>Starspangledbanner (AUS)Moon Palace (IRE)B.F</t>
  </si>
  <si>
    <t>Vendor (65000) / New Approach Bloodstock/Diego Dettori (PS)</t>
  </si>
  <si>
    <t>Starspangledbanner (AUS)Lady Clinch (IRE)B.F</t>
  </si>
  <si>
    <t>Vendor (50000) / Linehan Bloodstock (PS)</t>
  </si>
  <si>
    <t>Starspangledbanner (AUS) x Ejaazah (IRE) 2023 B.F</t>
  </si>
  <si>
    <t>988</t>
  </si>
  <si>
    <t>Starspangledbanner (AUS) / Nations Alexander (IRE)</t>
  </si>
  <si>
    <t>Supremacy (IRE) / More Respect (IRE)</t>
  </si>
  <si>
    <t>More Respect (IRE)</t>
  </si>
  <si>
    <t>Supremacy (IRE) / Kaftan (GB)</t>
  </si>
  <si>
    <t>Kaftan (GB)</t>
  </si>
  <si>
    <t>Supremacy (IRE) / Dream Sleep (GB)</t>
  </si>
  <si>
    <t>Dream Sleep (GB)</t>
  </si>
  <si>
    <t>Supremacy (IRE) / Balqaa (USA)</t>
  </si>
  <si>
    <t>Balqaa (USA)</t>
  </si>
  <si>
    <t>Supremacy (IRE) / Ski Slope (GB)</t>
  </si>
  <si>
    <t>Ski Slope (GB)</t>
  </si>
  <si>
    <t>Supremacy (IRE)Mary Boleyn (IRE)B.C</t>
  </si>
  <si>
    <t>Vendor (30000) / John Bourke (PS)</t>
  </si>
  <si>
    <t>Supremacy (IRE) x Hundredsnthousands (IRE)</t>
  </si>
  <si>
    <t>Hundredsnthousands (IRE)</t>
  </si>
  <si>
    <t>Ballough House Stud</t>
  </si>
  <si>
    <t>Supremacy (IRE) x Legacy Park (USA)</t>
  </si>
  <si>
    <t>Legacy Park (USA)</t>
  </si>
  <si>
    <t>Supremacy (IRE) x Capla Cubiste (GB)</t>
  </si>
  <si>
    <t>Capla Cubiste (GB)</t>
  </si>
  <si>
    <t>Supremacy (IRE) x Blockade (IRE)</t>
  </si>
  <si>
    <t>Blockade (IRE)</t>
  </si>
  <si>
    <t>Riverside Bloodstock</t>
  </si>
  <si>
    <t>Not Sold (24000)</t>
  </si>
  <si>
    <t>Supremacy (IRE) x Touch of Australia (IRE)</t>
  </si>
  <si>
    <t>Touch of Australia (IRE)</t>
  </si>
  <si>
    <t>Supremacy (IRE) x Laudine (IRE)</t>
  </si>
  <si>
    <t>Laudine (IRE)</t>
  </si>
  <si>
    <t>Supremacy (IRE) x Dame Shirley (GB) 2023 B.C</t>
  </si>
  <si>
    <t>Vendor (50000) / Nigel Tinkler / Jamie Piggott (PS)</t>
  </si>
  <si>
    <t>Supremacy (IRE) x Oonagh (IRE)</t>
  </si>
  <si>
    <t>Supremacy (IRE) x Beylerbey (USA)</t>
  </si>
  <si>
    <t>Supremacy (IRE) x Amber Spark (IRE)</t>
  </si>
  <si>
    <t>Supremacy (IRE) x Amurra (GB)</t>
  </si>
  <si>
    <t>Supremacy (IRE) / Mawu (FR)</t>
  </si>
  <si>
    <t>Mawu (FR)</t>
  </si>
  <si>
    <t>1074</t>
  </si>
  <si>
    <t>Supremacy (IRE) / Pyrean (IRE)</t>
  </si>
  <si>
    <t>Pyrean (IRE)</t>
  </si>
  <si>
    <t>Supremacy (IRE) / Tamarisk (GER)</t>
  </si>
  <si>
    <t>Tamarisk (GER)</t>
  </si>
  <si>
    <t>1766</t>
  </si>
  <si>
    <t>Supremacy (IRE) / She's My Dream (IRE)</t>
  </si>
  <si>
    <t>She's My Dream (IRE)</t>
  </si>
  <si>
    <t>1628</t>
  </si>
  <si>
    <t>Tasleet (GB) / English Heroine (GB)</t>
  </si>
  <si>
    <t>English Heroine (GB)</t>
  </si>
  <si>
    <t>1588</t>
  </si>
  <si>
    <t>Tasleet (GB) / Bradley Hall (GB)</t>
  </si>
  <si>
    <t>Bradley Hall (GB)</t>
  </si>
  <si>
    <t>1752</t>
  </si>
  <si>
    <t>Tasleet (GB) / Royal Jazz (GB)</t>
  </si>
  <si>
    <t>Royal Jazz (GB)</t>
  </si>
  <si>
    <t>1799</t>
  </si>
  <si>
    <t>Tasleet (GB) / Vintage Steps (IRE)</t>
  </si>
  <si>
    <t>Vintage Steps (IRE)</t>
  </si>
  <si>
    <t>450</t>
  </si>
  <si>
    <t>Ten Sovereigns (IRE) / Arosa (IRE)</t>
  </si>
  <si>
    <t>Arosa (IRE)</t>
  </si>
  <si>
    <t>Ten Sovereigns (IRE) x Dione (FR)</t>
  </si>
  <si>
    <t>Dione (FR)</t>
  </si>
  <si>
    <t>Ten Sovereigns (IRE) x Novalina (IRE)</t>
  </si>
  <si>
    <t>Novalina (IRE)</t>
  </si>
  <si>
    <t>Ten Sovereigns (IRE) x Crisaff's Queen (GB)</t>
  </si>
  <si>
    <t>Crisaff's Queen (GB)</t>
  </si>
  <si>
    <t>Ten Sovereigns (IRE) x Valle de La Luna (GB) 2023 B.C</t>
  </si>
  <si>
    <t>Ten Sovereigns (IRE) x Pilageya (IRE)</t>
  </si>
  <si>
    <t>Ten Sovereigns (IRE) x Nazli (IRE)</t>
  </si>
  <si>
    <t>Vendor (35000)</t>
  </si>
  <si>
    <t>Nazli (IRE)</t>
  </si>
  <si>
    <t>Turning Top (IRE)</t>
  </si>
  <si>
    <t>Ten Sovereigns (IRE) x Alumni Award (GB)</t>
  </si>
  <si>
    <t>1353</t>
  </si>
  <si>
    <t>Ten Sovereigns (IRE) / Facade (IRE)</t>
  </si>
  <si>
    <t>Facade (IRE)</t>
  </si>
  <si>
    <t>Teofilo (IRE) x Wisteria Girl (IRE) 2023 Ch.C</t>
  </si>
  <si>
    <t>Not Sold (28000) / Avenue Bloodstock (PS)</t>
  </si>
  <si>
    <t>Teofilo (IRE) x Sway Me Now (USA)</t>
  </si>
  <si>
    <t>Sway Me Now (USA)</t>
  </si>
  <si>
    <t>Teofilo (IRE)Cirin Toinne (IRE)</t>
  </si>
  <si>
    <t>Cirin Toinne (IRE)</t>
  </si>
  <si>
    <t>Territories (IRE) / Grey Sky Blue (IRE)</t>
  </si>
  <si>
    <t>Grey Sky Blue (IRE)</t>
  </si>
  <si>
    <t>Territories (IRE) x Tanjia (GB)</t>
  </si>
  <si>
    <t>Tanjia (GB)</t>
  </si>
  <si>
    <t>Territories (IRE) / Red Halo (IRE)</t>
  </si>
  <si>
    <t>Red Halo (IRE)</t>
  </si>
  <si>
    <t>1233</t>
  </si>
  <si>
    <t>Territories (IRE) / Thraya Star (FR)</t>
  </si>
  <si>
    <t>Thraya Star (FR)</t>
  </si>
  <si>
    <t>1594</t>
  </si>
  <si>
    <t>Territories (IRE) / Capla Berry (GB)</t>
  </si>
  <si>
    <t>Capla Berry (GB)</t>
  </si>
  <si>
    <t>659</t>
  </si>
  <si>
    <t>The Irish Rover (IRE) / Noble Descent (GB)</t>
  </si>
  <si>
    <t>Noble Descent (GB)</t>
  </si>
  <si>
    <t>Time Test (GB) / Dream Queen (IRE)</t>
  </si>
  <si>
    <t>Dream Queen (IRE)</t>
  </si>
  <si>
    <t>Time Test (GB) / Miss Cogent (IRE)</t>
  </si>
  <si>
    <t>Miss Cogent (IRE)</t>
  </si>
  <si>
    <t>Time Test (GB) x Blinking (GB)</t>
  </si>
  <si>
    <t>Blinking (GB)</t>
  </si>
  <si>
    <t>Time Test (GB) x Lady Brigid (IRE)</t>
  </si>
  <si>
    <t>1519</t>
  </si>
  <si>
    <t>Time Test (GB) / Souila (USA)</t>
  </si>
  <si>
    <t>Souila (USA)</t>
  </si>
  <si>
    <t>1377</t>
  </si>
  <si>
    <t>Time Test (GB) / I'm Donna (IRE)</t>
  </si>
  <si>
    <t>I'm Donna (IRE)</t>
  </si>
  <si>
    <t>1432</t>
  </si>
  <si>
    <t>Time Test (GB) / Melody of Love (GB)</t>
  </si>
  <si>
    <t>Melody of Love (GB)</t>
  </si>
  <si>
    <t>1445</t>
  </si>
  <si>
    <t>Time Test (GB) / Moonlight Sonata (GB)</t>
  </si>
  <si>
    <t>Moonlight Sonata (GB)</t>
  </si>
  <si>
    <t>1522</t>
  </si>
  <si>
    <t>Time Test (GB) / Spring Fling (GB)</t>
  </si>
  <si>
    <t>Spring Fling (GB)</t>
  </si>
  <si>
    <t>1669</t>
  </si>
  <si>
    <t>Time Test (GB) / Lady Morgana (IRE)</t>
  </si>
  <si>
    <t>Lady Morgana (IRE)</t>
  </si>
  <si>
    <t>1674</t>
  </si>
  <si>
    <t>Time Test (GB) / Life Is Golden (USA)</t>
  </si>
  <si>
    <t>Life Is Golden (USA)</t>
  </si>
  <si>
    <t>1740</t>
  </si>
  <si>
    <t>Time Test (GB) / Quiet Queen (GB)</t>
  </si>
  <si>
    <t>Quiet Queen (GB)</t>
  </si>
  <si>
    <t>1753</t>
  </si>
  <si>
    <t>Time Test (GB) / Salutare (IRE)</t>
  </si>
  <si>
    <t>Salutare (IRE)</t>
  </si>
  <si>
    <t>1778</t>
  </si>
  <si>
    <t>Time Test (GB) / Sparkle (GB)</t>
  </si>
  <si>
    <t>Sparkle (GB)</t>
  </si>
  <si>
    <t>1789</t>
  </si>
  <si>
    <t>Time Test (GB) / Sweet Selection (GB)</t>
  </si>
  <si>
    <t>Sweet Selection (GB)</t>
  </si>
  <si>
    <t>Too Darn Hot (GB) x Rebecca Rocks (GB)</t>
  </si>
  <si>
    <t>Rebecca Rocks (GB)</t>
  </si>
  <si>
    <t>Vendor (47000)</t>
  </si>
  <si>
    <t>Too Darn Hot (GB) / Zondaq (USA)</t>
  </si>
  <si>
    <t>Zondaq (USA)</t>
  </si>
  <si>
    <t>Too Darn Hot (GB) / Last Tango Inparis (GB)</t>
  </si>
  <si>
    <t>Too Darn Hot (GB) / Royal Decree (USA)</t>
  </si>
  <si>
    <t>Royal Decree (USA)</t>
  </si>
  <si>
    <t>Toronado (IRE) x Miss Avonbridge (IRE)</t>
  </si>
  <si>
    <t>Miss Avonbridge (IRE)</t>
  </si>
  <si>
    <t>Twilight Son (GB) x Maygold (GB)</t>
  </si>
  <si>
    <t>Maygold (GB)</t>
  </si>
  <si>
    <t>Twilight Son (GB) x Heartstring (GB)</t>
  </si>
  <si>
    <t>Heartstring (GB)</t>
  </si>
  <si>
    <t>Twilight Son (GB) x Avebury (IRE)</t>
  </si>
  <si>
    <t>Avebury (IRE)</t>
  </si>
  <si>
    <t>Not Sold (13000)</t>
  </si>
  <si>
    <t>U S Navy Flag (USA) / Petits Potins (IRE)</t>
  </si>
  <si>
    <t>Petits Potins (IRE)</t>
  </si>
  <si>
    <t>U S Navy Flag (USA) x Lon Dubh (IRE)</t>
  </si>
  <si>
    <t>Richard Ahern</t>
  </si>
  <si>
    <t>Lon Dubh (IRE)</t>
  </si>
  <si>
    <t>U S Navy Flag (USA) x Awesome Kitty (IRE)</t>
  </si>
  <si>
    <t>Bright Birdie (IRE)</t>
  </si>
  <si>
    <t>Not Sold (7000)</t>
  </si>
  <si>
    <t>Ubettabelieveit (IRE) x Flight To Fancy (GB)</t>
  </si>
  <si>
    <t>Flight To Fancy (GB)</t>
  </si>
  <si>
    <t>Ubettabelieveit (IRE) x Lost Comet (IRE)</t>
  </si>
  <si>
    <t>Ubettabelieveit (IRE) x Betty Brook (IRE)</t>
  </si>
  <si>
    <t>1722</t>
  </si>
  <si>
    <t>Ubettabelieveit (IRE) / Party Peace (GB)</t>
  </si>
  <si>
    <t>Party Peace (GB)</t>
  </si>
  <si>
    <t>1808</t>
  </si>
  <si>
    <t>Ubettabelieveit (IRE) / Black Agnes (IRE)</t>
  </si>
  <si>
    <t>Black Agnes (IRE)</t>
  </si>
  <si>
    <t>1673</t>
  </si>
  <si>
    <t>Ubettabelieveit (IRE) / Leaning House (IRE)</t>
  </si>
  <si>
    <t>Leaning House (IRE)</t>
  </si>
  <si>
    <t>Ulysses (IRE) / Skarbek (GB)</t>
  </si>
  <si>
    <t>Skarbek (GB)</t>
  </si>
  <si>
    <t>Rooghaun Stud</t>
  </si>
  <si>
    <t>Ulysses (IRE) / Dubai Cyclone (USA)</t>
  </si>
  <si>
    <t>Dubai Cyclone (USA)</t>
  </si>
  <si>
    <t>Ulysses (IRE) x Point Perfect (GB)</t>
  </si>
  <si>
    <t>Point Perfect (GB)</t>
  </si>
  <si>
    <t>Ulysses (IRE) x Aromatherapy (GB)</t>
  </si>
  <si>
    <t>Aromatherapy (GB)</t>
  </si>
  <si>
    <t>Ulysses (IRE) x In The Present (USA)</t>
  </si>
  <si>
    <t>In The Present (USA)</t>
  </si>
  <si>
    <t>1214</t>
  </si>
  <si>
    <t>Ulysses (IRE) / Sultry (GB)</t>
  </si>
  <si>
    <t>Sultry (GB)</t>
  </si>
  <si>
    <t>1741</t>
  </si>
  <si>
    <t>Ulysses (IRE) / Rahyah (GB)</t>
  </si>
  <si>
    <t>Rahyah (GB)</t>
  </si>
  <si>
    <t>Great Budworth Stud</t>
  </si>
  <si>
    <t>1542</t>
  </si>
  <si>
    <t>Ulysses (IRE) / Tivoli (IRE)</t>
  </si>
  <si>
    <t>Tivoli (IRE)</t>
  </si>
  <si>
    <t>1604</t>
  </si>
  <si>
    <t>Ulysses (IRE) / Croara (IRE)</t>
  </si>
  <si>
    <t>Croara (IRE)</t>
  </si>
  <si>
    <t>1653</t>
  </si>
  <si>
    <t>Ulysses (IRE) / Ichigo (GB)</t>
  </si>
  <si>
    <t>Ichigo (GB)</t>
  </si>
  <si>
    <t>1790</t>
  </si>
  <si>
    <t>Ulysses (IRE) / Swept Away (IRE)</t>
  </si>
  <si>
    <t>Swept Away (IRE)</t>
  </si>
  <si>
    <t>J. B. Bloodstock Ltd.</t>
  </si>
  <si>
    <t xml:space="preserve">Ulysses (IRE) </t>
  </si>
  <si>
    <t>Ulysses (IRE) x Tallow (IRE) 2023 B.C</t>
  </si>
  <si>
    <t>Vendor (50000) / Karl &amp; Kelly Burke (PS)</t>
  </si>
  <si>
    <t>Uncle Mo (USA)Romanticize (USA)B.F</t>
  </si>
  <si>
    <t>Victor Ludorum (GB) x Alzahra (GB)</t>
  </si>
  <si>
    <t>Alzahra (GB)</t>
  </si>
  <si>
    <t>Victor Ludorum (GB) x Amaze Me (GB)</t>
  </si>
  <si>
    <t>Amaze Me (GB)</t>
  </si>
  <si>
    <t>Waldgeist (GB) x Oussel Falls (GB)</t>
  </si>
  <si>
    <t>Oussel Falls (GB)</t>
  </si>
  <si>
    <t>Waldgeist (GB) x Shekiba (IRE)</t>
  </si>
  <si>
    <t>Shekiba (IRE)</t>
  </si>
  <si>
    <t>Waldgeist (GB) x Jenny Lind (GB)</t>
  </si>
  <si>
    <t>Jenny Lind (GB)</t>
  </si>
  <si>
    <t>Waldgeist (GB)Crimson Lass (IRE)</t>
  </si>
  <si>
    <t>Crimson Lass (IRE)</t>
  </si>
  <si>
    <t>1451</t>
  </si>
  <si>
    <t>Waldgeist (GB) / My Special J's (USA)</t>
  </si>
  <si>
    <t>My Special J's (USA)</t>
  </si>
  <si>
    <t>Way To Paris (GB)</t>
  </si>
  <si>
    <t>Way To Paris (GB) / Dubai's Success (GB)</t>
  </si>
  <si>
    <t>Dubai's Success (GB)</t>
  </si>
  <si>
    <t>Without Parole (GB) x Alveda (GB)</t>
  </si>
  <si>
    <t>Alveda (GB)</t>
  </si>
  <si>
    <t>Without Parole (GB) x Salvo (GB)</t>
  </si>
  <si>
    <t>Salvo (GB)</t>
  </si>
  <si>
    <t>1536</t>
  </si>
  <si>
    <t>Without Parole (GB) / Teeky (GB)</t>
  </si>
  <si>
    <t>Teeky (GB)</t>
  </si>
  <si>
    <t>1824</t>
  </si>
  <si>
    <t>Without Parole (GB) / Farrah's Choice (GB)</t>
  </si>
  <si>
    <t>Farrah's Choice (GB)</t>
  </si>
  <si>
    <t>1680</t>
  </si>
  <si>
    <t>Without Parole (GB) / Lucky Charm (GB)</t>
  </si>
  <si>
    <t>Lucky Charm (GB)</t>
  </si>
  <si>
    <t>Wooded (IRE) x Alanannda (IRE)</t>
  </si>
  <si>
    <t>Wootton Bassett (GB)Sarrocchi (IRE)B.F</t>
  </si>
  <si>
    <t>Not Sold (120000) / JCH Bloodstock (PS)</t>
  </si>
  <si>
    <t>Wootton Bassett (GB) x Aquamarine (JPN) 2023 B.F</t>
  </si>
  <si>
    <t>Not Sold (95000) / Not sold (PS)</t>
  </si>
  <si>
    <t>Wootton Bassett (GB) x Flora (IRE) 2023 B.F</t>
  </si>
  <si>
    <t>Wootton Bassett (GB) / Precious Moments (IRE)</t>
  </si>
  <si>
    <t xml:space="preserve">Wootton Bassett (GB) </t>
  </si>
  <si>
    <t>5A</t>
  </si>
  <si>
    <t>Wootton Bassett (GB) x Thai Haku (IRE) 2023 B.C</t>
  </si>
  <si>
    <t>Not Sold (95000) / Derryconnor Stud (PS)</t>
  </si>
  <si>
    <t>Wootton Bassett (GB) / So Sleek (GB)</t>
  </si>
  <si>
    <t>896</t>
  </si>
  <si>
    <t>Majd Al Kazem (FR)</t>
  </si>
  <si>
    <t>Zorka (FR)</t>
  </si>
  <si>
    <t>Zorra Chope (FR)</t>
  </si>
  <si>
    <t>Zoustar (AUS) x Felissa (GER) 2023 B.C</t>
  </si>
  <si>
    <t>Zoustar (AUS) / Alpine Dream (IRE)</t>
  </si>
  <si>
    <t>968</t>
  </si>
  <si>
    <t>Zoustar (AUS) / Moons of Jupiter (USA)</t>
  </si>
  <si>
    <t>1213</t>
  </si>
  <si>
    <t>Zoustar (AUS) / Sudu Queen (GER)</t>
  </si>
  <si>
    <t>Sudu Queen (GER)</t>
  </si>
  <si>
    <t>1031</t>
  </si>
  <si>
    <t>Zoustar (AUS) / Parvaneh (IRE)</t>
  </si>
  <si>
    <t>Parvaneh (IRE)</t>
  </si>
  <si>
    <t>Zoustar (AUS) / Button Moon (IRE)</t>
  </si>
  <si>
    <t>Button Moon (IRE)</t>
  </si>
  <si>
    <t>520</t>
  </si>
  <si>
    <t>Zoustar (AUS) / A Huge Dream (IRE)</t>
  </si>
  <si>
    <t>A Huge Dream (IRE)</t>
  </si>
  <si>
    <t>A'Ali (IRE) x Loveatfirstsight (GB)</t>
  </si>
  <si>
    <t>Loveatfirstsight (GB)</t>
  </si>
  <si>
    <t>Withdrawn</t>
  </si>
  <si>
    <t>Acclamation (GB)Mathool (IRE)B.F</t>
  </si>
  <si>
    <t>WITHDRAWN</t>
  </si>
  <si>
    <t>Goffs Ire B2</t>
  </si>
  <si>
    <t>Russian Dream</t>
  </si>
  <si>
    <t>Tatts Ire</t>
  </si>
  <si>
    <t>Aclaim (IRE) / Late Romance (USA)</t>
  </si>
  <si>
    <t>Late Romance (USA)</t>
  </si>
  <si>
    <t>Storm Cat (USA)</t>
  </si>
  <si>
    <t/>
  </si>
  <si>
    <t>Summer Valley (GB)</t>
  </si>
  <si>
    <t>Ardad (IRE) x Lamya (GER)</t>
  </si>
  <si>
    <t>Lamya (GER)</t>
  </si>
  <si>
    <t>Erenagh House Stud</t>
  </si>
  <si>
    <t>Ardad (IRE) / Fire Orchid (GB)</t>
  </si>
  <si>
    <t>Fire Orchid (GB)</t>
  </si>
  <si>
    <t>Hidden Dream (FR)</t>
  </si>
  <si>
    <t>Arizona (IRE) x Hidden Dream (FR)</t>
  </si>
  <si>
    <t>Arizona (IRE) / Waitingonafriend (IRE)</t>
  </si>
  <si>
    <t>Waitingonafriend (IRE)</t>
  </si>
  <si>
    <t>Arizona (IRE) / High Savannah (IRE)</t>
  </si>
  <si>
    <t>High Savannah (IRE)</t>
  </si>
  <si>
    <t>Heathstown Farm</t>
  </si>
  <si>
    <t>Australia (GB)Pernica (GB)B.F</t>
  </si>
  <si>
    <t>Miss Myers (IRE)</t>
  </si>
  <si>
    <t>Awtaad (IRE) / Moqla (GB)</t>
  </si>
  <si>
    <t>Moqla (GB)</t>
  </si>
  <si>
    <t>Bated Breath (GB) x Ambassadrice (GB)</t>
  </si>
  <si>
    <t>Ambassadrice (GB)</t>
  </si>
  <si>
    <t>Bated Breath (GB) / Midweek (GB)</t>
  </si>
  <si>
    <t>Midweek (GB)</t>
  </si>
  <si>
    <t>Bated Breath (GB) / Photographic (GB)</t>
  </si>
  <si>
    <t>Photographic (GB)</t>
  </si>
  <si>
    <t>Blue Point (IRE)Motheeba (USA)B.C</t>
  </si>
  <si>
    <t>Blue Point (IRE) / Tranquil Star (IRE)</t>
  </si>
  <si>
    <t>Tranquil Star (IRE)</t>
  </si>
  <si>
    <t>Lot Withdrawn</t>
  </si>
  <si>
    <t>Blue Point (IRE) / Glowing Star (IRE)</t>
  </si>
  <si>
    <t>Glowing Star (IRE)</t>
  </si>
  <si>
    <t>33</t>
  </si>
  <si>
    <t>Blue Point (IRE) / Victoria Regina (IRE)</t>
  </si>
  <si>
    <t>Victoria Regina (IRE)</t>
  </si>
  <si>
    <t>Blue Point (IRE) / Pile Ou Face (IRE)</t>
  </si>
  <si>
    <t>Pile Ou Face (IRE)</t>
  </si>
  <si>
    <t>Cloney Stud</t>
  </si>
  <si>
    <t>Bungle Inthejungle (GB) / Selfless (GB)</t>
  </si>
  <si>
    <t>Selfless (GB)</t>
  </si>
  <si>
    <t>Calyx (GB) x Lampetia (IRE)</t>
  </si>
  <si>
    <t>Lampetia (IRE)</t>
  </si>
  <si>
    <t>Calyx (GB) / Queen of Dunsany (IRE)</t>
  </si>
  <si>
    <t>Queen of Dunsany (IRE)</t>
  </si>
  <si>
    <t>Most Improved (IRE)</t>
  </si>
  <si>
    <t>Calyx (GB) / Indigo River (IRE)</t>
  </si>
  <si>
    <t>Indigo River (IRE)</t>
  </si>
  <si>
    <t>Camelot (GB)Nobilis (GB)B.F</t>
  </si>
  <si>
    <t>Camelot (GB)Rain Or Shine (IRE)B.F</t>
  </si>
  <si>
    <t>Camelot (GB) / Princess Noor (IRE)</t>
  </si>
  <si>
    <t>Princess Noor (IRE)</t>
  </si>
  <si>
    <t>Camelot (GB) / Agrotera (IRE)</t>
  </si>
  <si>
    <t>Agrotera (IRE)</t>
  </si>
  <si>
    <t>Circus Maximus (IRE) / Come Softly (GB)</t>
  </si>
  <si>
    <t>Come Softly (GB)</t>
  </si>
  <si>
    <t>Cotai Glory (GB) / Interweave (GB)</t>
  </si>
  <si>
    <t>Interweave (GB)</t>
  </si>
  <si>
    <t>Cotai Glory (GB) / Sea of Knowledge (IRE)</t>
  </si>
  <si>
    <t>Sea of Knowledge (IRE)</t>
  </si>
  <si>
    <t>Coulsty (IRE) / Milly's Secret (IRE)</t>
  </si>
  <si>
    <t>Milly's Secret (IRE)</t>
  </si>
  <si>
    <t>Coulsty (IRE) / Gizi Gazelle (IRE)</t>
  </si>
  <si>
    <t>Gizi Gazelle (IRE)</t>
  </si>
  <si>
    <t>Coulsty (IRE) / Kardyls Hope (IRE)</t>
  </si>
  <si>
    <t>Kardyls Hope (IRE)</t>
  </si>
  <si>
    <t>Fath (USA)</t>
  </si>
  <si>
    <t>Coulsty (IRE) / Style (IRE)</t>
  </si>
  <si>
    <t>Style (IRE)</t>
  </si>
  <si>
    <t>Ballyheashall Stud</t>
  </si>
  <si>
    <t>Cracksman (GB) / Garanciere (FR)</t>
  </si>
  <si>
    <t>Garanciere (FR)</t>
  </si>
  <si>
    <t>Nuclear Option (IRE)</t>
  </si>
  <si>
    <t>Dark Angel (IRE)Pixeleen (GB)B.C</t>
  </si>
  <si>
    <t>Dark Angel (IRE)Rush (GB)B.C</t>
  </si>
  <si>
    <t>Dark Angel (IRE) / Entreat (GB)</t>
  </si>
  <si>
    <t>Entreat (GB)</t>
  </si>
  <si>
    <t>Dark Angel (IRE) / Mulkeyya (IRE)</t>
  </si>
  <si>
    <t>Mulkeyya (IRE)</t>
  </si>
  <si>
    <t>Dark Angel (IRE) / Zurigha (IRE)</t>
  </si>
  <si>
    <t>Zurigha (IRE)</t>
  </si>
  <si>
    <t>131</t>
  </si>
  <si>
    <t>Dark Angel (IRE) / Loreto (IRE)</t>
  </si>
  <si>
    <t>Loreto (IRE)</t>
  </si>
  <si>
    <t>890</t>
  </si>
  <si>
    <t>Dark Angel (IRE) / Lil Grey (IRE)</t>
  </si>
  <si>
    <t>Lil Grey (IRE)</t>
  </si>
  <si>
    <t>Goffs Ire b1</t>
  </si>
  <si>
    <t>Third of March (IRE)</t>
  </si>
  <si>
    <t>Dubawi (IRE) x Dawn Wall (AUS) 2023 B.C</t>
  </si>
  <si>
    <t>Dubawi (IRE) / Just Wonderful (USA)</t>
  </si>
  <si>
    <t>Just Wonderful (USA)</t>
  </si>
  <si>
    <t>Dubawi (IRE) / Anthem Alexander (IRE)</t>
  </si>
  <si>
    <t>Anthem Alexander (IRE)</t>
  </si>
  <si>
    <t>Earthlight (IRE)Pollyana (IRE)B.F</t>
  </si>
  <si>
    <t>Earthlight (IRE)Stone Roses (IRE)Ch.C</t>
  </si>
  <si>
    <t>Earthlight (IRE)Sunday Sister (IRE)Ch.C</t>
  </si>
  <si>
    <t>Riyaza (IRE)</t>
  </si>
  <si>
    <t>Elzaam (AUS) x Babylonian (GB) 2023 B.C</t>
  </si>
  <si>
    <t>Expert Eye (GB) x Image (GB)</t>
  </si>
  <si>
    <t>Image (GB)</t>
  </si>
  <si>
    <t>Footstepsinthesand (GB) x Barnet (GB)</t>
  </si>
  <si>
    <t>Mothers Finest (IRE)</t>
  </si>
  <si>
    <t>Footstepsinthesand (GB) / Nay No (IRE)</t>
  </si>
  <si>
    <t>Nay No (IRE)</t>
  </si>
  <si>
    <t>Frankel (GB)No Speak Alexander (IRE)B.C</t>
  </si>
  <si>
    <t>Frankel (GB)Shielding (GB)B.C</t>
  </si>
  <si>
    <t>14</t>
  </si>
  <si>
    <t>Frankel (GB) / Tierra (IRE)</t>
  </si>
  <si>
    <t>Tierra (IRE)</t>
  </si>
  <si>
    <t>28</t>
  </si>
  <si>
    <t>Frankel (GB) / Urban Fox (GB)</t>
  </si>
  <si>
    <t>Urban Fox (GB)</t>
  </si>
  <si>
    <t>Frankel (GB) / Pretty Pollyanna (GB)</t>
  </si>
  <si>
    <t>Pretty Pollyanna (GB)</t>
  </si>
  <si>
    <t>Frankel (GB) / Seal of Approval (GB)</t>
  </si>
  <si>
    <t>Seal of Approval (GB)</t>
  </si>
  <si>
    <t>404A</t>
  </si>
  <si>
    <t>Frankel (GB) / Shadow Hunter (IRE)</t>
  </si>
  <si>
    <t>Shadow Hunter (IRE)</t>
  </si>
  <si>
    <t>Frankel (GB) / Walk In Marrakesh (IRE)</t>
  </si>
  <si>
    <t>Walk In Marrakesh (IRE)</t>
  </si>
  <si>
    <t>Frankel (GB) / Beauty Parlour (GB)</t>
  </si>
  <si>
    <t>Beauty Parlour (GB)</t>
  </si>
  <si>
    <t>Frankel (GB) / Blond Me (IRE)</t>
  </si>
  <si>
    <t>Blond Me (IRE)</t>
  </si>
  <si>
    <t>971</t>
  </si>
  <si>
    <t>Galiway (GB) / Mozzarella (FR)</t>
  </si>
  <si>
    <t>Mozzarella (FR)</t>
  </si>
  <si>
    <t>Ghaiyyath (IRE)Royana (FR)B.F</t>
  </si>
  <si>
    <t>Conna Stud</t>
  </si>
  <si>
    <t>933</t>
  </si>
  <si>
    <t>Ghaiyyath (IRE) / Manaboo (USA)</t>
  </si>
  <si>
    <t>Manaboo (USA)</t>
  </si>
  <si>
    <t>999</t>
  </si>
  <si>
    <t>Ghaiyyath (IRE) / Nisreen (IRE)</t>
  </si>
  <si>
    <t>Nisreen (IRE)</t>
  </si>
  <si>
    <t>Bridge of Peace (GB)</t>
  </si>
  <si>
    <t>Sharapova (IRE)</t>
  </si>
  <si>
    <t>Gleneagles (IRE) / Mila's Dream (IRE)</t>
  </si>
  <si>
    <t>Mila's Dream (IRE)</t>
  </si>
  <si>
    <t>Gleneagles (IRE) / Grey Waters (IRE)</t>
  </si>
  <si>
    <t>Grey Waters (IRE)</t>
  </si>
  <si>
    <t>Gleneagles (IRE) / Emirate Jewel (USA)</t>
  </si>
  <si>
    <t>Emirate Jewel (USA)</t>
  </si>
  <si>
    <t>Gleneagles (IRE) / Flawless Beauty (GB)</t>
  </si>
  <si>
    <t>Gleneagles (IRE) / Illumined (IRE)</t>
  </si>
  <si>
    <t>Illumined (IRE)</t>
  </si>
  <si>
    <t>Gregorian (IRE) / Magie Noire (IRE)</t>
  </si>
  <si>
    <t>Magie Noire (IRE)</t>
  </si>
  <si>
    <t>Gregorian (IRE) / Methayel (IRE)</t>
  </si>
  <si>
    <t>Methayel (IRE)</t>
  </si>
  <si>
    <t>Araafa (IRE)</t>
  </si>
  <si>
    <t>Punchersgrange Stables</t>
  </si>
  <si>
    <t>Havana Grey (GB)Midnight Dance (IRE)Gr.F</t>
  </si>
  <si>
    <t>Havana Grey (GB)My Law (GB)B.C</t>
  </si>
  <si>
    <t>Havana Grey (GB)Scots Fern (GB)B.F</t>
  </si>
  <si>
    <t>Havana Grey (GB)Style And Grace (IRE)B.C</t>
  </si>
  <si>
    <t>Iffraaj (GB) / Chloholteen (GB)</t>
  </si>
  <si>
    <t>Chloholteen (GB)</t>
  </si>
  <si>
    <t>Inns of Court (IRE)Summer Flower (IRE)B.F</t>
  </si>
  <si>
    <t>Michael's Song (IRE)</t>
  </si>
  <si>
    <t>Sheba Five (USA)</t>
  </si>
  <si>
    <t>Invincible Spirit (IRE)Knowing You (IRE)B.F</t>
  </si>
  <si>
    <t>Invincible Spirit (IRE) / Dolcetto (IRE)</t>
  </si>
  <si>
    <t>Dolcetto (IRE)</t>
  </si>
  <si>
    <t>886</t>
  </si>
  <si>
    <t>Invincible Spirit (IRE) / Libras Power (IRE)</t>
  </si>
  <si>
    <t>Libras Power (IRE)</t>
  </si>
  <si>
    <t>Karakontie (JPN)La Lune (GB)Ch.C</t>
  </si>
  <si>
    <t>Tiny Smile (IRE)</t>
  </si>
  <si>
    <t>Annshoon Stud</t>
  </si>
  <si>
    <t>Kingman (GB) / Persuasive (IRE)</t>
  </si>
  <si>
    <t>Persuasive (IRE)</t>
  </si>
  <si>
    <t>Kingman (GB) / Quidura (GB)</t>
  </si>
  <si>
    <t>Quidura (GB)</t>
  </si>
  <si>
    <t>Kingman (GB) / Wadaa (USA)</t>
  </si>
  <si>
    <t>Wadaa (USA)</t>
  </si>
  <si>
    <t>947</t>
  </si>
  <si>
    <t>Kingman (GB) / Mia Maria (IRE)</t>
  </si>
  <si>
    <t>Mia Maria (IRE)</t>
  </si>
  <si>
    <t>Kodi Bear (IRE) x Cravin Raven (USA) 2023 B.F</t>
  </si>
  <si>
    <t>Clenaghcastle Lady (IRE)</t>
  </si>
  <si>
    <t>Coolbane Stud</t>
  </si>
  <si>
    <t>Kodi Bear (IRE) / Lawless (IRE)</t>
  </si>
  <si>
    <t>Lawless (IRE)</t>
  </si>
  <si>
    <t>Kodi Bear (IRE) / Appelina (DEN)</t>
  </si>
  <si>
    <t>Appelina (DEN)</t>
  </si>
  <si>
    <t>Appel Au Maitre (FR)</t>
  </si>
  <si>
    <t>Lawman (FR) / Saying (USA)</t>
  </si>
  <si>
    <t>Saying (USA)</t>
  </si>
  <si>
    <t>Lope de Vega (IRE) / Dark Crusader (IRE)</t>
  </si>
  <si>
    <t>Dark Crusader (IRE)</t>
  </si>
  <si>
    <t>Lope de Vega (IRE) / Drawn To Run (IRE)</t>
  </si>
  <si>
    <t>Drawn To Run (IRE)</t>
  </si>
  <si>
    <t>Lope de Vega (IRE) / Gallitea (IRE)</t>
  </si>
  <si>
    <t>Gallitea (IRE)</t>
  </si>
  <si>
    <t>Lope de Vega (IRE) / Maurimo (GB)</t>
  </si>
  <si>
    <t>Maurimo (GB)</t>
  </si>
  <si>
    <t xml:space="preserve">Lope de Vega (IRE) </t>
  </si>
  <si>
    <t>Lope de Vega (IRE) x Transhumance (IRE) 2023 Ch.F</t>
  </si>
  <si>
    <t>Lope Y Fernandez (IRE) x Autumn Leaves (FR) 2023 B.C</t>
  </si>
  <si>
    <t>Lope Y Fernandez (IRE)Mistress Quickly (IRE)B.C</t>
  </si>
  <si>
    <t>Lope Y Fernandez (IRE) x Byrony (IRE)</t>
  </si>
  <si>
    <t>Byrony (IRE)</t>
  </si>
  <si>
    <t>Lope Y Fernandez (IRE) x Ghaaliya (IRE)</t>
  </si>
  <si>
    <t>Lucky Vega (IRE)Miss Keller (IRE)B.F</t>
  </si>
  <si>
    <t>Lucky Vega (IRE) x Gaita (IRE)</t>
  </si>
  <si>
    <t>Gaita (IRE)</t>
  </si>
  <si>
    <t>Lucky Vega (IRE) / Emreliya (IRE)</t>
  </si>
  <si>
    <t>Emreliya (IRE)</t>
  </si>
  <si>
    <t>Mayson (GB) x Lamazonia (IRE)</t>
  </si>
  <si>
    <t>Lamazonia (IRE)</t>
  </si>
  <si>
    <t>Mehmas (IRE) x Fabiolla (GB) 2023 B.C</t>
  </si>
  <si>
    <t>Mehmas (IRE) x Kalaatah (USA)</t>
  </si>
  <si>
    <t>Kalaatah (USA)</t>
  </si>
  <si>
    <t>Mehmas (IRE) / Ceistiu (IRE)</t>
  </si>
  <si>
    <t>Ceistiu (IRE)</t>
  </si>
  <si>
    <t>Mehmas (IRE) / Covetous (GB)</t>
  </si>
  <si>
    <t>Covetous (GB)</t>
  </si>
  <si>
    <t>Mehmas (IRE) / Shoshoni Wind (GB)</t>
  </si>
  <si>
    <t>Shoshoni Wind (GB)</t>
  </si>
  <si>
    <t>1013</t>
  </si>
  <si>
    <t>Mehmas (IRE) / Orange Blossom (GB)</t>
  </si>
  <si>
    <t>Orange Blossom (GB)</t>
  </si>
  <si>
    <t>906</t>
  </si>
  <si>
    <t>Mehmas (IRE) / Loveisthehigherlaw (GB)</t>
  </si>
  <si>
    <t>Loveisthehigherlaw (GB)</t>
  </si>
  <si>
    <t>916</t>
  </si>
  <si>
    <t>Mehmas (IRE) / Mabs Cross (GB)</t>
  </si>
  <si>
    <t>Mabs Cross (GB)</t>
  </si>
  <si>
    <t>955</t>
  </si>
  <si>
    <t>Mehmas (IRE) / Mist Moment (IRE)</t>
  </si>
  <si>
    <t>Mist Moment (IRE)</t>
  </si>
  <si>
    <t>990</t>
  </si>
  <si>
    <t>Mehmas (IRE) / Naughty Or Nice (IRE)</t>
  </si>
  <si>
    <t>Naughty Or Nice (IRE)</t>
  </si>
  <si>
    <t>995</t>
  </si>
  <si>
    <t>Mehmas (IRE) / Next Trial (IRE)</t>
  </si>
  <si>
    <t>Next Trial (IRE)</t>
  </si>
  <si>
    <t xml:space="preserve">Mehmas (IRE) </t>
  </si>
  <si>
    <t>Mehmas (IRE) x Tecla (IRE) 2023 B.F</t>
  </si>
  <si>
    <t>Oakley Girl (GB)</t>
  </si>
  <si>
    <t>€25,000 WITHDRAWN</t>
  </si>
  <si>
    <t>New Bay (GB) x Feileacain (IRE) 2023 B.C</t>
  </si>
  <si>
    <t>New Bay (GB)Lunar Spirit (GB)B.C</t>
  </si>
  <si>
    <t>New Bay (GB)Red Line Alexander (IRE)B.F</t>
  </si>
  <si>
    <t>New Bay (GB)Rivercat (GB)B.C</t>
  </si>
  <si>
    <t>New Bay (GB) x Elpida (USA)</t>
  </si>
  <si>
    <t>Elpida (USA)</t>
  </si>
  <si>
    <t>New Bay (GB) / Lunesque (IRE)</t>
  </si>
  <si>
    <t>Lunesque (IRE)</t>
  </si>
  <si>
    <t>867</t>
  </si>
  <si>
    <t>New Bay (GB) / La Negra (IRE)</t>
  </si>
  <si>
    <t>La Negra (IRE)</t>
  </si>
  <si>
    <t>943</t>
  </si>
  <si>
    <t>New Bay (GB) / Melinoe (GB)</t>
  </si>
  <si>
    <t>Melinoe (GB)</t>
  </si>
  <si>
    <t>Night of Thunder (IRE) x Blue Gardenia (IRE) 2023 B.C</t>
  </si>
  <si>
    <t>Night of Thunder (IRE) / Queen (FR)</t>
  </si>
  <si>
    <t>Queen (FR)</t>
  </si>
  <si>
    <t>Night of Thunder (IRE) / Agincourt (IRE)</t>
  </si>
  <si>
    <t>Agincourt (IRE)</t>
  </si>
  <si>
    <t>Night of Thunder (IRE) / Hazaranda (GB)</t>
  </si>
  <si>
    <t>Hazaranda (GB)</t>
  </si>
  <si>
    <t>No Nay Never (USA) x Scarlet Bear (IRE)</t>
  </si>
  <si>
    <t>Scarlet Bear (IRE)</t>
  </si>
  <si>
    <t>No Nay Never (USA) / Hadaatha (IRE)</t>
  </si>
  <si>
    <t>Hadaatha (IRE)</t>
  </si>
  <si>
    <t>No Nay Never (USA) / Tulip Fields (GB)</t>
  </si>
  <si>
    <t>Tulip Fields (GB)</t>
  </si>
  <si>
    <t>No Nay Never (USA) / Jumellea (IRE)</t>
  </si>
  <si>
    <t>Jumellea (IRE)</t>
  </si>
  <si>
    <t>No Nay Never (USA) / Marsh Hawk (GB)</t>
  </si>
  <si>
    <t>Marsh Hawk (GB)</t>
  </si>
  <si>
    <t>No Nay Never (USA) / Mummy Bear (IRE)</t>
  </si>
  <si>
    <t>Mummy Bear (IRE)</t>
  </si>
  <si>
    <t>No Nay Never (USA) / Poldhu (GB)</t>
  </si>
  <si>
    <t>Poldhu (GB)</t>
  </si>
  <si>
    <t>No Nay Never (USA) / Seatone (USA)</t>
  </si>
  <si>
    <t>Seatone (USA)</t>
  </si>
  <si>
    <t>Oasis Dream (GB) x Aphrodite's Angel (IRE) 2023 Gr.C</t>
  </si>
  <si>
    <t>Oasis Dream (GB) / Sophie Germain (IRE)</t>
  </si>
  <si>
    <t>Sophie Germain (IRE)</t>
  </si>
  <si>
    <t>Palace Pier (GB) / Floret (IRE)</t>
  </si>
  <si>
    <t>Floret (IRE)</t>
  </si>
  <si>
    <t>Palace Pier (GB) / Sparkling Surf (GB)</t>
  </si>
  <si>
    <t>Sparkling Surf (GB)</t>
  </si>
  <si>
    <t>Palace Pier (GB) / Wonderfully (IRE)</t>
  </si>
  <si>
    <t>Wonderfully (IRE)</t>
  </si>
  <si>
    <t>Palace Pier (GB) / Favulusa (GB)</t>
  </si>
  <si>
    <t>Favulusa (GB)</t>
  </si>
  <si>
    <t>942</t>
  </si>
  <si>
    <t>Palace Pier (GB) / Mehronissa (GB)</t>
  </si>
  <si>
    <t>Mehronissa (GB)</t>
  </si>
  <si>
    <t>Pinatubo (IRE) / Gold Sands (IRE)</t>
  </si>
  <si>
    <t>Gold Sands (IRE)</t>
  </si>
  <si>
    <t>Pinatubo (IRE) / Reem Three (GB)</t>
  </si>
  <si>
    <t>Reem Three (GB)</t>
  </si>
  <si>
    <t>Pinatubo (IRE) / Russian Finale (GB)</t>
  </si>
  <si>
    <t>Russian Finale (GB)</t>
  </si>
  <si>
    <t>Profitable (IRE) x Its All For Luck (IRE)</t>
  </si>
  <si>
    <t>Its All For Luck (IRE)</t>
  </si>
  <si>
    <t>Moments Linger (IRE)</t>
  </si>
  <si>
    <t>Stormy Echo (GB)</t>
  </si>
  <si>
    <t>Sands of Mali (FR) x Boca Dancer (IRE)</t>
  </si>
  <si>
    <t>Sands of Mali (FR) / Spring Warning (IRE)</t>
  </si>
  <si>
    <t>Spring Warning (IRE)</t>
  </si>
  <si>
    <t>Saxon Warrior (JPN) / Foreign Legionary (IRE)</t>
  </si>
  <si>
    <t>Foreign Legionary (IRE)</t>
  </si>
  <si>
    <t>Sea The Stars (IRE)Rio Carnival (USA)B.C</t>
  </si>
  <si>
    <t>Sea The Stars (IRE) / Tayma (IRE)</t>
  </si>
  <si>
    <t>Tayma (IRE)</t>
  </si>
  <si>
    <t>932</t>
  </si>
  <si>
    <t>Sea The Stars (IRE) / Mamonta (GB)</t>
  </si>
  <si>
    <t>Mamonta (GB)</t>
  </si>
  <si>
    <t>992</t>
  </si>
  <si>
    <t>Sea The Stars (IRE) / Nessina (USA)</t>
  </si>
  <si>
    <t>Nessina (USA)</t>
  </si>
  <si>
    <t>Hennessy (USA)</t>
  </si>
  <si>
    <t>Sergei Prokofiev (CAN) x Secret Romance (GB)</t>
  </si>
  <si>
    <t>Secret Romance (GB)</t>
  </si>
  <si>
    <t>Sergei Prokofiev (CAN) / Oh Simple Thing (IRE)</t>
  </si>
  <si>
    <t>Oh Simple Thing (IRE)</t>
  </si>
  <si>
    <t>Fosterfield Lodge</t>
  </si>
  <si>
    <t>Shaman (IRE) / Moldavite (IRE)</t>
  </si>
  <si>
    <t>Moldavite (IRE)</t>
  </si>
  <si>
    <t>Sioux Nation (USA)Hint of A Tint (IRE)B.F</t>
  </si>
  <si>
    <t>Sioux Nation (USA) x Precariously Good (GB)</t>
  </si>
  <si>
    <t>Precariously Good (GB)</t>
  </si>
  <si>
    <t>Sioux Nation (USA) x Ubume (IRE)</t>
  </si>
  <si>
    <t>Ubume (IRE)</t>
  </si>
  <si>
    <t>Sioux Nation (USA) x Blue Paraiba (IRE)</t>
  </si>
  <si>
    <t>Letscrackon (IRE)</t>
  </si>
  <si>
    <t>Sioux Nation (USA) / Rainbow Springs (GB)</t>
  </si>
  <si>
    <t>Rainbow Springs (GB)</t>
  </si>
  <si>
    <t>Sioux Nation (USA) / Lovelocks (IRE)</t>
  </si>
  <si>
    <t>Lovelocks (IRE)</t>
  </si>
  <si>
    <t>Sioux Nation (USA) / Sefaat (GB)</t>
  </si>
  <si>
    <t>Sefaat (GB)</t>
  </si>
  <si>
    <t>Pondfield Stables</t>
  </si>
  <si>
    <t>905</t>
  </si>
  <si>
    <t>Sioux Nation (USA) / Loved (IRE)</t>
  </si>
  <si>
    <t>Loved (IRE)</t>
  </si>
  <si>
    <t>Siyouni (FR) / Madame Chiang (GB)</t>
  </si>
  <si>
    <t>Madame Chiang (GB)</t>
  </si>
  <si>
    <t>Soldier's Call (GB) / Ballybacka Lady (IRE)</t>
  </si>
  <si>
    <t>Ballybacka Lady (IRE)</t>
  </si>
  <si>
    <t>Sottsass (FR)Mascha (FR)B.F</t>
  </si>
  <si>
    <t>Sottsass (FR)Planetary (IRE)Ch.F</t>
  </si>
  <si>
    <t>Sottsass (FR) / Jawlaat (IRE)</t>
  </si>
  <si>
    <t>Jawlaat (IRE)</t>
  </si>
  <si>
    <t>Sottsass (FR) / Flying Fairies (IRE)</t>
  </si>
  <si>
    <t>Flying Fairies (IRE)</t>
  </si>
  <si>
    <t>Sottsass (FR) / Wannie Mae (IRE)</t>
  </si>
  <si>
    <t>Wannie Mae (IRE)</t>
  </si>
  <si>
    <t>Space Blues (IRE) x Coco Rouge (IRE) 2023 Ch.F</t>
  </si>
  <si>
    <t>Liquid Gold (IRE)</t>
  </si>
  <si>
    <t>Space Blues (IRE) / La Tulipe (FR)</t>
  </si>
  <si>
    <t>La Tulipe (FR)</t>
  </si>
  <si>
    <t>Space Blues (IRE) / Glorification (GB)</t>
  </si>
  <si>
    <t>Glorification (GB)</t>
  </si>
  <si>
    <t>Space Blues (IRE) / Fine If (IRE)</t>
  </si>
  <si>
    <t>Fine If (IRE)</t>
  </si>
  <si>
    <t>Space Blues (IRE) / Hala Hala Hala (IRE)</t>
  </si>
  <si>
    <t>Hala Hala Hala (IRE)</t>
  </si>
  <si>
    <t>St Mark's Basilica (FR)Sweet Acclaim (IRE)Ch.C</t>
  </si>
  <si>
    <t>St Mark's Basilica (FR) x Parting Clouds (GB)</t>
  </si>
  <si>
    <t>Parting Clouds (GB)</t>
  </si>
  <si>
    <t>St Mark's Basilica (FR) x Espoir Et Bonheur (IRE)</t>
  </si>
  <si>
    <t>St Mark's Basilica (FR) x Fusion (IRE)</t>
  </si>
  <si>
    <t>St Mark's Basilica (FR) / Forest Crown (GB)</t>
  </si>
  <si>
    <t>Forest Crown (GB)</t>
  </si>
  <si>
    <t>St Mark's Basilica (FR) / Isabel de Urbina (IRE)</t>
  </si>
  <si>
    <t>Isabel de Urbina (IRE)</t>
  </si>
  <si>
    <t>St Mark's Basilica (FR) / Legerete (USA)</t>
  </si>
  <si>
    <t>Legerete (USA)</t>
  </si>
  <si>
    <t>Starman (GB) x Facilitate (GB)</t>
  </si>
  <si>
    <t>Facilitate (GB)</t>
  </si>
  <si>
    <t>Lady Shanghai (IRE)</t>
  </si>
  <si>
    <t>Romantic View (GB)</t>
  </si>
  <si>
    <t>Starman (GB) / Nasimi (GB)</t>
  </si>
  <si>
    <t>Nasimi (GB)</t>
  </si>
  <si>
    <t>Starman (GB) / Aretha (IRE)</t>
  </si>
  <si>
    <t>Aretha (IRE)</t>
  </si>
  <si>
    <t>Starman (GB) / Hello Bangkok (IRE)</t>
  </si>
  <si>
    <t>Hello Bangkok (IRE)</t>
  </si>
  <si>
    <t>Starman (GB) / Russian Campaign (IRE)</t>
  </si>
  <si>
    <t>Russian Campaign (IRE)</t>
  </si>
  <si>
    <t>Barouche Stud (Ireland) Ltd</t>
  </si>
  <si>
    <t>Starman (GB) / Silk Fan (IRE)</t>
  </si>
  <si>
    <t>Silk Fan (IRE)</t>
  </si>
  <si>
    <t>Starspangledbanner (AUS) x Broadway Duchess (IRE) 2023 Ch.F</t>
  </si>
  <si>
    <t>Starspangledbanner (AUS) / Virginia Celeste (IRE)</t>
  </si>
  <si>
    <t>Virginia Celeste (IRE)</t>
  </si>
  <si>
    <t>Starspangledbanner (AUS) / Face Off (CAN)</t>
  </si>
  <si>
    <t>Face Off (CAN)</t>
  </si>
  <si>
    <t>Starspangledbanner (AUS) / Guavia (GER)</t>
  </si>
  <si>
    <t>Guavia (GER)</t>
  </si>
  <si>
    <t>Ten Sovereigns (IRE)Laughing Lashes (USA)B.C</t>
  </si>
  <si>
    <t>Ten Sovereigns (IRE) x Zabeel Park (USA)</t>
  </si>
  <si>
    <t>Zabeel Park (USA)</t>
  </si>
  <si>
    <t>Ten Sovereigns (IRE) / Dara's Girl (IRE)</t>
  </si>
  <si>
    <t>Dara's Girl (IRE)</t>
  </si>
  <si>
    <t>Ten Sovereigns (IRE) / Impressive Victory (USA)</t>
  </si>
  <si>
    <t>Impressive Victory (USA)</t>
  </si>
  <si>
    <t>Teofilo (IRE)Lady Springbank (IRE)B.F</t>
  </si>
  <si>
    <t>Teofilo (IRE) x Haze (GB)</t>
  </si>
  <si>
    <t>Teofilo (IRE) / Polly's Mark (IRE)</t>
  </si>
  <si>
    <t>Polly's Mark (IRE)</t>
  </si>
  <si>
    <t>Teofilo (IRE) / Cape Magic (IRE)</t>
  </si>
  <si>
    <t>Cape Magic (IRE)</t>
  </si>
  <si>
    <t>Territories (IRE) x Bandelia (IRE)</t>
  </si>
  <si>
    <t>Three Graces (IRE) by Kingman (GB)</t>
  </si>
  <si>
    <t>Three Graces (IRE) by Kingman (GB)Lady In Lights (IRE)B.F</t>
  </si>
  <si>
    <t>Time Test (GB) / Scottish Jig (USA)</t>
  </si>
  <si>
    <t>Scottish Jig (USA)</t>
  </si>
  <si>
    <t>Too Darn Hot (GB) / Silk Sari (GB)</t>
  </si>
  <si>
    <t>Silk Sari (GB)</t>
  </si>
  <si>
    <t>966</t>
  </si>
  <si>
    <t>Too Darn Hot (GB) / Moonlit Garden (IRE)</t>
  </si>
  <si>
    <t>Moonlit Garden (IRE)</t>
  </si>
  <si>
    <t>Ulysses (IRE) / Good Hope (GB)</t>
  </si>
  <si>
    <t>Good Hope (GB)</t>
  </si>
  <si>
    <t>Vadamos (FR) x Dusty Moon (GB)</t>
  </si>
  <si>
    <t>Victor Ludorum (GB) / Extreme Green (GB)</t>
  </si>
  <si>
    <t>Extreme Green (GB)</t>
  </si>
  <si>
    <t>Waldgeist (GB) x Green Room (USA) 2023 B.C</t>
  </si>
  <si>
    <t>Waldgeist (GB) / Agala (IRE)</t>
  </si>
  <si>
    <t>Agala (IRE)</t>
  </si>
  <si>
    <t>Wootton Bassett (GB) x Embellish (IRE) 2023 B.C</t>
  </si>
  <si>
    <t>Wootton Bassett (GB) x Fluff (IRE) 2023 B.F</t>
  </si>
  <si>
    <t>Wootton Bassett (GB)Magic Hour (IRE)B.F</t>
  </si>
  <si>
    <t>Wootton Bassett (GB)Queenscliff (IRE)B.F</t>
  </si>
  <si>
    <t>Wootton Bassett (GB)Simply Incredible (IRE)B.C</t>
  </si>
  <si>
    <t>Wootton Bassett (GB) / Easily (IRE)</t>
  </si>
  <si>
    <t>Easily (IRE)</t>
  </si>
  <si>
    <t>Wootton Bassett (GB) / Arya Tara (IRE)</t>
  </si>
  <si>
    <t>Arya Tara (IRE)</t>
  </si>
  <si>
    <t>1011</t>
  </si>
  <si>
    <t>Wootton Bassett (GB) / One Way (IRE)</t>
  </si>
  <si>
    <t>One Way (IRE)</t>
  </si>
  <si>
    <t>Wootton Bassett (GB) / Flutter (IRE)</t>
  </si>
  <si>
    <t>Flutter (IRE)</t>
  </si>
  <si>
    <t>Zarak (FR) / Lady Osborne (IRE)</t>
  </si>
  <si>
    <t>Lady Osborne (IRE)</t>
  </si>
  <si>
    <t>Zelzal (FR) / Neko (FR)</t>
  </si>
  <si>
    <t>Neko (FR)</t>
  </si>
  <si>
    <t>Zelzal (FR) / Fuse (FR)</t>
  </si>
  <si>
    <t>Fuse (FR)</t>
  </si>
  <si>
    <t>Zoustar (AUS) x Aspasi (GB)</t>
  </si>
  <si>
    <t>1030</t>
  </si>
  <si>
    <t>Night of Thunder (IRE) / Partridge (IRE)</t>
  </si>
  <si>
    <t>Partridge (IRE)</t>
  </si>
  <si>
    <t>1042</t>
  </si>
  <si>
    <t>Persian King (IRE) / Perle d'Auge (FR)</t>
  </si>
  <si>
    <t>Perle d'Auge (FR)</t>
  </si>
  <si>
    <t>1046</t>
  </si>
  <si>
    <t>Ulysses (IRE) / Phillimore (GB)</t>
  </si>
  <si>
    <t>Phillimore (GB)</t>
  </si>
  <si>
    <t>1047</t>
  </si>
  <si>
    <t>Ghaiyyath (IRE) / Piccadilly Filly (IRE)</t>
  </si>
  <si>
    <t>Piccadilly Filly (IRE)</t>
  </si>
  <si>
    <t>1051</t>
  </si>
  <si>
    <t>New Approach (IRE) / Pleisiur (IRE)</t>
  </si>
  <si>
    <t>Pleisiur (IRE)</t>
  </si>
  <si>
    <t>1057</t>
  </si>
  <si>
    <t>Oasis Dream (GB) / Prado (GB)</t>
  </si>
  <si>
    <t>Prado (GB)</t>
  </si>
  <si>
    <t>1061</t>
  </si>
  <si>
    <t>Supremacy (IRE) / Princess Zoffany (IRE)</t>
  </si>
  <si>
    <t>Princess Zoffany (IRE)</t>
  </si>
  <si>
    <t>1094</t>
  </si>
  <si>
    <t>Palace Pier (GB) / Rawdaa (GB)</t>
  </si>
  <si>
    <t>Rawdaa (GB)</t>
  </si>
  <si>
    <t>1100</t>
  </si>
  <si>
    <t>Sea The Stars (IRE) / Red Stars (IRE)</t>
  </si>
  <si>
    <t>Red Stars (IRE)</t>
  </si>
  <si>
    <t>1103</t>
  </si>
  <si>
    <t>Lope Y Fernandez (IRE) / Reedanjas (IRE)</t>
  </si>
  <si>
    <t>Reedanjas (IRE)</t>
  </si>
  <si>
    <t>1116</t>
  </si>
  <si>
    <t>Ghaiyyath (IRE) / Riyaba (IRE)</t>
  </si>
  <si>
    <t>Riyaba (IRE)</t>
  </si>
  <si>
    <t>1122</t>
  </si>
  <si>
    <t>Palace Pier (GB) / Rose Bonheur (GB)</t>
  </si>
  <si>
    <t>Rose Bonheur (GB)</t>
  </si>
  <si>
    <t>1143</t>
  </si>
  <si>
    <t>Pinatubo (IRE) / Sarinda (GB)</t>
  </si>
  <si>
    <t>Sarinda (GB)</t>
  </si>
  <si>
    <t>Church View Stables, Ireland (Agent)</t>
  </si>
  <si>
    <t>1162</t>
  </si>
  <si>
    <t>St Mark's Basilica (FR) / Shalanez (IRE)</t>
  </si>
  <si>
    <t>Shalanez (IRE)</t>
  </si>
  <si>
    <t>1177</t>
  </si>
  <si>
    <t>Wootton Bassett (GB) / Skyline Dancer (GB)</t>
  </si>
  <si>
    <t>Skyline Dancer (GB)</t>
  </si>
  <si>
    <t>1182</t>
  </si>
  <si>
    <t>St Mark's Basilica (FR) / Snow Moon (GB)</t>
  </si>
  <si>
    <t>Snow Moon (GB)</t>
  </si>
  <si>
    <t>1187</t>
  </si>
  <si>
    <t>Starspangledbanner (AUS) / Soho Susie (IRE)</t>
  </si>
  <si>
    <t>Soho Susie (IRE)</t>
  </si>
  <si>
    <t>1205</t>
  </si>
  <si>
    <t>Dubawi (IRE) / Star of Seville (GB)</t>
  </si>
  <si>
    <t>Star of Seville (GB)</t>
  </si>
  <si>
    <t>1208</t>
  </si>
  <si>
    <t>Gentleman Victory (FR)</t>
  </si>
  <si>
    <t>Steel Woman (IRE)</t>
  </si>
  <si>
    <t>1230</t>
  </si>
  <si>
    <t>Mohaather (GB) / The Thrill Is Gone (GB)</t>
  </si>
  <si>
    <t>The Thrill Is Gone (GB)</t>
  </si>
  <si>
    <t>1235</t>
  </si>
  <si>
    <t>City Light (FR) / Tikitiki (FR)</t>
  </si>
  <si>
    <t>Tikitiki (FR)</t>
  </si>
  <si>
    <t>1240</t>
  </si>
  <si>
    <t>Space Blues (IRE) / Valtina (IRE)</t>
  </si>
  <si>
    <t>1258</t>
  </si>
  <si>
    <t>A'Ali (IRE) / Zoella (USA)</t>
  </si>
  <si>
    <t>Zoella (USA)</t>
  </si>
  <si>
    <t>1263</t>
  </si>
  <si>
    <t>Study of Man (IRE) / Acapella Blu (IRE)</t>
  </si>
  <si>
    <t>Acapella Blu (IRE)</t>
  </si>
  <si>
    <t>1274</t>
  </si>
  <si>
    <t>Waldgeist (GB) / Angevine (GB)</t>
  </si>
  <si>
    <t>Angevine (GB)</t>
  </si>
  <si>
    <t>1283</t>
  </si>
  <si>
    <t>Ten Sovereigns (IRE) / Astral Path (IRE)</t>
  </si>
  <si>
    <t>Astral Path (IRE)</t>
  </si>
  <si>
    <t>1292</t>
  </si>
  <si>
    <t>Nathaniel (IRE) / Bigbadandbeautiful (IRE)</t>
  </si>
  <si>
    <t>Bigbadandbeautiful (IRE)</t>
  </si>
  <si>
    <t>1303</t>
  </si>
  <si>
    <t>Lope de Vega (IRE) / Chartered (GB)</t>
  </si>
  <si>
    <t>Chartered (GB)</t>
  </si>
  <si>
    <t>1356</t>
  </si>
  <si>
    <t>Waldgeist (GB) / Figurante (IRE)</t>
  </si>
  <si>
    <t>Figurante (IRE)</t>
  </si>
  <si>
    <t>1358</t>
  </si>
  <si>
    <t>Lucky Vega (IRE) / Fleur de Sel (GB)</t>
  </si>
  <si>
    <t>Fleur de Sel (GB)</t>
  </si>
  <si>
    <t>Nicola Kent</t>
  </si>
  <si>
    <t>1368</t>
  </si>
  <si>
    <t>Time Test (GB) / Grande Bleue (IRE)</t>
  </si>
  <si>
    <t>Grande Bleue (IRE)</t>
  </si>
  <si>
    <t>1372</t>
  </si>
  <si>
    <t>Kameko (USA) / Heartless (GB)</t>
  </si>
  <si>
    <t>Heartless (GB)</t>
  </si>
  <si>
    <t>1376</t>
  </si>
  <si>
    <t>Study of Man (IRE) / Hope Is High (GB)</t>
  </si>
  <si>
    <t>Hope Is High (GB)</t>
  </si>
  <si>
    <t>1386</t>
  </si>
  <si>
    <t>Saxon Warrior (JPN) / Janabiya (GB)</t>
  </si>
  <si>
    <t>Janabiya (GB)</t>
  </si>
  <si>
    <t>1396</t>
  </si>
  <si>
    <t>Churchill (IRE) / Kingslady (GB)</t>
  </si>
  <si>
    <t>Kingslady (GB)</t>
  </si>
  <si>
    <t>1415</t>
  </si>
  <si>
    <t>Oasis Dream (GB) / Madame Tantzy (GB)</t>
  </si>
  <si>
    <t>Madame Tantzy (GB)</t>
  </si>
  <si>
    <t>1418</t>
  </si>
  <si>
    <t>Camelot (GB) / Manzanilla (GB)</t>
  </si>
  <si>
    <t>Manzanilla (GB)</t>
  </si>
  <si>
    <t>1421</t>
  </si>
  <si>
    <t>New Bay (GB) / Maria (GER)</t>
  </si>
  <si>
    <t>Maria (GER)</t>
  </si>
  <si>
    <t>1442</t>
  </si>
  <si>
    <t>Saxon Warrior (JPN) / Momalorka (GB)</t>
  </si>
  <si>
    <t>Momalorka (GB)</t>
  </si>
  <si>
    <t>1444</t>
  </si>
  <si>
    <t>Cotai Glory (GB) / Monzza (GB)</t>
  </si>
  <si>
    <t>Monzza (GB)</t>
  </si>
  <si>
    <t>1447</t>
  </si>
  <si>
    <t>Ten Sovereigns (IRE) / Mount Crystal (IRE)</t>
  </si>
  <si>
    <t>Mount Crystal (IRE)</t>
  </si>
  <si>
    <t>1448</t>
  </si>
  <si>
    <t>Bated Breath (GB) / Mulberry Silk (GB)</t>
  </si>
  <si>
    <t>Mulberry Silk (GB)</t>
  </si>
  <si>
    <t>1452</t>
  </si>
  <si>
    <t>Earthlight (IRE) / Nadein (GB)</t>
  </si>
  <si>
    <t>Nadein (GB)</t>
  </si>
  <si>
    <t>1476</t>
  </si>
  <si>
    <t>Zoustar (AUS) / Polar Circle (USA)</t>
  </si>
  <si>
    <t>Polar Circle (USA)</t>
  </si>
  <si>
    <t>1481</t>
  </si>
  <si>
    <t>Showcasing (GB) / Prussian (GB)</t>
  </si>
  <si>
    <t>Prussian (GB)</t>
  </si>
  <si>
    <t>1485</t>
  </si>
  <si>
    <t>Gleneagles (IRE) / Putois Peace (GB)</t>
  </si>
  <si>
    <t>Putois Peace (GB)</t>
  </si>
  <si>
    <t>1491</t>
  </si>
  <si>
    <t>Bungle Inthejungle (GB) / Rebecca Rolfe (GB)</t>
  </si>
  <si>
    <t>Rebecca Rolfe (GB)</t>
  </si>
  <si>
    <t>1492</t>
  </si>
  <si>
    <t>Make Believe (GB) / Redemption (GB)</t>
  </si>
  <si>
    <t>Redemption (GB)</t>
  </si>
  <si>
    <t>Olden Times (GB)</t>
  </si>
  <si>
    <t>1493</t>
  </si>
  <si>
    <t>Showcasing (GB) / Regal Hawk (GB)</t>
  </si>
  <si>
    <t>Regal Hawk (GB)</t>
  </si>
  <si>
    <t>1509</t>
  </si>
  <si>
    <t>Masar (IRE) / Shaella (IRE)</t>
  </si>
  <si>
    <t>Shaella (IRE)</t>
  </si>
  <si>
    <t>Plumton Hall Stud</t>
  </si>
  <si>
    <t>1515</t>
  </si>
  <si>
    <t>Oasis Dream (GB) / Soft Cover (GB)</t>
  </si>
  <si>
    <t>Soft Cover (GB)</t>
  </si>
  <si>
    <t>1526</t>
  </si>
  <si>
    <t>Acclamation (GB) / Stone Tornado (GB)</t>
  </si>
  <si>
    <t>Stone Tornado (GB)</t>
  </si>
  <si>
    <t>1533</t>
  </si>
  <si>
    <t>Masar (IRE) / Tahneed (IRE)</t>
  </si>
  <si>
    <t>Tahneed (IRE)</t>
  </si>
  <si>
    <t>1540</t>
  </si>
  <si>
    <t>Time Test (GB) / Tingleo (GB)</t>
  </si>
  <si>
    <t>Tingleo (GB)</t>
  </si>
  <si>
    <t>Foston &amp; Norton Grove Studs</t>
  </si>
  <si>
    <t>1547</t>
  </si>
  <si>
    <t>Sea The Moon (GER) / Ultramarine (FR)</t>
  </si>
  <si>
    <t>Ultramarine (FR)</t>
  </si>
  <si>
    <t>1548</t>
  </si>
  <si>
    <t>Ardad (IRE) / Umm Hurair (IRE)</t>
  </si>
  <si>
    <t>Umm Hurair (IRE)</t>
  </si>
  <si>
    <t>1555</t>
  </si>
  <si>
    <t>Ardad (IRE) / White Cay (GB)</t>
  </si>
  <si>
    <t>White Cay (GB)</t>
  </si>
  <si>
    <t>1562</t>
  </si>
  <si>
    <t>Masar (IRE) / Zumran (GB)</t>
  </si>
  <si>
    <t>Zumran (GB)</t>
  </si>
  <si>
    <t>1566</t>
  </si>
  <si>
    <t>Waldgeist (GB) / Aintisari (IRE)</t>
  </si>
  <si>
    <t>Aintisari (IRE)</t>
  </si>
  <si>
    <t>Rossenarra Stud, Ireland</t>
  </si>
  <si>
    <t>1574</t>
  </si>
  <si>
    <t>Expert Eye (GB) / Bedouin Dancer (IRE)</t>
  </si>
  <si>
    <t>Bedouin Dancer (IRE)</t>
  </si>
  <si>
    <t>1575</t>
  </si>
  <si>
    <t>Invincible Army (IRE) / Believe Me Too (IRE)</t>
  </si>
  <si>
    <t>Believe Me Too (IRE)</t>
  </si>
  <si>
    <t>1607</t>
  </si>
  <si>
    <t>Tasleet (GB) / Darrfonah (IRE)</t>
  </si>
  <si>
    <t>Darrfonah (IRE)</t>
  </si>
  <si>
    <t>1629</t>
  </si>
  <si>
    <t>Kameko (USA) / Exuding (GB)</t>
  </si>
  <si>
    <t>Exuding (GB)</t>
  </si>
  <si>
    <t>1634</t>
  </si>
  <si>
    <t>U S Navy Flag (USA) / Fataliste (FR)</t>
  </si>
  <si>
    <t>Fataliste (FR)</t>
  </si>
  <si>
    <t>1646</t>
  </si>
  <si>
    <t>Due Diligence (USA) / Gladiatrix (GB)</t>
  </si>
  <si>
    <t>Gladiatrix (GB)</t>
  </si>
  <si>
    <t>1659</t>
  </si>
  <si>
    <t>Nathaniel (IRE) / Jarana (GB)</t>
  </si>
  <si>
    <t>Jarana (GB)</t>
  </si>
  <si>
    <t>1664</t>
  </si>
  <si>
    <t>Soldier's Call (GB) / Kodicat (IRE)</t>
  </si>
  <si>
    <t>Kodicat (IRE)</t>
  </si>
  <si>
    <t>1675</t>
  </si>
  <si>
    <t>Territories (IRE) / Light Impact (IRE)</t>
  </si>
  <si>
    <t>Light Impact (IRE)</t>
  </si>
  <si>
    <t>1689</t>
  </si>
  <si>
    <t>Victory V (GB)</t>
  </si>
  <si>
    <t>Mayasa (IRE)</t>
  </si>
  <si>
    <t>D. M. Mathias</t>
  </si>
  <si>
    <t>1697</t>
  </si>
  <si>
    <t>Al Kazeem (GB) / Modern Art (GB)</t>
  </si>
  <si>
    <t>Modern Art (GB)</t>
  </si>
  <si>
    <t>1708</t>
  </si>
  <si>
    <t>Twilight Son (GB) / Near Big (GER)</t>
  </si>
  <si>
    <t>Near Big (GER)</t>
  </si>
  <si>
    <t>1709</t>
  </si>
  <si>
    <t>Aclaim (IRE) / Neige d'Antan (GB)</t>
  </si>
  <si>
    <t>Neige d'Antan (GB)</t>
  </si>
  <si>
    <t>1713</t>
  </si>
  <si>
    <t>Galileo Gold (GB) / Non Dimenticato Tu (IRE)</t>
  </si>
  <si>
    <t>Non Dimenticato Tu (IRE)</t>
  </si>
  <si>
    <t>1714</t>
  </si>
  <si>
    <t>Bated Breath (GB) / Ocala (GB)</t>
  </si>
  <si>
    <t>Ocala (GB)</t>
  </si>
  <si>
    <t>1730</t>
  </si>
  <si>
    <t>Aclaim (IRE) / Posy Fossil (USA)</t>
  </si>
  <si>
    <t>Posy Fossil (USA)</t>
  </si>
  <si>
    <t>1744</t>
  </si>
  <si>
    <t>Sergei Prokofiev (CAN) / Red Impact (GB)</t>
  </si>
  <si>
    <t>Red Impact (GB)</t>
  </si>
  <si>
    <t>1745</t>
  </si>
  <si>
    <t>Time Test (GB) / Redstart (GB)</t>
  </si>
  <si>
    <t>Redstart (GB)</t>
  </si>
  <si>
    <t>Cockney Rebel (IRE)</t>
  </si>
  <si>
    <t>1749</t>
  </si>
  <si>
    <t>Bated Breath (GB) / Rosa Gold (GB)</t>
  </si>
  <si>
    <t>Rosa Gold (GB)</t>
  </si>
  <si>
    <t>1754</t>
  </si>
  <si>
    <t>Ten Sovereigns (IRE) / Saraha (GB)</t>
  </si>
  <si>
    <t>Saraha (GB)</t>
  </si>
  <si>
    <t>1756</t>
  </si>
  <si>
    <t>Golden Horn (GB) / Scala Regia (FR)</t>
  </si>
  <si>
    <t>Scala Regia (FR)</t>
  </si>
  <si>
    <t>1760</t>
  </si>
  <si>
    <t>Time Test (GB) / Sea of Secrets (IRE)</t>
  </si>
  <si>
    <t>Sea of Secrets (IRE)</t>
  </si>
  <si>
    <t>1771</t>
  </si>
  <si>
    <t>Raven's Pass (USA) / Sightline (GB)</t>
  </si>
  <si>
    <t>Sightline (GB)</t>
  </si>
  <si>
    <t>1777</t>
  </si>
  <si>
    <t>Ardad (IRE) / Sooraah (GB)</t>
  </si>
  <si>
    <t>Sooraah (GB)</t>
  </si>
  <si>
    <t>1779</t>
  </si>
  <si>
    <t>Ulysses (IRE) / Speedy Utmost Meg (GB)</t>
  </si>
  <si>
    <t>Speedy Utmost Meg (GB)</t>
  </si>
  <si>
    <t>1781</t>
  </si>
  <si>
    <t>Territories (IRE) / Spring Run (GB)</t>
  </si>
  <si>
    <t>Spring Run (GB)</t>
  </si>
  <si>
    <t>Molland Ridge Stud</t>
  </si>
  <si>
    <t>1784</t>
  </si>
  <si>
    <t>Ubettabelieveit (IRE) / Stay Home (IRE)</t>
  </si>
  <si>
    <t>Stay Home (IRE)</t>
  </si>
  <si>
    <t>Fascinating Rock (IRE)</t>
  </si>
  <si>
    <t>1787</t>
  </si>
  <si>
    <t>Tasleet (GB) / Sweet Lady Rose (IRE)</t>
  </si>
  <si>
    <t>Sweet Lady Rose (IRE)</t>
  </si>
  <si>
    <t>1803</t>
  </si>
  <si>
    <t>Tasleet (GB) / Zerka (GB)</t>
  </si>
  <si>
    <t>Zerka (GB)</t>
  </si>
  <si>
    <t>Brinkley Stud</t>
  </si>
  <si>
    <t>1804</t>
  </si>
  <si>
    <t>Arizona (IRE) / Alphaba (IRE)</t>
  </si>
  <si>
    <t>Alphaba (IRE)</t>
  </si>
  <si>
    <t>Upper Coombe Farm</t>
  </si>
  <si>
    <t>1805</t>
  </si>
  <si>
    <t>Massaat (IRE) / Angel's Quest (FR)</t>
  </si>
  <si>
    <t>Angel's Quest (FR)</t>
  </si>
  <si>
    <t>1806</t>
  </si>
  <si>
    <t>Ubettabelieveit (IRE) / Assuming (IRE)</t>
  </si>
  <si>
    <t>Assuming (IRE)</t>
  </si>
  <si>
    <t>1809</t>
  </si>
  <si>
    <t>Havana Gold (IRE) / Bybrook (GB)</t>
  </si>
  <si>
    <t>Bybrook (GB)</t>
  </si>
  <si>
    <t>1810</t>
  </si>
  <si>
    <t>Land Force (IRE) / Byroness (GB)</t>
  </si>
  <si>
    <t>Byroness (GB)</t>
  </si>
  <si>
    <t>Byron (GB)</t>
  </si>
  <si>
    <t>1812</t>
  </si>
  <si>
    <t>Ribchester (IRE) / Clairette (IRE)</t>
  </si>
  <si>
    <t>Clairette (IRE)</t>
  </si>
  <si>
    <t>1813</t>
  </si>
  <si>
    <t>Dream Ahead (USA) / Contentment (GB)</t>
  </si>
  <si>
    <t>Contentment (GB)</t>
  </si>
  <si>
    <t>1818</t>
  </si>
  <si>
    <t>Roseman (IRE) / Dee Dee Girl (IRE)</t>
  </si>
  <si>
    <t>Dee Dee Girl (IRE)</t>
  </si>
  <si>
    <t>Primo Dominie</t>
  </si>
  <si>
    <t>1819</t>
  </si>
  <si>
    <t>Birth of An Angel (GB)</t>
  </si>
  <si>
    <t>Derrymore (IRE)</t>
  </si>
  <si>
    <t>Indian Haven (GB)</t>
  </si>
  <si>
    <t>1820</t>
  </si>
  <si>
    <t>Indian Haven (GB) / Dheyaa (IRE)</t>
  </si>
  <si>
    <t>Dheyaa (IRE)</t>
  </si>
  <si>
    <t>1830</t>
  </si>
  <si>
    <t>Massaat (IRE) / Get Even (GB)</t>
  </si>
  <si>
    <t>Get Even (GB)</t>
  </si>
  <si>
    <t>1833</t>
  </si>
  <si>
    <t>Masar (IRE) / Happy Hiker (IRE)</t>
  </si>
  <si>
    <t>Happy Hiker (IRE)</t>
  </si>
  <si>
    <t>1838</t>
  </si>
  <si>
    <t>Spirit of A Nation (GB)</t>
  </si>
  <si>
    <t>Khismet (GB)</t>
  </si>
  <si>
    <t>1839</t>
  </si>
  <si>
    <t>Ubettabelieveit (IRE) / Kindly (GB)</t>
  </si>
  <si>
    <t>Kindly (GB)</t>
  </si>
  <si>
    <t>1843</t>
  </si>
  <si>
    <t>Hello Youmzain (FR) / La Pedrera (IRE)</t>
  </si>
  <si>
    <t>La Pedrera (IRE)</t>
  </si>
  <si>
    <t>1853</t>
  </si>
  <si>
    <t>Mohaather (GB) / Mountain Brave (GB)</t>
  </si>
  <si>
    <t>Mountain Brave (GB)</t>
  </si>
  <si>
    <t>Joss Coward</t>
  </si>
  <si>
    <t>1857</t>
  </si>
  <si>
    <t>Aclaim (IRE) / Omaha Gold (IRE)</t>
  </si>
  <si>
    <t>Omaha Gold (IRE)</t>
  </si>
  <si>
    <t>Lioness Bloodstock</t>
  </si>
  <si>
    <t>1858</t>
  </si>
  <si>
    <t>Ubettabelieveit (IRE) / Oneroa (IRE)</t>
  </si>
  <si>
    <t>Oneroa (IRE)</t>
  </si>
  <si>
    <t>1873</t>
  </si>
  <si>
    <t>Buratino (IRE) / Sun'aq (IRE)</t>
  </si>
  <si>
    <t>Sun'aq (IRE)</t>
  </si>
  <si>
    <t>Year</t>
  </si>
  <si>
    <t>Sale</t>
  </si>
  <si>
    <t>Year Foaled</t>
  </si>
  <si>
    <t>Date Foaled</t>
  </si>
  <si>
    <t>Covered by</t>
  </si>
  <si>
    <t>Price (gns)</t>
  </si>
  <si>
    <t>Stabling</t>
  </si>
  <si>
    <t>OC3</t>
  </si>
  <si>
    <t>HF BB 696</t>
  </si>
  <si>
    <t>CS A 1</t>
  </si>
  <si>
    <t>HF K 197</t>
  </si>
  <si>
    <t>CS A 2</t>
  </si>
  <si>
    <t>WB V 481</t>
  </si>
  <si>
    <t>Fur  469</t>
  </si>
  <si>
    <t>HF DD 751</t>
  </si>
  <si>
    <t>WB W 511</t>
  </si>
  <si>
    <t>SP EE 778</t>
  </si>
  <si>
    <t>HF L 257</t>
  </si>
  <si>
    <t>CS B 18</t>
  </si>
  <si>
    <t>Som O 305</t>
  </si>
  <si>
    <t>HF BB 706</t>
  </si>
  <si>
    <t>Observatory (USA)</t>
  </si>
  <si>
    <t>Som S 366A</t>
  </si>
  <si>
    <t>Som O 306</t>
  </si>
  <si>
    <t>Som T 385</t>
  </si>
  <si>
    <t>Harlan's Holiday (USA)</t>
  </si>
  <si>
    <t>CS A 4</t>
  </si>
  <si>
    <t>Som U 410</t>
  </si>
  <si>
    <t>Som O 280</t>
  </si>
  <si>
    <t>CS C 23</t>
  </si>
  <si>
    <t>HF D 35A</t>
  </si>
  <si>
    <t>CS C 22</t>
  </si>
  <si>
    <t>Som S 360</t>
  </si>
  <si>
    <t>Som Q 339</t>
  </si>
  <si>
    <t>HF G 93</t>
  </si>
  <si>
    <t>Assertive (GB)</t>
  </si>
  <si>
    <t>WB V 483</t>
  </si>
  <si>
    <t>HF N 204</t>
  </si>
  <si>
    <t>Som U 393</t>
  </si>
  <si>
    <t>HF L 254</t>
  </si>
  <si>
    <t>Fur  472</t>
  </si>
  <si>
    <t>Som T 388</t>
  </si>
  <si>
    <t>CS D 29</t>
  </si>
  <si>
    <t>Som S 358A</t>
  </si>
  <si>
    <t>HF J 167</t>
  </si>
  <si>
    <t>HF DD 725</t>
  </si>
  <si>
    <t>HF CC 748</t>
  </si>
  <si>
    <t>HF J 182</t>
  </si>
  <si>
    <t>HF L 255</t>
  </si>
  <si>
    <t>Fur  473</t>
  </si>
  <si>
    <t>Low  579</t>
  </si>
  <si>
    <t>HF BB 707</t>
  </si>
  <si>
    <t>CS B 19</t>
  </si>
  <si>
    <t>CS C 25</t>
  </si>
  <si>
    <t>SP EE 783</t>
  </si>
  <si>
    <t>HF N 206</t>
  </si>
  <si>
    <t>CS D 28</t>
  </si>
  <si>
    <t>CS C 24</t>
  </si>
  <si>
    <t>CS B 12</t>
  </si>
  <si>
    <t>CS A 3</t>
  </si>
  <si>
    <t>SP A 6</t>
  </si>
  <si>
    <t>HF J 180</t>
  </si>
  <si>
    <t>Som O 276</t>
  </si>
  <si>
    <t>CS B 14</t>
  </si>
  <si>
    <t>CS A 7</t>
  </si>
  <si>
    <t>HF N 201</t>
  </si>
  <si>
    <t>HF F 74</t>
  </si>
  <si>
    <t>Som U 423</t>
  </si>
  <si>
    <t>HF D 34</t>
  </si>
  <si>
    <t>CS B 13</t>
  </si>
  <si>
    <t>Falco (USA)</t>
  </si>
  <si>
    <t>HF H 97</t>
  </si>
  <si>
    <t>HF N 200</t>
  </si>
  <si>
    <t>WB V 494</t>
  </si>
  <si>
    <t>HF F 153</t>
  </si>
  <si>
    <t>WB V 493</t>
  </si>
  <si>
    <t>HF BB 701</t>
  </si>
  <si>
    <t>HF G 135</t>
  </si>
  <si>
    <t>HF D 33</t>
  </si>
  <si>
    <t>Fur  436</t>
  </si>
  <si>
    <t>SP FF 803</t>
  </si>
  <si>
    <t>HF K 194</t>
  </si>
  <si>
    <t>CS A 11</t>
  </si>
  <si>
    <t>HF BB 699</t>
  </si>
  <si>
    <t>HF M 241</t>
  </si>
  <si>
    <t>HF M 240</t>
  </si>
  <si>
    <t>Som O 292</t>
  </si>
  <si>
    <t>Som P 329</t>
  </si>
  <si>
    <t>HF K 193</t>
  </si>
  <si>
    <t>HF BB 700</t>
  </si>
  <si>
    <t>Myboycharlie (IRE)</t>
  </si>
  <si>
    <t>LY  621</t>
  </si>
  <si>
    <t>RY  642</t>
  </si>
  <si>
    <t>SP EE 761</t>
  </si>
  <si>
    <t>HF DD 727</t>
  </si>
  <si>
    <t>LY  622</t>
  </si>
  <si>
    <t>SP A 5</t>
  </si>
  <si>
    <t>WB W 502</t>
  </si>
  <si>
    <t>HF L 225</t>
  </si>
  <si>
    <t>RY  643</t>
  </si>
  <si>
    <t>HF DD 755</t>
  </si>
  <si>
    <t>CS A 8</t>
  </si>
  <si>
    <t>HF E 62</t>
  </si>
  <si>
    <t>Som Q 338</t>
  </si>
  <si>
    <t>HF L 252</t>
  </si>
  <si>
    <t>HF H 99</t>
  </si>
  <si>
    <t>Som T 391</t>
  </si>
  <si>
    <t>HF M 246</t>
  </si>
  <si>
    <t>SP A 4</t>
  </si>
  <si>
    <t>Som U 392</t>
  </si>
  <si>
    <t>CS B 20</t>
  </si>
  <si>
    <t>WB W 503</t>
  </si>
  <si>
    <t>Som U 399</t>
  </si>
  <si>
    <t>Som U 394</t>
  </si>
  <si>
    <t>HF F 152</t>
  </si>
  <si>
    <t>HF H 98</t>
  </si>
  <si>
    <t>Fur  474</t>
  </si>
  <si>
    <t>Som P 328</t>
  </si>
  <si>
    <t>WB V 492</t>
  </si>
  <si>
    <t>HF J 161</t>
  </si>
  <si>
    <t>LY  630</t>
  </si>
  <si>
    <t>HF D 158A</t>
  </si>
  <si>
    <t>HF E 64</t>
  </si>
  <si>
    <t>HF E 65</t>
  </si>
  <si>
    <t>HF N 198</t>
  </si>
  <si>
    <t>LY  618</t>
  </si>
  <si>
    <t>LY  602</t>
  </si>
  <si>
    <t>Fur  475</t>
  </si>
  <si>
    <t>HF D 31A</t>
  </si>
  <si>
    <t>Som S 373</t>
  </si>
  <si>
    <t>HF CC 732</t>
  </si>
  <si>
    <t>Som T 387</t>
  </si>
  <si>
    <t>Sulamani (IRE)</t>
  </si>
  <si>
    <t>HF M 247</t>
  </si>
  <si>
    <t>HF F 151</t>
  </si>
  <si>
    <t>WB X 531</t>
  </si>
  <si>
    <t>Som U 406</t>
  </si>
  <si>
    <t>SP EE 762</t>
  </si>
  <si>
    <t>Som U 396</t>
  </si>
  <si>
    <t>HF DD 728</t>
  </si>
  <si>
    <t>Som O 308</t>
  </si>
  <si>
    <t>HF F 76</t>
  </si>
  <si>
    <t>Som S 367</t>
  </si>
  <si>
    <t>Som U 397</t>
  </si>
  <si>
    <t>HF K 189</t>
  </si>
  <si>
    <t>HF D 158</t>
  </si>
  <si>
    <t>SP EE 760</t>
  </si>
  <si>
    <t>SP EE 782</t>
  </si>
  <si>
    <t>Som S 365</t>
  </si>
  <si>
    <t>HF K 266</t>
  </si>
  <si>
    <t>Fur  440</t>
  </si>
  <si>
    <t>WB X 529</t>
  </si>
  <si>
    <t>RY  646</t>
  </si>
  <si>
    <t>HF K 268</t>
  </si>
  <si>
    <t>RY  647</t>
  </si>
  <si>
    <t>WB W 504</t>
  </si>
  <si>
    <t>Som O 315</t>
  </si>
  <si>
    <t>Som O 309</t>
  </si>
  <si>
    <t>SP A 10</t>
  </si>
  <si>
    <t>WB Z 563</t>
  </si>
  <si>
    <t>HF I 116</t>
  </si>
  <si>
    <t>Fur  476</t>
  </si>
  <si>
    <t>HF L 223</t>
  </si>
  <si>
    <t>Som R 374A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</si>
</sst>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€]#,##0"/>
    <numFmt numFmtId="165" formatCode="&quot;€&quot;#,##0"/>
    <numFmt numFmtId="166" formatCode="#,##0;;"/>
    <numFmt numFmtId="167" formatCode="&quot;$&quot;#,##0"/>
    <numFmt numFmtId="168" formatCode="[$€]#,##0.00"/>
  </numFmts>
  <fonts count="17">
    <font>
      <sz val="10.0"/>
      <color rgb="FF000000"/>
      <name val="Verdana"/>
      <scheme val="minor"/>
    </font>
    <font>
      <b/>
      <color theme="1"/>
      <name val="Verdana"/>
      <scheme val="minor"/>
    </font>
    <font>
      <color theme="1"/>
      <name val="Verdana"/>
      <scheme val="minor"/>
    </font>
    <font>
      <sz val="13.0"/>
      <color theme="1"/>
      <name val="Calibri"/>
    </font>
    <font>
      <b/>
      <sz val="13.0"/>
      <color theme="1"/>
      <name val="Spectral"/>
    </font>
    <font>
      <sz val="13.0"/>
      <color theme="1"/>
      <name val="Spectral"/>
    </font>
    <font>
      <b/>
      <sz val="13.0"/>
      <color rgb="FFFFFFFF"/>
      <name val="Spectral"/>
    </font>
    <font>
      <sz val="13.0"/>
      <color rgb="FF171717"/>
      <name val="Spectral"/>
    </font>
    <font>
      <sz val="10.0"/>
      <color theme="1"/>
      <name val="Verdana"/>
    </font>
    <font>
      <sz val="13.0"/>
      <color rgb="FF002142"/>
      <name val="Spectral"/>
    </font>
    <font>
      <sz val="13.0"/>
      <color rgb="FF1F1F1F"/>
      <name val="Spectral"/>
    </font>
    <font>
      <sz val="13.0"/>
      <color rgb="FF000000"/>
      <name val="Spectral"/>
    </font>
    <font>
      <b/>
      <sz val="10.0"/>
      <color theme="1"/>
      <name val="Verdana"/>
    </font>
    <font>
      <sz val="10.0"/>
      <color theme="1"/>
      <name val="Verdana"/>
      <scheme val="minor"/>
    </font>
    <font>
      <sz val="11.0"/>
      <color rgb="FF1F1F1F"/>
      <name val="&quot;Google Sans&quot;"/>
    </font>
    <font>
      <color theme="1"/>
      <name val="Verdana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BEBEB"/>
        <bgColor rgb="FFEBEBEB"/>
      </patternFill>
    </fill>
    <fill>
      <patternFill patternType="solid">
        <fgColor rgb="FFFFFFFF"/>
        <bgColor rgb="FFFFFFFF"/>
      </patternFill>
    </fill>
    <fill>
      <patternFill patternType="solid">
        <fgColor rgb="FFCDCCCB"/>
        <bgColor rgb="FFCDCCCB"/>
      </patternFill>
    </fill>
  </fills>
  <borders count="1">
    <border/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1" xfId="0" applyAlignment="1" applyFont="1" applyNumberForma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1" xfId="0" applyAlignment="1" applyFont="1" applyNumberFormat="1">
      <alignment shrinkToFit="0" wrapText="1"/>
    </xf>
    <xf borderId="0" fillId="0" fontId="2" numFmtId="0" xfId="0" applyFont="1"/>
    <xf borderId="0" fillId="0" fontId="2" numFmtId="164" xfId="0" applyFont="1" applyNumberFormat="1"/>
    <xf borderId="0" fillId="0" fontId="2" numFmtId="1" xfId="0" applyFont="1" applyNumberFormat="1"/>
    <xf borderId="0" fillId="0" fontId="2" numFmtId="1" xfId="0" applyFont="1" applyNumberFormat="1"/>
    <xf borderId="0" fillId="0" fontId="2" numFmtId="164" xfId="0" applyFont="1" applyNumberFormat="1"/>
    <xf borderId="0" fillId="0" fontId="2" numFmtId="3" xfId="0" applyFont="1" applyNumberFormat="1"/>
    <xf borderId="0" fillId="0" fontId="2" numFmtId="165" xfId="0" applyFont="1" applyNumberFormat="1"/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 shrinkToFit="0" wrapText="1"/>
    </xf>
    <xf borderId="0" fillId="0" fontId="4" numFmtId="0" xfId="0" applyAlignment="1" applyFont="1">
      <alignment shrinkToFit="0" wrapText="1"/>
    </xf>
    <xf borderId="0" fillId="0" fontId="4" numFmtId="164" xfId="0" applyAlignment="1" applyFont="1" applyNumberFormat="1">
      <alignment horizontal="right" readingOrder="0" shrinkToFit="0" wrapText="1"/>
    </xf>
    <xf borderId="0" fillId="0" fontId="5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0" fontId="5" numFmtId="164" xfId="0" applyAlignment="1" applyFont="1" applyNumberFormat="1">
      <alignment horizontal="left" readingOrder="0" shrinkToFit="0" wrapText="1"/>
    </xf>
    <xf borderId="0" fillId="0" fontId="4" numFmtId="10" xfId="0" applyAlignment="1" applyFont="1" applyNumberFormat="1">
      <alignment readingOrder="0" shrinkToFit="0" wrapText="1"/>
    </xf>
    <xf borderId="0" fillId="0" fontId="4" numFmtId="164" xfId="0" applyAlignment="1" applyFont="1" applyNumberFormat="1">
      <alignment readingOrder="0" shrinkToFit="0" wrapText="1"/>
    </xf>
    <xf borderId="0" fillId="0" fontId="6" numFmtId="3" xfId="0" applyAlignment="1" applyFont="1" applyNumberFormat="1">
      <alignment readingOrder="0" shrinkToFit="0" wrapText="1"/>
    </xf>
    <xf borderId="0" fillId="0" fontId="4" numFmtId="3" xfId="0" applyAlignment="1" applyFont="1" applyNumberFormat="1">
      <alignment readingOrder="0" shrinkToFit="0" wrapText="1"/>
    </xf>
    <xf borderId="0" fillId="0" fontId="3" numFmtId="0" xfId="0" applyFont="1"/>
    <xf borderId="0" fillId="0" fontId="5" numFmtId="0" xfId="0" applyAlignment="1" applyFont="1">
      <alignment readingOrder="0"/>
    </xf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164" xfId="0" applyFont="1" applyNumberFormat="1"/>
    <xf borderId="0" fillId="0" fontId="5" numFmtId="164" xfId="0" applyAlignment="1" applyFont="1" applyNumberFormat="1">
      <alignment horizontal="left"/>
    </xf>
    <xf borderId="0" fillId="0" fontId="5" numFmtId="10" xfId="0" applyFont="1" applyNumberFormat="1"/>
    <xf borderId="0" fillId="0" fontId="5" numFmtId="164" xfId="0" applyFont="1" applyNumberFormat="1"/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Font="1"/>
    <xf borderId="0" fillId="0" fontId="5" numFmtId="164" xfId="0" applyAlignment="1" applyFont="1" applyNumberFormat="1">
      <alignment horizontal="right" readingOrder="0"/>
    </xf>
    <xf borderId="0" fillId="0" fontId="5" numFmtId="164" xfId="0" applyAlignment="1" applyFont="1" applyNumberFormat="1">
      <alignment horizontal="left" readingOrder="0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right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right"/>
    </xf>
    <xf borderId="0" fillId="0" fontId="5" numFmtId="166" xfId="0" applyAlignment="1" applyFont="1" applyNumberFormat="1">
      <alignment horizontal="right"/>
    </xf>
    <xf borderId="0" fillId="0" fontId="8" numFmtId="0" xfId="0" applyAlignment="1" applyFont="1">
      <alignment horizontal="right"/>
    </xf>
    <xf borderId="0" fillId="0" fontId="8" numFmtId="166" xfId="0" applyAlignment="1" applyFont="1" applyNumberFormat="1">
      <alignment horizontal="right"/>
    </xf>
    <xf borderId="0" fillId="0" fontId="8" numFmtId="164" xfId="0" applyAlignment="1" applyFont="1" applyNumberFormat="1">
      <alignment horizontal="right"/>
    </xf>
    <xf borderId="0" fillId="0" fontId="2" numFmtId="166" xfId="0" applyFont="1" applyNumberFormat="1"/>
    <xf borderId="0" fillId="0" fontId="5" numFmtId="164" xfId="0" applyAlignment="1" applyFont="1" applyNumberFormat="1">
      <alignment horizontal="left"/>
    </xf>
    <xf borderId="0" fillId="0" fontId="5" numFmtId="166" xfId="0" applyFont="1" applyNumberFormat="1"/>
    <xf borderId="0" fillId="0" fontId="4" numFmtId="0" xfId="0" applyAlignment="1" applyFont="1">
      <alignment horizontal="left"/>
    </xf>
    <xf borderId="0" fillId="0" fontId="5" numFmtId="165" xfId="0" applyAlignment="1" applyFont="1" applyNumberFormat="1">
      <alignment horizontal="left" readingOrder="0"/>
    </xf>
    <xf borderId="0" fillId="0" fontId="3" numFmtId="0" xfId="0" applyAlignment="1" applyFont="1">
      <alignment horizontal="left" readingOrder="0"/>
    </xf>
    <xf borderId="0" fillId="0" fontId="7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readingOrder="0"/>
    </xf>
    <xf borderId="0" fillId="0" fontId="7" numFmtId="167" xfId="0" applyAlignment="1" applyFont="1" applyNumberFormat="1">
      <alignment horizontal="center" readingOrder="0"/>
    </xf>
    <xf borderId="0" fillId="0" fontId="7" numFmtId="165" xfId="0" applyAlignment="1" applyFont="1" applyNumberFormat="1">
      <alignment horizontal="center" readingOrder="0"/>
    </xf>
    <xf borderId="0" fillId="0" fontId="5" numFmtId="0" xfId="0" applyAlignment="1" applyFont="1">
      <alignment horizontal="right"/>
    </xf>
    <xf borderId="0" fillId="2" fontId="9" numFmtId="167" xfId="0" applyAlignment="1" applyFill="1" applyFont="1" applyNumberFormat="1">
      <alignment horizontal="center" readingOrder="0"/>
    </xf>
    <xf borderId="0" fillId="0" fontId="7" numFmtId="3" xfId="0" applyAlignment="1" applyFont="1" applyNumberFormat="1">
      <alignment horizontal="center" readingOrder="0"/>
    </xf>
    <xf borderId="0" fillId="0" fontId="7" numFmtId="164" xfId="0" applyAlignment="1" applyFont="1" applyNumberFormat="1">
      <alignment horizontal="left" readingOrder="0"/>
    </xf>
    <xf borderId="0" fillId="0" fontId="5" numFmtId="3" xfId="0" applyAlignment="1" applyFont="1" applyNumberFormat="1">
      <alignment horizontal="left" readingOrder="0"/>
    </xf>
    <xf borderId="0" fillId="0" fontId="5" numFmtId="3" xfId="0" applyAlignment="1" applyFont="1" applyNumberFormat="1">
      <alignment horizontal="left"/>
    </xf>
    <xf borderId="0" fillId="0" fontId="5" numFmtId="3" xfId="0" applyFont="1" applyNumberFormat="1"/>
    <xf borderId="0" fillId="3" fontId="10" numFmtId="164" xfId="0" applyAlignment="1" applyFill="1" applyFont="1" applyNumberFormat="1">
      <alignment horizontal="left" readingOrder="0"/>
    </xf>
    <xf borderId="0" fillId="0" fontId="5" numFmtId="164" xfId="0" applyAlignment="1" applyFont="1" applyNumberFormat="1">
      <alignment horizontal="left" readingOrder="0"/>
    </xf>
    <xf borderId="0" fillId="0" fontId="11" numFmtId="165" xfId="0" applyAlignment="1" applyFont="1" applyNumberFormat="1">
      <alignment horizontal="left" readingOrder="0"/>
    </xf>
    <xf borderId="0" fillId="0" fontId="11" numFmtId="164" xfId="0" applyAlignment="1" applyFont="1" applyNumberFormat="1">
      <alignment readingOrder="0"/>
    </xf>
    <xf borderId="0" fillId="0" fontId="5" numFmtId="166" xfId="0" applyAlignment="1" applyFont="1" applyNumberFormat="1">
      <alignment readingOrder="0"/>
    </xf>
    <xf borderId="0" fillId="0" fontId="7" numFmtId="3" xfId="0" applyAlignment="1" applyFont="1" applyNumberFormat="1">
      <alignment horizontal="left" readingOrder="0"/>
    </xf>
    <xf borderId="0" fillId="3" fontId="10" numFmtId="0" xfId="0" applyAlignment="1" applyFont="1">
      <alignment readingOrder="0"/>
    </xf>
    <xf borderId="0" fillId="4" fontId="7" numFmtId="3" xfId="0" applyAlignment="1" applyFill="1" applyFont="1" applyNumberFormat="1">
      <alignment horizontal="left" readingOrder="0"/>
    </xf>
    <xf borderId="0" fillId="0" fontId="5" numFmtId="165" xfId="0" applyAlignment="1" applyFont="1" applyNumberFormat="1">
      <alignment horizontal="left"/>
    </xf>
    <xf borderId="0" fillId="3" fontId="10" numFmtId="3" xfId="0" applyAlignment="1" applyFont="1" applyNumberFormat="1">
      <alignment readingOrder="0"/>
    </xf>
    <xf borderId="0" fillId="0" fontId="12" numFmtId="0" xfId="0" applyFont="1"/>
    <xf borderId="0" fillId="0" fontId="12" numFmtId="0" xfId="0" applyAlignment="1" applyFont="1">
      <alignment horizontal="left"/>
    </xf>
    <xf borderId="0" fillId="0" fontId="12" numFmtId="166" xfId="0" applyAlignment="1" applyFont="1" applyNumberFormat="1">
      <alignment horizontal="right"/>
    </xf>
    <xf borderId="0" fillId="0" fontId="12" numFmtId="164" xfId="0" applyAlignment="1" applyFont="1" applyNumberFormat="1">
      <alignment horizontal="left" readingOrder="0"/>
    </xf>
    <xf borderId="0" fillId="0" fontId="12" numFmtId="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8" numFmtId="0" xfId="0" applyAlignment="1" applyFont="1">
      <alignment horizontal="left" readingOrder="0"/>
    </xf>
    <xf borderId="0" fillId="0" fontId="8" numFmtId="165" xfId="0" applyAlignment="1" applyFont="1" applyNumberFormat="1">
      <alignment horizontal="right" readingOrder="0"/>
    </xf>
    <xf borderId="0" fillId="0" fontId="2" numFmtId="0" xfId="0" applyAlignment="1" applyFont="1">
      <alignment horizontal="left" readingOrder="0"/>
    </xf>
    <xf borderId="0" fillId="0" fontId="13" numFmtId="0" xfId="0" applyAlignment="1" applyFont="1">
      <alignment horizontal="left" readingOrder="0"/>
    </xf>
    <xf borderId="0" fillId="0" fontId="5" numFmtId="164" xfId="0" applyAlignment="1" applyFont="1" applyNumberFormat="1">
      <alignment readingOrder="0"/>
    </xf>
    <xf borderId="0" fillId="0" fontId="8" numFmtId="0" xfId="0" applyAlignment="1" applyFont="1">
      <alignment horizontal="left"/>
    </xf>
    <xf borderId="0" fillId="0" fontId="2" numFmtId="0" xfId="0" applyFont="1"/>
    <xf borderId="0" fillId="0" fontId="8" numFmtId="165" xfId="0" applyAlignment="1" applyFont="1" applyNumberFormat="1">
      <alignment horizontal="right"/>
    </xf>
    <xf borderId="0" fillId="0" fontId="8" numFmtId="0" xfId="0" applyAlignment="1" applyFont="1">
      <alignment horizontal="right" readingOrder="0"/>
    </xf>
    <xf borderId="0" fillId="0" fontId="2" numFmtId="165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3" fontId="14" numFmtId="0" xfId="0" applyAlignment="1" applyFont="1">
      <alignment horizontal="left" readingOrder="0"/>
    </xf>
    <xf borderId="0" fillId="0" fontId="5" numFmtId="0" xfId="0" applyFont="1"/>
    <xf borderId="0" fillId="0" fontId="2" numFmtId="168" xfId="0" applyFont="1" applyNumberFormat="1"/>
    <xf borderId="0" fillId="0" fontId="15" numFmtId="0" xfId="0" applyAlignment="1" applyFont="1">
      <alignment vertical="bottom"/>
    </xf>
    <xf borderId="0" fillId="0" fontId="2" numFmtId="0" xfId="0" applyAlignment="1" applyFont="1">
      <alignment horizontal="left"/>
    </xf>
    <xf borderId="0" fillId="0" fontId="13" numFmtId="0" xfId="0" applyAlignment="1" applyFont="1">
      <alignment horizontal="left"/>
    </xf>
    <xf borderId="0" fillId="0" fontId="16" numFmtId="0" xfId="0" applyAlignment="1" applyFont="1">
      <alignment vertical="bottom"/>
    </xf>
    <xf borderId="0" fillId="0" fontId="8" numFmtId="165" xfId="0" applyAlignment="1" applyFont="1" applyNumberFormat="1">
      <alignment horizontal="left" readingOrder="0"/>
    </xf>
    <xf borderId="0" fillId="0" fontId="8" numFmtId="0" xfId="0" applyAlignment="1" applyFont="1">
      <alignment horizontal="right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168" xfId="0" applyFont="1" applyNumberFormat="1"/>
    <xf borderId="0" fillId="0" fontId="2" numFmtId="1" xfId="0" applyAlignment="1" applyFont="1" applyNumberFormat="1">
      <alignment horizontal="left"/>
    </xf>
    <xf borderId="0" fillId="3" fontId="14" numFmtId="0" xfId="0" applyAlignment="1" applyFont="1">
      <alignment readingOrder="0"/>
    </xf>
    <xf borderId="0" fillId="0" fontId="2" numFmtId="164" xfId="0" applyAlignment="1" applyFont="1" applyNumberFormat="1">
      <alignment horizontal="left"/>
    </xf>
    <xf borderId="0" fillId="0" fontId="8" numFmtId="14" xfId="0" applyAlignment="1" applyFont="1" applyNumberFormat="1">
      <alignment horizontal="right"/>
    </xf>
    <xf borderId="0" fillId="0" fontId="5" numFmtId="165" xfId="0" applyFont="1" applyNumberFormat="1"/>
    <xf borderId="0" fillId="0" fontId="8" numFmtId="0" xfId="0" applyAlignment="1" applyFont="1">
      <alignment horizontal="right"/>
    </xf>
    <xf borderId="0" fillId="0" fontId="1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13" Type="http://schemas.openxmlformats.org/officeDocument/2006/relationships/pivotCacheDefinition" Target="pivotCache/pivotCacheDefinition3.xml"/><Relationship Id="rId12" Type="http://schemas.openxmlformats.org/officeDocument/2006/relationships/pivotCacheDefinition" Target="pivotCache/pivotCacheDefinition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3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T3116" sheet="All Yearling Sale Lots"/>
  </cacheSource>
  <cacheFields>
    <cacheField name="Sire -" numFmtId="0">
      <sharedItems containsBlank="1">
        <s v="A'Ali (IRE)"/>
        <s v="Acclamation (GB)"/>
        <s v="Aclaim (IRE)"/>
        <s v="Advertise (GB)"/>
        <s v="Al Kazeem (GB)"/>
        <s v="Alkumait (GB)"/>
        <s v="Almanzor (FR)"/>
        <s v="American Pharoah (USA)"/>
        <s v="Ardad (IRE)"/>
        <s v="Arizona (IRE)"/>
        <s v="Australia (GB)"/>
        <s v="Awtaad (IRE)"/>
        <s v="Bangkok (IRE)"/>
        <s v="Bated Breath (GB)"/>
        <s v="Belardo (IRE)"/>
        <s v="Blame (USA)"/>
        <s v="Blue Point (IRE)"/>
        <s v="Bobby's Kitten (USA)"/>
        <s v="Bungle Inthejungle (GB)"/>
        <s v="Buratino (IRE)"/>
        <s v="Cable Bay (IRE)"/>
        <s v="Calyx (GB)"/>
        <s v="Camelot (GB)"/>
        <s v="Caravaggio (USA)"/>
        <s v="Catholic Boy (USA)"/>
        <s v="Churchill (IRE)"/>
        <s v="Circus Maximus (IRE)"/>
        <s v="City Light (FR)"/>
        <s v="Cityscape (GB)"/>
        <s v="Cloth of Stars (IRE)"/>
        <s v="Cotai Glory (GB)"/>
        <s v="Coulsty (IRE)"/>
        <s v="Cracksman (GB)"/>
        <s v="Crystal Ocean (GB)"/>
        <s v="Dabirsim (FR)"/>
        <s v="Dandy Man (IRE)"/>
        <s v="Dark Angel (IRE)"/>
        <s v="Dawn Approach (IRE)"/>
        <s v="Decorated Knight (GB)"/>
        <s v="Dream Ahead (USA)"/>
        <s v="Dubawi (IRE)"/>
        <s v="Due Diligence (USA)"/>
        <s v="Earthlight (IRE)"/>
        <s v="El Kabeir (USA)"/>
        <s v="Elzaam (AUS)"/>
        <s v="Eqtidaar (IRE)"/>
        <s v="Expert Eye (GB)"/>
        <s v="Far Above (IRE)"/>
        <s v="Farhh (GB)"/>
        <s v="Footstepsinthesand (GB)"/>
        <s v="Frankel (GB)"/>
        <s v="Frosted (USA)"/>
        <s v="Galileo Chrome (IRE)"/>
        <s v="Galileo Gold (GB)"/>
        <s v="Galiway (GB)"/>
        <s v="Ghaiyyath (IRE)"/>
        <s v="Gleneagles (IRE)"/>
        <s v="Golden Horde (IRE)"/>
        <s v="Golden Horn (GB)"/>
        <s v="Gregorian (IRE)"/>
        <s v="Hard Spun (USA)"/>
        <s v="Harry Angel (IRE)"/>
        <s v="Havana Gold (IRE)"/>
        <s v="Havana Grey (GB)"/>
        <s v="Hello Youmzain (FR)"/>
        <s v="Highland Reel (IRE)"/>
        <s v="Holy Roman Emperor (IRE)"/>
        <s v="Iffraaj (GB)"/>
        <s v="In Swoop (IRE)"/>
        <s v="Inns of Court (IRE)"/>
        <s v="Invincible Army (IRE)"/>
        <s v="Invincible Spirit (IRE)"/>
        <s v="James Garfield (IRE)"/>
        <s v="Japan (GB)"/>
        <s v="Justify (USA)"/>
        <s v="Kameko (USA)"/>
        <s v="Kessaar (IRE)"/>
        <s v="King of Change (GB)"/>
        <s v="Kingman (GB)"/>
        <s v="Kodi Bear (IRE)"/>
        <s v="Kodiac (GB)"/>
        <s v="Kuroshio (AUS)"/>
        <s v="Land Force (IRE)"/>
        <s v="Lightning Spear (GB)"/>
        <s v="Logician (GB)"/>
        <s v="Lope de Vega (IRE)"/>
        <s v="Lope Y Fernandez (IRE)"/>
        <s v="Lucky Vega (IRE)"/>
        <s v="Magna Grecia (IRE)"/>
        <s v="Make Believe (GB)"/>
        <s v="Masar (IRE)"/>
        <s v="Massaat (IRE)"/>
        <s v="Mattmu (GB)"/>
        <s v="Mayson (GB)"/>
        <s v="Mehmas (IRE)"/>
        <s v="Mogul (GB)"/>
        <s v="Mohaather (GB)"/>
        <s v="More Than Ready (USA)"/>
        <s v="Nando Parrado (GB)"/>
        <s v="Nathaniel (IRE)"/>
        <s v="New Bay (GB)"/>
        <s v="New Bay (GB) "/>
        <s v="Night of Thunder (IRE)"/>
        <s v="No Nay Never (USA)"/>
        <s v="Oasis Dream (GB)"/>
        <s v="Palace Pier (GB)"/>
        <s v="Persian King (IRE)"/>
        <s v="Phoenix of Spain (IRE)"/>
        <s v="Pinatubo (IRE)"/>
        <s v="Prince of Lir (IRE)"/>
        <s v="Profitable (IRE)"/>
        <s v="Raging Bull (FR)"/>
        <s v="Raven's Pass (USA)"/>
        <s v="Recoletos (FR)"/>
        <s v="Ribchester (IRE)"/>
        <s v="Rumble Inthejungle (IRE)"/>
        <s v="Sands of Mali (FR)"/>
        <s v="Saxon Warrior (JPN)"/>
        <s v="Sea The Moon (GER)"/>
        <s v="Sea The Stars (IRE)"/>
        <s v="Sergei Prokofiev (CAN)"/>
        <s v="Shaman (IRE)"/>
        <s v="Showcasing (GB)"/>
        <s v="Sioux Nation (USA)"/>
        <s v="Sir Percy (GB)"/>
        <s v="Siyouni (FR)"/>
        <s v="Smooth Daddy (USA)"/>
        <s v="Soldier's Call (GB)"/>
        <s v="Sottsass (FR)"/>
        <s v="Space Blues (IRE)"/>
        <s v="St Mark's Basilica (FR)"/>
        <s v="Starman (GB)"/>
        <s v="Starspangledbanner (AUS)"/>
        <s v="Study of Man (IRE)"/>
        <s v="Supremacy (IRE)"/>
        <s v="Tamayuz (GB)"/>
        <s v="Tasleet (GB)"/>
        <s v="Ten Sovereigns (IRE)"/>
        <s v="Teofilo (IRE)"/>
        <s v="Territories (IRE)"/>
        <s v="The Irish Rover (IRE)"/>
        <s v="Threat (IRE)"/>
        <s v="Time Test (GB)"/>
        <s v="Tiz The Law (USA)"/>
        <s v="Too Darn Hot (GB)"/>
        <s v="Twilight Son (GB)"/>
        <s v="U S Navy Flag (USA)"/>
        <s v="Ubettabelieveit (IRE)"/>
        <s v="Ulysses (IRE)"/>
        <s v="Vadamos (FR)"/>
        <s v="Victor Ludorum (GB)"/>
        <s v="Volatile (USA)"/>
        <s v="Waldgeist (GB)"/>
        <s v="War of Will (USA)"/>
        <s v="Washington DC (IRE)"/>
        <s v="Without Parole (GB)"/>
        <s v="Wooded (IRE)"/>
        <s v="Wootton Bassett (GB)"/>
        <s v="Zarak (FR)"/>
        <s v="Zelzal (FR)"/>
        <s v="Zoustar (AUS)"/>
        <m/>
      </sharedItems>
    </cacheField>
    <cacheField name="Day" numFmtId="0">
      <sharedItems containsBlank="1">
        <s v="Goffs Don"/>
        <s v="Goffs ire b1"/>
        <s v="Tatt ire"/>
        <s v="Tatt ire "/>
        <s v="Tatts-new b1"/>
        <s v="Tatts-new b2"/>
        <s v="Tatts-new b3"/>
        <s v="Tatts-new b4"/>
        <s v="Goffs ire b2"/>
        <m/>
      </sharedItems>
    </cacheField>
    <cacheField name="Lot">
      <sharedItems containsBlank="1" containsMixedTypes="1" containsNumber="1" containsInteger="1">
        <n v="107.0"/>
        <n v="173.0"/>
        <n v="206.0"/>
        <n v="219.0"/>
        <n v="261.0"/>
        <n v="306.0"/>
        <n v="454.0"/>
        <n v="456.0"/>
        <n v="207.0"/>
        <s v="758"/>
        <s v="198"/>
        <s v="449"/>
        <s v="1010"/>
        <s v="1128"/>
        <s v="542"/>
        <s v="1238"/>
        <s v="1323"/>
        <s v="1378"/>
        <s v="1477"/>
        <s v="1551"/>
        <s v="1663"/>
        <s v="1678"/>
        <s v="1723"/>
        <s v="1762"/>
        <s v="1866"/>
        <n v="26.0"/>
        <n v="45.0"/>
        <n v="221.0"/>
        <n v="291.0"/>
        <n v="329.0"/>
        <n v="390.0"/>
        <n v="116.0"/>
        <n v="157.0"/>
        <n v="163.0"/>
        <n v="172.0"/>
        <n v="399.0"/>
        <n v="404.0"/>
        <n v="601.0"/>
        <n v="611.0"/>
        <n v="616.0"/>
        <n v="663.0"/>
        <n v="702.0"/>
        <n v="769.0"/>
        <n v="816.0"/>
        <n v="843.0"/>
        <n v="928.0"/>
        <s v="163"/>
        <s v="400"/>
        <s v="537"/>
        <s v="219"/>
        <s v="27"/>
        <s v="1075"/>
        <s v="1153"/>
        <s v="497"/>
        <s v="565"/>
        <s v="672"/>
        <s v="715"/>
        <s v="892"/>
        <s v="959"/>
        <s v="1252"/>
        <s v="1420"/>
        <s v="1480"/>
        <n v="98.0"/>
        <n v="490.0"/>
        <n v="972.0"/>
        <s v="1798"/>
        <s v="1829"/>
        <s v="1872"/>
        <n v="128.0"/>
        <n v="715.0"/>
        <n v="754.0"/>
        <n v="818.0"/>
        <s v="172"/>
        <s v="87"/>
        <s v="1052"/>
        <s v="1572"/>
        <s v="1645"/>
        <s v="1743"/>
        <s v="1775"/>
        <s v="1786"/>
        <s v="1816"/>
        <s v="1617"/>
        <n v="10.0"/>
        <n v="177.0"/>
        <n v="417.0"/>
        <n v="561.0"/>
        <n v="564.0"/>
        <n v="575.0"/>
        <n v="579.0"/>
        <n v="694.0"/>
        <n v="774.0"/>
        <n v="932.0"/>
        <n v="979.0"/>
        <s v="568"/>
        <s v="576"/>
        <s v="599"/>
        <s v="675"/>
        <s v="714"/>
        <s v="824"/>
        <s v="1469"/>
        <n v="441.0"/>
        <s v="586"/>
        <s v="547"/>
        <s v="223"/>
        <s v="224"/>
        <s v="1501"/>
        <s v="1508"/>
        <s v="1692"/>
        <s v="1698"/>
        <n v="509.0"/>
        <n v="7.0"/>
        <n v="40.0"/>
        <n v="49.0"/>
        <n v="103.0"/>
        <n v="106.0"/>
        <n v="134.0"/>
        <n v="135.0"/>
        <n v="149.0"/>
        <n v="152.0"/>
        <n v="220.0"/>
        <n v="260.0"/>
        <n v="271.0"/>
        <n v="340.0"/>
        <n v="370.0"/>
        <n v="391.0"/>
        <n v="437.0"/>
        <n v="438.0"/>
        <n v="467.0"/>
        <n v="180.0"/>
        <n v="418.0"/>
        <n v="497.0"/>
        <n v="955.0"/>
        <s v="140"/>
        <s v="149"/>
        <s v="562"/>
        <s v="60"/>
        <s v="802"/>
        <s v="369"/>
        <s v="382"/>
        <s v="533"/>
        <s v="1105"/>
        <s v="1202"/>
        <s v="458"/>
        <s v="490"/>
        <s v="536"/>
        <s v="584"/>
        <s v="596"/>
        <s v="699"/>
        <s v="785"/>
        <s v="788"/>
        <s v="797"/>
        <s v="853"/>
        <s v="875"/>
        <s v="897"/>
        <s v="915"/>
        <s v="931"/>
        <s v="940"/>
        <s v="951"/>
        <s v="1236"/>
        <s v="1244"/>
        <s v="1265"/>
        <s v="1322"/>
        <s v="1341"/>
        <s v="1347"/>
        <s v="1352"/>
        <s v="1365"/>
        <s v="1419"/>
        <s v="1425"/>
        <s v="1463"/>
        <s v="1465"/>
        <s v="1507"/>
        <s v="1531"/>
        <s v="1571"/>
        <s v="1667"/>
        <s v="1668"/>
        <s v="1688"/>
        <s v="1750"/>
        <s v="1826"/>
        <s v="1856"/>
        <n v="618.0"/>
        <s v="740"/>
        <s v="434"/>
        <s v="519"/>
        <n v="75.0"/>
        <n v="156.0"/>
        <n v="402.0"/>
        <n v="505.0"/>
        <n v="533.0"/>
        <n v="713.0"/>
        <n v="764.0"/>
        <n v="850.0"/>
        <n v="886.0"/>
        <n v="978.0"/>
        <s v="154"/>
        <s v="260"/>
        <s v="53"/>
        <s v="79"/>
        <s v="326"/>
        <s v="510"/>
        <s v="511"/>
        <s v="522"/>
        <s v="116"/>
        <s v="132"/>
        <s v="345"/>
        <s v="421"/>
        <s v="97"/>
        <s v="1190"/>
        <s v="1207"/>
        <s v="558"/>
        <s v="629"/>
        <s v="727"/>
        <s v="759"/>
        <s v="845"/>
        <s v="852"/>
        <s v="913"/>
        <s v="965"/>
        <s v="1335"/>
        <s v="1438"/>
        <s v="1603"/>
        <n v="2.0"/>
        <n v="13.0"/>
        <n v="65.0"/>
        <n v="190.0"/>
        <n v="676.0"/>
        <n v="820.0"/>
        <s v="769"/>
        <s v="523"/>
        <s v="430"/>
        <s v="1247"/>
        <s v="1557"/>
        <s v="1580"/>
        <n v="21.0"/>
        <n v="118.0"/>
        <n v="233.0"/>
        <n v="346.0"/>
        <n v="449.0"/>
        <s v="663"/>
        <s v="312"/>
        <s v="351"/>
        <s v="127"/>
        <s v="1104"/>
        <s v="466"/>
        <s v="646"/>
        <s v="780"/>
        <s v="924"/>
        <s v="1423"/>
        <s v="1576"/>
        <s v="1666"/>
        <s v="1684"/>
        <s v="1686"/>
        <s v="1763"/>
        <s v="572"/>
        <s v="413"/>
        <s v="1232"/>
        <s v="1504"/>
        <s v="81"/>
        <n v="29.0"/>
        <n v="89.0"/>
        <n v="243.0"/>
        <n v="307.0"/>
        <n v="9.0"/>
        <n v="114.0"/>
        <n v="126.0"/>
        <n v="166.0"/>
        <n v="241.0"/>
        <n v="277.0"/>
        <n v="332.0"/>
        <n v="364.0"/>
        <n v="369.0"/>
        <n v="436.0"/>
        <n v="696.0"/>
        <s v="23"/>
        <s v="46"/>
        <s v="300"/>
        <s v="338"/>
        <s v="486"/>
        <s v="112"/>
        <s v="138"/>
        <s v="15"/>
        <s v="209"/>
        <s v="244"/>
        <s v="313"/>
        <s v="315"/>
        <s v="352"/>
        <s v="404"/>
        <s v="6"/>
        <s v="1114"/>
        <s v="1218"/>
        <s v="455"/>
        <s v="457"/>
        <s v="469"/>
        <s v="471"/>
        <s v="484"/>
        <s v="492"/>
        <s v="517"/>
        <s v="529"/>
        <s v="561"/>
        <s v="674"/>
        <s v="680"/>
        <s v="737"/>
        <s v="760"/>
        <s v="792"/>
        <s v="937"/>
        <s v="996"/>
        <s v="1273"/>
        <s v="156"/>
        <s v="391"/>
        <s v="1449"/>
        <s v="1488"/>
        <n v="11.0"/>
        <n v="119.0"/>
        <n v="145.0"/>
        <n v="210.0"/>
        <n v="285.0"/>
        <n v="297.0"/>
        <n v="420.0"/>
        <n v="282.0"/>
        <n v="389.0"/>
        <n v="543.0"/>
        <n v="562.0"/>
        <n v="645.0"/>
        <n v="668.0"/>
        <n v="785.0"/>
        <n v="796.0"/>
        <n v="813.0"/>
        <n v="824.0"/>
        <n v="865.0"/>
        <n v="875.0"/>
        <n v="883.0"/>
        <n v="942.0"/>
        <s v="104"/>
        <s v="144"/>
        <s v="220"/>
        <s v="567"/>
        <s v="601"/>
        <s v="603"/>
        <s v="665"/>
        <s v="731"/>
        <s v="732"/>
        <s v="734"/>
        <s v="334"/>
        <s v="371"/>
        <s v="409"/>
        <s v="248"/>
        <s v="570"/>
        <s v="791"/>
        <s v="1453"/>
        <s v="1573"/>
        <s v="1729"/>
        <s v="1732"/>
        <s v="1871"/>
        <s v="1867"/>
        <n v="251.0"/>
        <n v="619.0"/>
        <s v="594"/>
        <s v="1340"/>
        <s v="1402"/>
        <s v="1472"/>
        <s v="1797"/>
        <n v="174.0"/>
        <n v="60.0"/>
        <n v="236.0"/>
        <n v="273.0"/>
        <n v="392.0"/>
        <n v="659.0"/>
        <n v="669.0"/>
        <n v="826.0"/>
        <s v="362"/>
        <s v="518"/>
        <s v="1081"/>
        <s v="1091"/>
        <s v="745"/>
        <s v="1430"/>
        <n v="93.0"/>
        <n v="138.0"/>
        <n v="248.0"/>
        <n v="334.0"/>
        <n v="337.0"/>
        <n v="355.0"/>
        <n v="387.0"/>
        <n v="435.0"/>
        <n v="478.0"/>
        <n v="502.0"/>
        <n v="701.0"/>
        <s v="83"/>
        <s v="100"/>
        <s v="103"/>
        <s v="135"/>
        <s v="211"/>
        <s v="241"/>
        <s v="327"/>
        <s v="377"/>
        <s v="402"/>
        <s v="408"/>
        <s v="90"/>
        <s v="1036"/>
        <s v="1038"/>
        <s v="1097"/>
        <s v="1118"/>
        <s v="1150"/>
        <s v="1201"/>
        <s v="1217"/>
        <s v="461"/>
        <s v="477"/>
        <s v="504"/>
        <s v="590"/>
        <s v="687"/>
        <s v="694"/>
        <s v="730"/>
        <s v="755"/>
        <s v="847"/>
        <s v="878"/>
        <s v="888"/>
        <s v="935"/>
        <n v="401.0"/>
        <n v="584.0"/>
        <s v="424"/>
        <n v="167.0"/>
        <n v="127.0"/>
        <n v="137.0"/>
        <n v="148.0"/>
        <n v="292.0"/>
        <n v="486.0"/>
        <n v="673.0"/>
        <n v="706.0"/>
        <s v="50"/>
        <s v="58"/>
        <s v="328"/>
        <s v="210"/>
        <s v="1181"/>
        <s v="595"/>
        <s v="720"/>
        <s v="725"/>
        <s v="1320"/>
        <s v="1496"/>
        <s v="1601"/>
        <n v="688.0"/>
        <n v="914.0"/>
        <s v="191"/>
        <s v="216"/>
        <s v="645"/>
        <s v="75"/>
        <s v="772"/>
        <n v="198.0"/>
        <s v="735"/>
        <s v="1767"/>
        <n v="405.0"/>
        <s v="1717"/>
        <n v="41.0"/>
        <n v="67.0"/>
        <n v="72.0"/>
        <n v="143.0"/>
        <n v="182.0"/>
        <n v="225.0"/>
        <n v="373.0"/>
        <n v="431.0"/>
        <n v="448.0"/>
        <n v="31.0"/>
        <n v="154.0"/>
        <n v="382.0"/>
        <n v="406.0"/>
        <n v="665.0"/>
        <n v="735.0"/>
        <n v="747.0"/>
        <n v="770.0"/>
        <n v="808.0"/>
        <n v="874.0"/>
        <n v="917.0"/>
        <n v="969.0"/>
        <n v="974.0"/>
        <n v="975.0"/>
        <s v="105"/>
        <s v="145"/>
        <s v="151"/>
        <s v="153"/>
        <s v="183"/>
        <s v="268"/>
        <s v="276"/>
        <s v="611"/>
        <s v="633"/>
        <s v="65"/>
        <s v="689"/>
        <s v="743"/>
        <s v="750"/>
        <s v="293"/>
        <s v="333"/>
        <s v="339"/>
        <s v="357"/>
        <s v="407"/>
        <s v="478"/>
        <s v="498"/>
        <s v="541"/>
        <s v="552"/>
        <s v="1148"/>
        <s v="1219"/>
        <s v="501"/>
        <s v="1578"/>
        <n v="99.0"/>
        <n v="311.0"/>
        <n v="388.0"/>
        <n v="524.0"/>
        <n v="592.0"/>
        <n v="638.0"/>
        <n v="641.0"/>
        <n v="650.0"/>
        <n v="654.0"/>
        <n v="743.0"/>
        <n v="780.0"/>
        <n v="904.0"/>
        <n v="911.0"/>
        <n v="930.0"/>
        <n v="981.0"/>
        <s v="182"/>
        <s v="187"/>
        <s v="195"/>
        <s v="227"/>
        <s v="608"/>
        <s v="618"/>
        <s v="657"/>
        <s v="765"/>
        <s v="783"/>
        <s v="796"/>
        <s v="805"/>
        <s v="821"/>
        <s v="289"/>
        <s v="311"/>
        <s v="347"/>
        <s v="508"/>
        <s v="530"/>
        <s v="273"/>
        <s v="1239"/>
        <s v="1407"/>
        <s v="1461"/>
        <s v="1681"/>
        <s v="1758"/>
        <s v="1791"/>
        <n v="74.0"/>
        <n v="293.0"/>
        <n v="457.0"/>
        <n v="46.0"/>
        <n v="895.0"/>
        <s v="95"/>
        <s v="649"/>
        <s v="764"/>
        <s v="1270"/>
        <s v="1457"/>
        <s v="1464"/>
        <s v="1490"/>
        <s v="1545"/>
        <s v="1596"/>
        <s v="1739"/>
        <s v="1768"/>
        <s v="1642"/>
        <n v="50.0"/>
        <n v="129.0"/>
        <n v="200.0"/>
        <n v="254.0"/>
        <n v="371.0"/>
        <n v="375.0"/>
        <n v="394.0"/>
        <n v="466.0"/>
        <n v="303.0"/>
        <n v="598.0"/>
        <n v="761.0"/>
        <n v="857.0"/>
        <n v="863.0"/>
        <n v="936.0"/>
        <s v="108"/>
        <s v="111"/>
        <s v="125"/>
        <s v="159"/>
        <s v="4"/>
        <s v="651"/>
        <s v="811"/>
        <s v="820"/>
        <s v="825"/>
        <s v="348"/>
        <s v="392"/>
        <s v="427"/>
        <s v="428"/>
        <s v="506"/>
        <s v="921"/>
        <s v="1361"/>
        <s v="1375"/>
        <s v="1616"/>
        <n v="14.0"/>
        <n v="62.0"/>
        <n v="92.0"/>
        <n v="324.0"/>
        <n v="8.0"/>
        <n v="18.0"/>
        <n v="42.0"/>
        <n v="54.0"/>
        <n v="77.0"/>
        <n v="252.0"/>
        <n v="328.0"/>
        <n v="424.0"/>
        <n v="460.0"/>
        <n v="485.0"/>
        <n v="518.0"/>
        <n v="570.0"/>
        <n v="614.0"/>
        <n v="763.0"/>
        <n v="822.0"/>
        <s v="194"/>
        <s v="207"/>
        <s v="376"/>
        <s v="538"/>
        <s v="121"/>
        <s v="168"/>
        <s v="233"/>
        <s v="317"/>
        <s v="336"/>
        <s v="36"/>
        <s v="375"/>
        <s v="420"/>
        <s v="423"/>
        <s v="443"/>
        <s v="96"/>
        <s v="1002"/>
        <s v="1060"/>
        <s v="1079"/>
        <s v="1093"/>
        <s v="1117"/>
        <s v="1134"/>
        <s v="1215"/>
        <s v="472"/>
        <s v="475"/>
        <s v="480"/>
        <s v="502"/>
        <s v="550"/>
        <s v="555"/>
        <s v="642"/>
        <s v="695"/>
        <s v="746"/>
        <s v="747"/>
        <s v="782"/>
        <s v="798"/>
        <s v="848"/>
        <s v="1427"/>
        <s v="1428"/>
        <s v="1517"/>
        <s v="707"/>
        <s v="761"/>
        <s v="806"/>
        <n v="36.0"/>
        <n v="81.0"/>
        <n v="109.0"/>
        <n v="230.0"/>
        <n v="350.0"/>
        <n v="397.0"/>
        <n v="737.0"/>
        <s v="164"/>
        <s v="616"/>
        <s v="723"/>
        <s v="1297"/>
        <s v="1301"/>
        <s v="1348"/>
        <s v="1518"/>
        <s v="1538"/>
        <s v="1561"/>
        <s v="1633"/>
        <s v="1658"/>
        <s v="1706"/>
        <s v="1728"/>
        <s v="1751"/>
        <s v="123"/>
        <s v="16"/>
        <s v="242"/>
        <s v="297"/>
        <s v="39"/>
        <s v="403"/>
        <s v="414"/>
        <s v="439"/>
        <n v="215.0"/>
        <s v="115"/>
        <s v="1636"/>
        <s v="1693"/>
        <n v="161.0"/>
        <n v="412.0"/>
        <n v="476.0"/>
        <n v="381.0"/>
        <s v="189"/>
        <s v="809"/>
        <s v="279"/>
        <s v="286"/>
        <s v="287"/>
        <s v="411"/>
        <s v="30"/>
        <s v="310"/>
        <s v="1032"/>
        <s v="1139"/>
        <s v="1198"/>
        <s v="708"/>
        <s v="775"/>
        <s v="850"/>
        <s v="1359"/>
        <s v="1475"/>
        <s v="250"/>
        <n v="144.0"/>
        <n v="581.0"/>
        <n v="591.0"/>
        <n v="644.0"/>
        <n v="682.0"/>
        <n v="900.0"/>
        <n v="971.0"/>
        <s v="129"/>
        <s v="139"/>
        <s v="560"/>
        <s v="575"/>
        <s v="606"/>
        <s v="643"/>
        <s v="658"/>
        <s v="733"/>
        <s v="744"/>
        <s v="776"/>
        <s v="781"/>
        <s v="786"/>
        <s v="818"/>
        <s v="93"/>
        <s v="330"/>
        <s v="489"/>
        <n v="153.0"/>
        <s v="1702"/>
        <s v="644"/>
        <s v="1620"/>
        <s v="1705"/>
        <n v="66.0"/>
        <n v="142.0"/>
        <n v="178.0"/>
        <n v="664.0"/>
        <n v="759.0"/>
        <n v="834.0"/>
        <n v="864.0"/>
        <n v="957.0"/>
        <s v="228"/>
        <s v="612"/>
        <s v="717"/>
        <s v="77"/>
        <s v="387"/>
        <s v="515"/>
        <s v="1672"/>
        <s v="1788"/>
        <s v="1072"/>
        <s v="1137"/>
        <s v="991"/>
        <n v="55.0"/>
        <n v="376.0"/>
        <n v="709.0"/>
        <s v="290"/>
        <s v="324"/>
        <s v="1309"/>
        <s v="1311"/>
        <n v="323.0"/>
        <n v="465.0"/>
        <s v="109"/>
        <s v="119"/>
        <s v="184"/>
        <s v="237"/>
        <s v="243"/>
        <s v="259"/>
        <s v="322"/>
        <s v="323"/>
        <s v="353"/>
        <s v="361"/>
        <s v="410"/>
        <s v="49"/>
        <s v="68"/>
        <s v="72"/>
        <s v="78"/>
        <s v="85"/>
        <n v="712.0"/>
        <s v="134"/>
        <n v="318.0"/>
        <n v="475.0"/>
        <n v="574.0"/>
        <n v="606.0"/>
        <n v="635.0"/>
        <n v="666.0"/>
        <n v="896.0"/>
        <s v="41"/>
        <s v="577"/>
        <s v="591"/>
        <s v="604"/>
        <s v="628"/>
        <s v="653"/>
        <s v="1411"/>
        <s v="1733"/>
        <n v="425.0"/>
        <s v="257"/>
        <s v="54"/>
        <s v="295"/>
        <s v="429"/>
        <s v="32"/>
        <s v="1058"/>
        <s v="1082"/>
        <s v="1138"/>
        <s v="535"/>
        <s v="655"/>
        <s v="855"/>
        <s v="919"/>
        <s v="1468"/>
        <n v="80.0"/>
        <n v="141.0"/>
        <n v="280.0"/>
        <n v="322.0"/>
        <n v="343.0"/>
        <n v="380.0"/>
        <n v="474.0"/>
        <n v="594.0"/>
        <n v="903.0"/>
        <n v="953.0"/>
        <s v="106"/>
        <s v="62"/>
        <s v="67"/>
        <s v="118"/>
        <s v="167"/>
        <s v="231"/>
        <s v="251"/>
        <s v="305"/>
        <s v="359"/>
        <s v="1009"/>
        <s v="1020"/>
        <s v="1145"/>
        <s v="1165"/>
        <s v="1175"/>
        <s v="1192"/>
        <s v="613"/>
        <s v="654"/>
        <s v="676"/>
        <s v="789"/>
        <s v="800"/>
        <s v="956"/>
        <s v="981"/>
        <s v="1256"/>
        <s v="1289"/>
        <s v="1293"/>
        <s v="1327"/>
        <s v="1397"/>
        <s v="1437"/>
        <n v="750.0"/>
        <n v="783.0"/>
        <n v="952.0"/>
        <s v="120"/>
        <s v="621"/>
        <s v="742"/>
        <s v="98"/>
        <s v="282"/>
        <s v="494"/>
        <s v="625"/>
        <s v="812"/>
        <s v="871"/>
        <n v="79.0"/>
        <n v="695.0"/>
        <s v="360"/>
        <s v="1226"/>
        <s v="1242"/>
        <s v="1649"/>
        <s v="1769"/>
        <s v="1792"/>
        <n v="12.0"/>
        <n v="553.0"/>
        <s v="627"/>
        <s v="1654"/>
        <n v="199.0"/>
        <n v="94.0"/>
        <n v="235.0"/>
        <n v="403.0"/>
        <n v="421.0"/>
        <n v="443.0"/>
        <s v="319"/>
        <s v="1085"/>
        <s v="977"/>
        <s v="1380"/>
        <s v="1383"/>
        <n v="188.0"/>
        <n v="811.0"/>
        <n v="840.0"/>
        <s v="1194"/>
        <s v="579"/>
        <s v="1355"/>
        <s v="1462"/>
        <s v="1478"/>
        <s v="1482"/>
        <s v="1639"/>
        <s v="1710"/>
        <s v="1755"/>
        <n v="35.0"/>
        <n v="83.0"/>
        <n v="158.0"/>
        <n v="242.0"/>
        <n v="249.0"/>
        <n v="349.0"/>
        <n v="372.0"/>
        <n v="395.0"/>
        <n v="411.0"/>
        <n v="451.0"/>
        <n v="461.0"/>
        <n v="477.0"/>
        <n v="195.0"/>
        <n v="354.0"/>
        <s v="124"/>
        <s v="196"/>
        <s v="245"/>
        <s v="288"/>
        <s v="366"/>
        <s v="437"/>
        <s v="1014"/>
        <s v="1112"/>
        <s v="1168"/>
        <s v="1206"/>
        <s v="544"/>
        <s v="598"/>
        <s v="647"/>
        <s v="716"/>
        <s v="880"/>
        <s v="1241"/>
        <s v="1277"/>
        <s v="1295"/>
        <s v="1328"/>
        <s v="1342"/>
        <s v="1390"/>
        <s v="1400"/>
        <s v="1404"/>
        <s v="1405"/>
        <s v="1434"/>
        <s v="1466"/>
        <n v="245.0"/>
        <n v="627.0"/>
        <s v="17"/>
        <s v="91"/>
        <s v="128"/>
        <s v="309"/>
        <s v="1101"/>
        <s v="617"/>
        <n v="852.0"/>
        <s v="624"/>
        <n v="179.0"/>
        <n v="430.0"/>
        <n v="84.0"/>
        <n v="986.0"/>
        <s v="147"/>
        <s v="340"/>
        <s v="117"/>
        <s v="3"/>
        <s v="958"/>
        <s v="1237"/>
        <s v="1248"/>
        <s v="1366"/>
        <s v="1412"/>
        <s v="1632"/>
        <s v="1773"/>
        <n v="550.0"/>
        <n v="302.0"/>
        <n v="672.0"/>
        <n v="819.0"/>
        <n v="892.0"/>
        <s v="1"/>
        <s v="193"/>
        <s v="204"/>
        <s v="620"/>
        <s v="638"/>
        <s v="656"/>
        <s v="752"/>
        <s v="790"/>
        <s v="827"/>
        <s v="1392"/>
        <s v="1567"/>
        <s v="1605"/>
        <s v="1859"/>
        <n v="246.0"/>
        <n v="407.0"/>
        <n v="480.0"/>
        <n v="549.0"/>
        <n v="741.0"/>
        <n v="778.0"/>
        <n v="848.0"/>
        <n v="944.0"/>
        <n v="956.0"/>
        <s v="19"/>
        <s v="239"/>
        <s v="24"/>
        <s v="578"/>
        <s v="666"/>
        <s v="667"/>
        <s v="683"/>
        <s v="705"/>
        <s v="706"/>
        <s v="73"/>
        <s v="784"/>
        <s v="787"/>
        <s v="807"/>
        <s v="451"/>
        <s v="1399"/>
        <n v="205.0"/>
        <n v="468.0"/>
        <n v="168.0"/>
        <n v="432.0"/>
        <s v="101"/>
        <s v="11"/>
        <s v="258"/>
        <s v="42"/>
        <s v="51"/>
        <s v="80"/>
        <s v="415"/>
        <s v="417"/>
        <s v="1039"/>
        <s v="1048"/>
        <s v="1159"/>
        <s v="660"/>
        <s v="669"/>
        <s v="810"/>
        <s v="835"/>
        <s v="961"/>
        <s v="1367"/>
        <n v="797.0"/>
        <n v="973.0"/>
        <s v="700"/>
        <n v="19.0"/>
        <n v="216.0"/>
        <n v="386.0"/>
        <n v="428.0"/>
        <n v="469.0"/>
        <n v="76.0"/>
        <n v="523.0"/>
        <n v="781.0"/>
        <n v="866.0"/>
        <s v="192"/>
        <s v="302"/>
        <s v="509"/>
        <s v="292"/>
        <s v="1055"/>
        <s v="1209"/>
        <s v="593"/>
        <s v="692"/>
        <s v="998"/>
        <s v="1234"/>
        <s v="1310"/>
        <s v="1416"/>
        <s v="1524"/>
        <s v="1528"/>
        <s v="1532"/>
        <s v="1757"/>
        <s v="1801"/>
        <n v="290.0"/>
        <n v="419.0"/>
        <n v="444.0"/>
        <s v="573"/>
        <s v="661"/>
        <s v="685"/>
        <s v="1716"/>
        <n v="612.0"/>
        <s v="59"/>
        <s v="393"/>
        <n v="15.0"/>
        <n v="147.0"/>
        <n v="226.0"/>
        <n v="264.0"/>
        <s v="102"/>
        <s v="213"/>
        <s v="235"/>
        <s v="246"/>
        <s v="267"/>
        <s v="337"/>
        <s v="34"/>
        <s v="341"/>
        <s v="354"/>
        <s v="399"/>
        <s v="44"/>
        <s v="446"/>
        <s v="47"/>
        <s v="99"/>
        <s v="1099"/>
        <s v="505"/>
        <s v="814"/>
        <n v="25.0"/>
        <n v="33.0"/>
        <n v="112.0"/>
        <n v="217.0"/>
        <n v="266.0"/>
        <n v="294.0"/>
        <n v="333.0"/>
        <n v="57.0"/>
        <n v="130.0"/>
        <n v="209.0"/>
        <n v="312.0"/>
        <n v="487.0"/>
        <n v="499.0"/>
        <n v="576.0"/>
        <n v="597.0"/>
        <n v="707.0"/>
        <n v="738.0"/>
        <n v="744.0"/>
        <n v="802.0"/>
        <n v="836.0"/>
        <n v="870.0"/>
        <n v="982.0"/>
        <n v="996.0"/>
        <s v="141"/>
        <s v="150"/>
        <s v="215"/>
        <s v="43"/>
        <s v="588"/>
        <s v="607"/>
        <s v="622"/>
        <s v="630"/>
        <s v="636"/>
        <s v="344"/>
        <s v="374"/>
        <s v="470"/>
        <s v="488"/>
        <s v="491"/>
        <s v="553"/>
        <s v="270"/>
        <s v="1037"/>
        <s v="1197"/>
        <s v="493"/>
        <s v="513"/>
        <s v="526"/>
        <s v="554"/>
        <s v="823"/>
        <s v="885"/>
        <s v="891"/>
        <s v="901"/>
        <s v="1305"/>
        <s v="1391"/>
        <s v="1422"/>
        <s v="1439"/>
        <s v="1527"/>
        <n v="100.0"/>
        <n v="27.0"/>
        <n v="43.0"/>
        <n v="587.0"/>
        <n v="913.0"/>
        <s v="160"/>
        <s v="2"/>
        <s v="365"/>
        <s v="405"/>
        <s v="142"/>
        <s v="1000"/>
        <s v="1115"/>
        <s v="1136"/>
        <s v="712"/>
        <s v="876"/>
        <s v="910"/>
        <s v="970"/>
        <n v="213.0"/>
        <n v="359.0"/>
        <n v="801.0"/>
        <n v="885.0"/>
        <s v="626"/>
        <s v="724"/>
        <s v="1764"/>
        <s v="1467"/>
        <s v="1599"/>
        <s v="1811"/>
        <s v="1841"/>
        <s v="1718"/>
        <s v="1735"/>
        <s v="1793"/>
        <n v="23.0"/>
        <n v="101.0"/>
        <n v="131.0"/>
        <n v="234.0"/>
        <n v="316.0"/>
        <n v="367.0"/>
        <n v="378.0"/>
        <n v="463.0"/>
        <s v="316"/>
        <s v="113"/>
        <s v="122"/>
        <s v="162"/>
        <s v="218"/>
        <s v="238"/>
        <s v="252"/>
        <s v="281"/>
        <s v="296"/>
        <s v="306"/>
        <s v="355"/>
        <s v="363"/>
        <s v="381"/>
        <s v="425"/>
        <s v="48"/>
        <s v="5"/>
        <s v="7"/>
        <s v="74"/>
        <s v="1108"/>
        <s v="1123"/>
        <s v="1172"/>
        <s v="1180"/>
        <s v="610"/>
        <s v="702"/>
        <s v="774"/>
        <s v="908"/>
        <s v="946"/>
        <s v="948"/>
        <n v="61.0"/>
        <n v="71.0"/>
        <n v="91.0"/>
        <n v="121.0"/>
        <n v="237.0"/>
        <n v="255.0"/>
        <n v="267.0"/>
        <n v="305.0"/>
        <n v="320.0"/>
        <n v="366.0"/>
        <n v="434.0"/>
        <n v="439.0"/>
        <n v="259.0"/>
        <n v="670.0"/>
        <s v="179"/>
        <s v="232"/>
        <s v="711"/>
        <s v="467"/>
        <s v="468"/>
        <s v="483"/>
        <s v="214"/>
        <s v="271"/>
        <s v="1163"/>
        <s v="1193"/>
        <s v="609"/>
        <s v="703"/>
        <s v="833"/>
        <s v="1264"/>
        <s v="1324"/>
        <s v="1371"/>
        <s v="1381"/>
        <s v="1486"/>
        <s v="1498"/>
        <s v="1530"/>
        <s v="1569"/>
        <s v="1586"/>
        <s v="1614"/>
        <s v="1631"/>
        <s v="1644"/>
        <s v="1747"/>
        <s v="1847"/>
        <n v="70.0"/>
        <n v="365.0"/>
        <n v="34.0"/>
        <n v="175.0"/>
        <n v="272.0"/>
        <n v="327.0"/>
        <n v="393.0"/>
        <n v="427.0"/>
        <n v="445.0"/>
        <n v="766.0"/>
        <n v="804.0"/>
        <n v="812.0"/>
        <n v="869.0"/>
        <n v="926.0"/>
        <s v="175"/>
        <s v="202"/>
        <s v="206"/>
        <s v="756"/>
        <s v="94"/>
        <s v="314"/>
        <s v="329"/>
        <s v="389"/>
        <s v="432"/>
        <s v="440"/>
        <s v="499"/>
        <s v="539"/>
        <s v="69"/>
        <s v="1211"/>
        <s v="832"/>
        <s v="861"/>
        <s v="1523"/>
        <s v="1564"/>
        <s v="1703"/>
        <n v="452.0"/>
        <n v="671.0"/>
        <n v="699.0"/>
        <n v="703.0"/>
        <n v="725.0"/>
        <n v="964.0"/>
        <s v="729"/>
        <s v="749"/>
        <s v="804"/>
        <s v="459"/>
        <s v="1250"/>
        <s v="1321"/>
        <s v="1541"/>
        <s v="1657"/>
        <n v="164.0"/>
        <n v="691.0"/>
        <n v="757.0"/>
        <n v="786.0"/>
        <n v="815.0"/>
        <n v="915.0"/>
        <s v="580"/>
        <s v="808"/>
        <s v="830"/>
        <s v="278"/>
        <s v="456"/>
        <s v="473"/>
        <s v="496"/>
        <s v="479"/>
        <s v="944"/>
        <s v="1261"/>
        <s v="1363"/>
        <s v="1387"/>
        <n v="384.0"/>
        <s v="343"/>
        <s v="482"/>
        <s v="1354"/>
        <s v="1529"/>
        <s v="1559"/>
        <s v="1587"/>
        <s v="1612"/>
        <s v="1615"/>
        <s v="1619"/>
        <s v="1691"/>
        <s v="1727"/>
        <s v="1783"/>
        <n v="374.0"/>
        <s v="1276"/>
        <s v="1298"/>
        <s v="1590"/>
        <s v="1840"/>
        <s v="1849"/>
        <s v="1699"/>
        <n v="193.0"/>
        <n v="240.0"/>
        <n v="250.0"/>
        <n v="284.0"/>
        <s v="37"/>
        <s v="1199"/>
        <s v="1284"/>
        <s v="1349"/>
        <s v="1683"/>
        <s v="1842"/>
        <n v="16.0"/>
        <n v="28.0"/>
        <n v="88.0"/>
        <n v="133.0"/>
        <n v="136.0"/>
        <n v="146.0"/>
        <n v="160.0"/>
        <n v="184.0"/>
        <n v="208.0"/>
        <n v="275.0"/>
        <n v="300.0"/>
        <n v="351.0"/>
        <n v="1.0"/>
        <n v="117.0"/>
        <n v="269.0"/>
        <n v="309.0"/>
        <n v="396.0"/>
        <n v="400.0"/>
        <n v="423.0"/>
        <n v="462.0"/>
        <n v="515.0"/>
        <n v="545.0"/>
        <n v="717.0"/>
        <n v="793.0"/>
        <s v="10"/>
        <s v="303"/>
        <s v="321"/>
        <s v="350"/>
        <s v="442"/>
        <s v="155"/>
        <s v="201"/>
        <s v="221"/>
        <s v="331"/>
        <s v="335"/>
        <s v="445"/>
        <s v="86"/>
        <s v="1062"/>
        <s v="1067"/>
        <s v="1088"/>
        <s v="1141"/>
        <s v="1142"/>
        <s v="1167"/>
        <s v="1186"/>
        <s v="481"/>
        <s v="487"/>
        <s v="583"/>
        <s v="641"/>
        <s v="673"/>
        <s v="688"/>
        <s v="801"/>
        <s v="846"/>
        <s v="874"/>
        <s v="894"/>
        <s v="939"/>
        <s v="989"/>
        <s v="1344"/>
        <s v="1483"/>
        <s v="1521"/>
        <s v="1514"/>
        <n v="192.0"/>
        <n v="58.0"/>
        <n v="521.0"/>
        <n v="853.0"/>
        <n v="910.0"/>
        <s v="137"/>
        <s v="92"/>
        <s v="1023"/>
        <s v="1029"/>
        <s v="1068"/>
        <s v="1092"/>
        <s v="1102"/>
        <s v="862"/>
        <s v="949"/>
        <s v="1231"/>
        <s v="1294"/>
        <s v="1333"/>
        <s v="1535"/>
        <s v="1539"/>
        <s v="1563"/>
        <s v="1584"/>
        <s v="1618"/>
        <s v="1652"/>
        <s v="1660"/>
        <s v="1746"/>
        <s v="1802"/>
        <s v="1149"/>
        <n v="115.0"/>
        <n v="176.0"/>
        <n v="218.0"/>
        <n v="253.0"/>
        <n v="289.0"/>
        <n v="325.0"/>
        <n v="479.0"/>
        <n v="636.0"/>
        <n v="651.0"/>
        <n v="771.0"/>
        <n v="839.0"/>
        <n v="921.0"/>
        <n v="922.0"/>
        <n v="927.0"/>
        <s v="12"/>
        <s v="133"/>
        <s v="185"/>
        <s v="556"/>
        <s v="566"/>
        <s v="668"/>
        <s v="794"/>
        <s v="826"/>
        <s v="412"/>
        <s v="650"/>
        <s v="1302"/>
        <s v="1045"/>
        <s v="1156"/>
        <s v="634"/>
        <s v="866"/>
        <s v="938"/>
        <s v="980"/>
        <s v="1271"/>
        <s v="1279"/>
        <s v="1455"/>
        <s v="1655"/>
        <s v="1682"/>
        <s v="1050"/>
        <s v="1070"/>
        <s v="1090"/>
        <s v="1113"/>
        <s v="1170"/>
        <s v="1191"/>
        <s v="1203"/>
        <s v="713"/>
        <s v="718"/>
        <s v="721"/>
        <s v="777"/>
        <s v="828"/>
        <s v="834"/>
        <s v="911"/>
        <s v="912"/>
        <s v="964"/>
        <s v="976"/>
        <s v="984"/>
        <s v="985"/>
        <s v="1487"/>
        <s v="1489"/>
        <s v="1513"/>
        <n v="82.0"/>
        <n v="238.0"/>
        <n v="239.0"/>
        <n v="336.0"/>
        <n v="455.0"/>
        <n v="494.0"/>
        <n v="508.0"/>
        <n v="723.0"/>
        <n v="825.0"/>
        <s v="528"/>
        <s v="169"/>
        <s v="178"/>
        <s v="356"/>
        <s v="416"/>
        <s v="602"/>
        <s v="631"/>
        <s v="640"/>
        <n v="124.0"/>
        <n v="398.0"/>
        <n v="357.0"/>
        <n v="458.0"/>
        <n v="740.0"/>
        <s v="165"/>
        <s v="186"/>
        <s v="197"/>
        <s v="212"/>
        <s v="304"/>
        <s v="358"/>
        <s v="388"/>
        <s v="390"/>
        <s v="395"/>
        <s v="447"/>
        <s v="448"/>
        <s v="52"/>
        <s v="1006"/>
        <s v="1019"/>
        <s v="1027"/>
        <s v="1054"/>
        <s v="1147"/>
        <s v="512"/>
        <s v="545"/>
        <s v="691"/>
        <s v="838"/>
        <s v="925"/>
        <s v="930"/>
        <s v="973"/>
        <n v="308.0"/>
        <n v="63.0"/>
        <n v="140.0"/>
        <n v="194.0"/>
        <n v="227.0"/>
        <n v="278.0"/>
        <n v="281.0"/>
        <n v="447.0"/>
        <n v="470.0"/>
        <n v="512.0"/>
        <s v="146"/>
        <s v="190"/>
        <s v="264"/>
        <s v="291"/>
        <s v="318"/>
        <s v="435"/>
        <s v="438"/>
        <s v="61"/>
        <s v="8"/>
        <s v="89"/>
        <s v="1025"/>
        <s v="1043"/>
        <s v="1107"/>
        <s v="1183"/>
        <s v="1189"/>
        <s v="462"/>
        <s v="582"/>
        <s v="652"/>
        <s v="719"/>
        <s v="779"/>
        <s v="822"/>
        <n v="353.0"/>
        <n v="214.0"/>
        <n v="440.0"/>
        <n v="776.0"/>
        <s v="384"/>
        <s v="1078"/>
        <s v="521"/>
        <s v="585"/>
        <s v="710"/>
        <s v="736"/>
        <s v="864"/>
        <s v="1257"/>
        <s v="1290"/>
        <s v="1433"/>
        <n v="170.0"/>
        <n v="232.0"/>
        <n v="276.0"/>
        <s v="514"/>
        <s v="174"/>
        <s v="71"/>
        <s v="88"/>
        <s v="1017"/>
        <s v="1018"/>
        <s v="1022"/>
        <s v="1026"/>
        <s v="1066"/>
        <s v="1069"/>
        <s v="1080"/>
        <s v="1111"/>
        <s v="1169"/>
        <s v="1220"/>
        <s v="767"/>
        <s v="770"/>
        <s v="987"/>
        <s v="997"/>
        <s v="1266"/>
        <n v="963.0"/>
        <s v="254"/>
        <n v="139.0"/>
        <n v="633.0"/>
        <n v="710.0"/>
        <n v="719.0"/>
        <n v="980.0"/>
        <s v="18"/>
        <s v="225"/>
        <s v="793"/>
        <s v="1146"/>
        <s v="839"/>
        <s v="1223"/>
        <s v="1313"/>
        <s v="1336"/>
        <n v="270.0"/>
        <n v="299.0"/>
        <n v="263.0"/>
        <s v="385"/>
        <s v="171"/>
        <s v="372"/>
        <s v="1087"/>
        <s v="1106"/>
        <s v="1155"/>
        <s v="1184"/>
        <s v="670"/>
        <s v="681"/>
        <s v="693"/>
        <s v="816"/>
        <s v="851"/>
        <s v="923"/>
        <s v="936"/>
        <s v="962"/>
        <s v="972"/>
        <s v="1479"/>
        <s v="1506"/>
        <n v="73.0"/>
        <n v="626.0"/>
        <n v="873.0"/>
        <n v="111.0"/>
        <n v="165.0"/>
        <n v="356.0"/>
        <n v="362.0"/>
        <n v="646.0"/>
        <n v="697.0"/>
        <n v="760.0"/>
        <n v="925.0"/>
        <n v="977.0"/>
        <s v="671"/>
        <s v="778"/>
        <s v="532"/>
        <s v="1024"/>
        <s v="1053"/>
        <s v="1110"/>
        <s v="1534"/>
        <n v="201.0"/>
        <s v="690"/>
        <n v="993.0"/>
        <n v="937.0"/>
        <s v="1638"/>
        <s v="1794"/>
        <n v="358.0"/>
        <n v="788.0"/>
        <s v="739"/>
        <s v="803"/>
        <s v="463"/>
        <s v="543"/>
        <s v="917"/>
        <n v="48.0"/>
        <n v="504.0"/>
        <n v="541.0"/>
        <n v="586.0"/>
        <n v="652.0"/>
        <n v="795.0"/>
        <n v="810.0"/>
        <n v="828.0"/>
        <n v="868.0"/>
        <n v="887.0"/>
        <n v="920.0"/>
        <n v="931.0"/>
        <n v="935.0"/>
        <n v="949.0"/>
        <n v="954.0"/>
        <n v="991.0"/>
        <s v="208"/>
        <s v="255"/>
        <s v="64"/>
        <s v="763"/>
        <s v="332"/>
        <s v="426"/>
        <s v="1056"/>
        <s v="1089"/>
        <s v="1204"/>
        <s v="918"/>
        <s v="1281"/>
        <s v="1285"/>
        <s v="1362"/>
        <s v="1408"/>
        <s v="1537"/>
        <s v="1737"/>
        <n v="159.0"/>
        <n v="657.0"/>
        <n v="724.0"/>
        <s v="346"/>
        <s v="433"/>
        <s v="1021"/>
        <s v="1071"/>
        <s v="1076"/>
        <s v="1096"/>
        <s v="460"/>
        <s v="557"/>
        <s v="564"/>
        <s v="701"/>
        <s v="842"/>
        <s v="920"/>
        <s v="1351"/>
        <s v="1393"/>
        <s v="1395"/>
        <s v="1409"/>
        <s v="1417"/>
        <s v="1426"/>
        <s v="1516"/>
        <s v="1595"/>
        <n v="97.0"/>
        <n v="185.0"/>
        <n v="286.0"/>
        <n v="287.0"/>
        <n v="348.0"/>
        <n v="473.0"/>
        <n v="482.0"/>
        <n v="514.0"/>
        <s v="13"/>
        <s v="203"/>
        <s v="234"/>
        <s v="262"/>
        <s v="269"/>
        <s v="280"/>
        <s v="29"/>
        <s v="320"/>
        <s v="325"/>
        <s v="66"/>
        <s v="1049"/>
        <s v="1210"/>
        <s v="597"/>
        <s v="637"/>
        <s v="698"/>
        <s v="748"/>
        <s v="841"/>
        <s v="859"/>
        <s v="877"/>
        <s v="900"/>
        <s v="927"/>
        <s v="963"/>
        <n v="5.0"/>
        <n v="20.0"/>
        <n v="87.0"/>
        <n v="96.0"/>
        <n v="204.0"/>
        <n v="224.0"/>
        <n v="257.0"/>
        <n v="342.0"/>
        <n v="377.0"/>
        <n v="379.0"/>
        <n v="414.0"/>
        <n v="596.0"/>
        <n v="603.0"/>
        <n v="823.0"/>
        <n v="877.0"/>
        <s v="76"/>
        <s v="422"/>
        <s v="436"/>
        <s v="500"/>
        <s v="22"/>
        <s v="84"/>
        <s v="1126"/>
        <s v="1173"/>
        <s v="464"/>
        <s v="754"/>
        <s v="873"/>
        <s v="986"/>
        <s v="1246"/>
        <s v="1337"/>
        <s v="1374"/>
        <s v="1410"/>
        <s v="1429"/>
        <s v="1459"/>
        <s v="1606"/>
        <s v="1656"/>
        <s v="1677"/>
        <s v="1694"/>
        <s v="1861"/>
        <s v="1862"/>
        <n v="69.0"/>
        <n v="488.0"/>
        <n v="589.0"/>
        <n v="742.0"/>
        <n v="748.0"/>
        <s v="773"/>
        <s v="546"/>
        <s v="1291"/>
        <s v="1325"/>
        <s v="1770"/>
        <n v="4.0"/>
        <n v="39.0"/>
        <n v="415.0"/>
        <n v="211.0"/>
        <s v="136"/>
        <s v="247"/>
        <s v="130"/>
        <s v="177"/>
        <s v="441"/>
        <s v="1073"/>
        <s v="1200"/>
        <s v="605"/>
        <s v="632"/>
        <s v="697"/>
        <s v="771"/>
        <s v="829"/>
        <s v="849"/>
        <s v="868"/>
        <s v="922"/>
        <s v="928"/>
        <s v="979"/>
        <s v="994"/>
        <s v="1222"/>
        <s v="1326"/>
        <s v="1338"/>
        <s v="1360"/>
        <s v="1364"/>
        <s v="1436"/>
        <s v="1441"/>
        <s v="1474"/>
        <n v="32.0"/>
        <n v="59.0"/>
        <n v="105.0"/>
        <n v="125.0"/>
        <n v="244.0"/>
        <n v="274.0"/>
        <n v="319.0"/>
        <n v="330.0"/>
        <n v="339.0"/>
        <n v="472.0"/>
        <n v="17.0"/>
        <n v="22.0"/>
        <n v="78.0"/>
        <n v="123.0"/>
        <n v="186.0"/>
        <n v="338.0"/>
        <n v="548.0"/>
        <n v="554.0"/>
        <n v="599.0"/>
        <n v="625.0"/>
        <n v="653.0"/>
        <n v="681.0"/>
        <n v="683.0"/>
        <n v="704.0"/>
        <n v="736.0"/>
        <n v="746.0"/>
        <n v="782.0"/>
        <n v="805.0"/>
        <n v="814.0"/>
        <n v="837.0"/>
        <n v="861.0"/>
        <n v="882.0"/>
        <n v="962.0"/>
        <n v="970.0"/>
        <s v="222"/>
        <s v="253"/>
        <s v="26"/>
        <s v="266"/>
        <s v="277"/>
        <s v="31"/>
        <s v="55"/>
        <s v="664"/>
        <s v="396"/>
        <s v="401"/>
        <s v="240"/>
        <s v="1008"/>
        <s v="1035"/>
        <s v="503"/>
        <s v="831"/>
        <s v="869"/>
        <s v="975"/>
        <s v="1314"/>
        <s v="1332"/>
        <s v="1385"/>
        <s v="1406"/>
        <s v="107"/>
        <s v="40"/>
        <s v="1151"/>
        <s v="686"/>
        <n v="132.0"/>
        <n v="385.0"/>
        <n v="491.0"/>
        <n v="522.0"/>
        <n v="730.0"/>
        <n v="888.0"/>
        <s v="158"/>
        <s v="766"/>
        <s v="285"/>
        <s v="301"/>
        <s v="1635"/>
        <n v="279.0"/>
        <n v="716.0"/>
        <n v="753.0"/>
        <n v="784.0"/>
        <n v="879.0"/>
        <s v="45"/>
        <s v="454"/>
        <s v="1164"/>
        <s v="648"/>
        <s v="895"/>
        <s v="934"/>
        <s v="1665"/>
        <n v="169.0"/>
        <n v="321.0"/>
        <n v="85.0"/>
        <n v="102.0"/>
        <n v="288.0"/>
        <n v="459.0"/>
        <n v="496.0"/>
        <n v="513.0"/>
        <n v="519.0"/>
        <n v="546.0"/>
        <n v="803.0"/>
        <n v="807.0"/>
        <n v="832.0"/>
        <n v="860.0"/>
        <n v="884.0"/>
        <s v="148"/>
        <s v="265"/>
        <s v="476"/>
        <s v="1040"/>
        <s v="1084"/>
        <s v="1174"/>
        <s v="516"/>
        <s v="581"/>
        <s v="844"/>
        <s v="960"/>
        <s v="983"/>
        <s v="1262"/>
        <s v="1350"/>
        <s v="1525"/>
        <s v="1738"/>
        <n v="30.0"/>
        <n v="37.0"/>
        <n v="44.0"/>
        <n v="64.0"/>
        <n v="108.0"/>
        <n v="120.0"/>
        <n v="187.0"/>
        <s v="415A"/>
        <s v="110"/>
        <s v="249"/>
        <s v="299"/>
        <s v="367"/>
        <s v="495"/>
        <s v="551"/>
        <s v="677"/>
        <s v="678"/>
        <s v="679"/>
        <s v="728"/>
        <s v="883"/>
        <s v="950"/>
        <s v="978"/>
        <s v="1318"/>
        <s v="1424"/>
        <n v="104.0"/>
        <n v="191.0"/>
        <n v="228.0"/>
        <n v="256.0"/>
        <n v="313.0"/>
        <n v="331.0"/>
        <n v="347.0"/>
        <n v="361.0"/>
        <n v="383.0"/>
        <n v="408.0"/>
        <n v="416.0"/>
        <n v="110.0"/>
        <n v="150.0"/>
        <n v="151.0"/>
        <n v="155.0"/>
        <n v="442.0"/>
        <n v="563.0"/>
        <n v="573.0"/>
        <n v="677.0"/>
        <n v="773.0"/>
        <n v="798.0"/>
        <n v="821.0"/>
        <n v="835.0"/>
        <n v="858.0"/>
        <n v="929.0"/>
        <n v="946.0"/>
        <n v="958.0"/>
        <s v="157"/>
        <s v="181"/>
        <s v="199"/>
        <s v="63"/>
        <s v="738"/>
        <s v="762"/>
        <s v="474"/>
        <s v="298"/>
        <s v="406"/>
        <s v="444"/>
        <s v="1212"/>
        <s v="549"/>
        <s v="768"/>
        <s v="813"/>
        <s v="854"/>
        <s v="863"/>
        <s v="879"/>
        <s v="909"/>
        <s v="945"/>
        <s v="1345"/>
        <s v="1346"/>
        <s v="1413"/>
        <s v="1497"/>
        <n v="181.0"/>
        <n v="268.0"/>
        <n v="95.0"/>
        <n v="122.0"/>
        <n v="231.0"/>
        <n v="258.0"/>
        <n v="413.0"/>
        <n v="422.0"/>
        <n v="429.0"/>
        <n v="489.0"/>
        <n v="492.0"/>
        <n v="765.0"/>
        <n v="967.0"/>
        <s v="170"/>
        <s v="35"/>
        <s v="70"/>
        <s v="397"/>
        <s v="540"/>
        <s v="173"/>
        <s v="180"/>
        <s v="261"/>
        <s v="1001"/>
        <s v="1012"/>
        <s v="1033"/>
        <s v="1063"/>
        <s v="1064"/>
        <s v="1065"/>
        <s v="1127"/>
        <s v="1154"/>
        <s v="1185"/>
        <s v="592"/>
        <s v="614"/>
        <s v="726"/>
        <s v="819"/>
        <s v="840"/>
        <s v="856"/>
        <s v="858"/>
        <s v="904"/>
        <s v="907"/>
        <s v="926"/>
        <n v="301.0"/>
        <s v="342"/>
        <s v="1095"/>
        <s v="1196"/>
        <s v="531"/>
        <s v="534"/>
        <s v="571"/>
        <s v="857"/>
        <s v="865"/>
        <s v="1268"/>
        <s v="1269"/>
        <s v="1296"/>
        <s v="1312"/>
        <s v="1458"/>
        <n v="53.0"/>
        <n v="203.0"/>
        <n v="314.0"/>
        <n v="344.0"/>
        <n v="450.0"/>
        <n v="605.0"/>
        <n v="656.0"/>
        <n v="686.0"/>
        <n v="718.0"/>
        <n v="731.0"/>
        <n v="745.0"/>
        <n v="842.0"/>
        <n v="881.0"/>
        <n v="890.0"/>
        <n v="940.0"/>
        <s v="114"/>
        <s v="126"/>
        <s v="56"/>
        <s v="587"/>
        <s v="619"/>
        <s v="799"/>
        <s v="368"/>
        <s v="386"/>
        <s v="465"/>
        <s v="205"/>
        <s v="1144"/>
        <s v="527"/>
        <s v="722"/>
        <s v="881"/>
        <s v="902"/>
        <s v="952"/>
        <s v="967"/>
        <s v="1382"/>
        <s v="1550"/>
        <n v="739.0"/>
        <n v="923.0"/>
        <n v="171.0"/>
        <s v="1549"/>
        <s v="1552"/>
        <s v="1582"/>
        <s v="1609"/>
        <s v="1661"/>
        <s v="1712"/>
        <s v="1774"/>
        <n v="24.0"/>
        <n v="51.0"/>
        <n v="223.0"/>
        <n v="341.0"/>
        <n v="471.0"/>
        <n v="295.0"/>
        <n v="569.0"/>
        <n v="615.0"/>
        <n v="630.0"/>
        <n v="791.0"/>
        <n v="961.0"/>
        <s v="200"/>
        <s v="21"/>
        <s v="263"/>
        <s v="704"/>
        <s v="307"/>
        <s v="379"/>
        <s v="398"/>
        <s v="1007"/>
        <s v="559"/>
        <s v="682"/>
        <s v="836"/>
        <s v="843"/>
        <s v="1249"/>
        <n v="661.0"/>
        <s v="176"/>
        <s v="226"/>
        <s v="82"/>
        <s v="639"/>
        <s v="899"/>
        <n v="310.0"/>
        <n v="984.0"/>
        <s v="993"/>
        <s v="1224"/>
        <s v="1267"/>
        <s v="1319"/>
        <s v="1443"/>
        <s v="1553"/>
        <s v="1554"/>
        <s v="1700"/>
        <s v="1724"/>
        <s v="1782"/>
        <n v="113.0"/>
        <n v="827.0"/>
        <n v="854.0"/>
        <s v="308"/>
        <s v="373"/>
        <s v="507"/>
        <s v="1059"/>
        <s v="953"/>
        <s v="1251"/>
        <s v="1278"/>
        <s v="1300"/>
        <s v="1306"/>
        <s v="1307"/>
        <s v="1330"/>
        <s v="1369"/>
        <s v="1435"/>
        <s v="1470"/>
        <s v="1473"/>
        <s v="1502"/>
        <s v="1510"/>
        <s v="1558"/>
        <s v="1597"/>
        <s v="1622"/>
        <s v="1623"/>
        <s v="1627"/>
        <s v="1630"/>
        <s v="1647"/>
        <s v="1650"/>
        <s v="1687"/>
        <s v="1707"/>
        <s v="1720"/>
        <s v="1860"/>
        <n v="662.0"/>
        <n v="296.0"/>
        <s v="229"/>
        <s v="236"/>
        <s v="275"/>
        <s v="378"/>
        <s v="9"/>
        <s v="1003"/>
        <s v="1028"/>
        <s v="1041"/>
        <s v="1131"/>
        <s v="1133"/>
        <s v="1161"/>
        <s v="1166"/>
        <s v="1188"/>
        <s v="1195"/>
        <s v="684"/>
        <s v="751"/>
        <s v="837"/>
        <s v="898"/>
        <s v="954"/>
        <s v="969"/>
        <s v="1304"/>
        <s v="1503"/>
        <n v="38.0"/>
        <n v="567.0"/>
        <n v="675.0"/>
        <n v="794.0"/>
        <s v="284"/>
        <s v="383"/>
        <s v="1124"/>
        <s v="1719"/>
        <s v="1821"/>
        <n v="557.0"/>
        <n v="590.0"/>
        <n v="919.0"/>
        <s v="569"/>
        <s v="1640"/>
        <n v="6.0"/>
        <n v="90.0"/>
        <n v="183.0"/>
        <n v="229.0"/>
        <n v="768.0"/>
        <s v="38"/>
        <s v="1005"/>
        <s v="1140"/>
        <s v="574"/>
        <s v="623"/>
        <s v="1245"/>
        <s v="1282"/>
        <s v="1373"/>
        <s v="1446"/>
        <s v="1460"/>
        <s v="1610"/>
        <s v="1626"/>
        <s v="1785"/>
        <s v="1800"/>
        <s v="1807"/>
        <s v="1828"/>
        <s v="1834"/>
        <s v="1854"/>
        <s v="1864"/>
        <n v="360.0"/>
        <n v="516.0"/>
        <s v="1253"/>
        <s v="1259"/>
        <s v="1275"/>
        <s v="1287"/>
        <s v="1299"/>
        <s v="1315"/>
        <s v="1329"/>
        <s v="1334"/>
        <s v="1403"/>
        <s v="1450"/>
        <s v="1454"/>
        <s v="1500"/>
        <s v="1511"/>
        <s v="1544"/>
        <s v="1589"/>
        <s v="1593"/>
        <s v="1613"/>
        <s v="1696"/>
        <s v="1772"/>
        <s v="1823"/>
        <n v="317.0"/>
        <n v="871.0"/>
        <s v="1044"/>
        <s v="1484"/>
        <n v="729.0"/>
        <n v="889.0"/>
        <n v="893.0"/>
        <n v="983.0"/>
        <s v="217"/>
        <s v="25"/>
        <s v="525"/>
        <s v="1316"/>
        <s v="1384"/>
        <s v="1568"/>
        <s v="1600"/>
        <n v="162.0"/>
        <s v="1583"/>
        <s v="1695"/>
        <s v="1761"/>
        <s v="1822"/>
        <n v="905.0"/>
        <n v="945.0"/>
        <s v="1160"/>
        <s v="1221"/>
        <s v="1280"/>
        <s v="1286"/>
        <s v="1331"/>
        <s v="1414"/>
        <s v="1560"/>
        <s v="1711"/>
        <s v="1742"/>
        <n v="189.0"/>
        <n v="262.0"/>
        <n v="212.0"/>
        <n v="483.0"/>
        <n v="484.0"/>
        <n v="500.0"/>
        <s v="256"/>
        <s v="419"/>
        <s v="1130"/>
        <s v="1135"/>
        <s v="1216"/>
        <s v="563"/>
        <s v="589"/>
        <s v="753"/>
        <n v="56.0"/>
        <s v="230"/>
        <s v="1157"/>
        <s v="615"/>
        <s v="696"/>
        <n v="649.0"/>
        <s v="860"/>
        <n v="446.0"/>
        <n v="196.0"/>
        <n v="247.0"/>
        <n v="283.0"/>
        <s v="143"/>
        <s v="1004"/>
        <s v="1015"/>
        <s v="1034"/>
        <s v="1098"/>
        <s v="1121"/>
        <s v="1125"/>
        <s v="1129"/>
        <s v="757"/>
        <s v="1227"/>
        <s v="1260"/>
        <s v="1272"/>
        <s v="1317"/>
        <s v="1388"/>
        <s v="1398"/>
        <s v="1495"/>
        <s v="1520"/>
        <m/>
      </sharedItems>
    </cacheField>
    <cacheField name="Name" numFmtId="0">
      <sharedItems containsBlank="1">
        <s v="A'Ali (IRE) x Sophie B (GB)"/>
        <s v="A'Ali (IRE) x Walaaa (IRE)"/>
        <s v="A'Ali (IRE) x Alushta (GB)"/>
        <s v="A'Ali (IRE) x Angel of The South (IRE)"/>
        <s v="A'Ali (IRE) x Blue Geranium (IRE)"/>
        <s v="A'Ali (IRE) x Corra Linn (IRE)"/>
        <s v="A'Ali (IRE) x Maureen (IRE)"/>
        <s v="A'Ali (IRE) x Mazzuri (IRE)"/>
        <s v="A'Ali (IRE) x Ellery Lane (IRE) 2023 Br.C"/>
        <s v="A'Ali (IRE) / Zarabelle (GB)"/>
        <s v="A'Ali (IRE) / Mystify Me (GB)"/>
        <s v="A'Ali (IRE) / Aristotelicienne (IRE)"/>
        <s v="A'Ali (IRE) / One Kiss (GB)"/>
        <s v="A'Ali (IRE) / Royal Empress (IRE)"/>
        <s v="A'Ali (IRE) / Always Dreaming (GB)"/>
        <s v="A'Ali (IRE) / Under The Covers (GB)"/>
        <s v="A'Ali (IRE) / Daisy Lane (GB)"/>
        <s v="A'Ali (IRE) / Ile Deserte (GB)"/>
        <s v="A'Ali (IRE) / Polight (GB)"/>
        <s v="A'Ali (IRE) / Up At Last (GB)"/>
        <s v="A'Ali (IRE) / Kinderfrau (GB)"/>
        <s v="A'Ali (IRE) / Littlemisssunshine (IRE)"/>
        <s v="A'Ali (IRE) / Passionable (GB)"/>
        <s v="A'Ali (IRE) / Seamisst (GB)"/>
        <s v="A'Ali (IRE) / Psychic's Dream (GB)"/>
        <s v="Acclamation (GB) x Raysarra (IRE)"/>
        <s v="Acclamation (GB) x Ruby Shoes (IRE)"/>
        <s v="Acclamation (GB) x Angelic Motion (FR)"/>
        <s v="Acclamation (GB) x Chasing The Rain (GB)"/>
        <s v="Acclamation (GB) x Dream On Me (GER)"/>
        <s v="Acclamation (GB) x Hint of Glas (FR)"/>
        <s v="Acclamation (GB) x Blue Willow (GB) 2023 B.C"/>
        <s v="Acclamation (GB) x Coccinella (USA) 2023 B.C"/>
        <s v="Acclamation (GB) x Condensed (GB) 2023 B.F"/>
        <s v="Acclamation (GB) x Crown Light (GB) 2023 B.C"/>
        <s v="Acclamation (GB)Pellucid (GB)B.F"/>
        <s v="Acclamation (GB)Petalite (GB)B.C"/>
        <s v="Acclamation (GB)Acclamation (GB) x Aqtaar (IRE)"/>
        <s v="Acclamation (GB)Acclamation (GB) x Ascot Family (IRE)"/>
        <s v="Acclamation (GB)Acclamation (GB) x Aveta (FR)"/>
        <s v="Acclamation (GB)Cautious Dreams (USA)"/>
        <s v="Acclamation (GB) x Dansky (IRE)"/>
        <s v="Acclamation (GB) x Gyldan (IRE)"/>
        <s v="Acclamation (GB) x Kesarina (GB)"/>
        <s v="Acclamation (GB) x Loire (IRE)"/>
        <s v="Acclamation (GB) x Quality Time (IRE)"/>
        <s v="Acclamation (GB) / Memoria (GB)"/>
        <s v="Acclamation (GB) / Western Safari (IRE)"/>
        <s v="Acclamation (GB) / Duchesse (IRE)"/>
        <s v="Acclamation (GB) / Its A Given (GB)"/>
        <s v="Acclamation (GB) / Unknown Pleasures (IRE)"/>
        <s v="Acclamation (GB) / Qafilah (IRE)"/>
        <s v="Acclamation (GB) / Self Centred (GB)"/>
        <s v="Acclamation (GB) / Voler Mon Coeur (IRE)"/>
        <s v="Acclamation (GB) / Asterella (FR)"/>
        <s v="Acclamation (GB) / Dancing Around (GB)"/>
        <s v="Acclamation (GB) / Easton Arch (USA)"/>
        <s v="Acclamation (GB) / Lily Beach (GB)"/>
        <s v="Acclamation (GB) / Mohassan (IRE)"/>
        <s v="Acclamation (GB) / Winter Snow (IRE)"/>
        <s v="Acclamation (GB) / Margarita (IRE)"/>
        <s v="Acclamation (GB) / Proxy (GB)"/>
        <s v="Aclaim (IRE) x Sincerity (GB)"/>
        <s v="Aclaim (IRE)Sophie (GB)B.F"/>
        <s v="Aclaim (IRE) x Sleepy Dust (IRE)"/>
        <s v="Aclaim (IRE) / Velvet Band (GB)"/>
        <s v="Gloriola (GB)"/>
        <s v="Aclaim (IRE) / Star Story (GB)"/>
        <s v="Advertise (GB) x Caline (IRE) 2023 B.C"/>
        <s v="Advertise (GB) x Dorella (GER)"/>
        <s v="Advertise (GB) x For Henry (IRE)"/>
        <s v="Advertise (GB) x Key Light (IRE)"/>
        <s v="Advertise (GB) / Miss Carbonia (IRE)"/>
        <s v="Advertise (GB) / Kaprice (IRE)"/>
        <s v="Advertise (GB) / Plucky Lass (USA)"/>
        <s v="Advertise (GB) / Bazzana (GB)"/>
        <s v="Advertise (GB) / Glade (GB)"/>
        <s v="Advertise (GB) / Red Fantasy (IRE)"/>
        <s v="Advertise (GB) / Smitten (GB)"/>
        <s v="Advertise (GB) / Sweet Coconut (GB)"/>
        <s v="Advertise (GB) / Dance Teacher (IRE)"/>
        <s v="Al Kazeem (GB) / Dream Book (GB)"/>
        <s v="Alkumait (GB) x Princess Aloof (IRE)"/>
        <s v="Alkumait (GB) x Windy Citi (GB)"/>
        <s v="Alkumait (GB) x Lady Bee (IRE)"/>
        <s v="Alkumait (GB)Wishyouwerehere (IRE)"/>
        <s v="Alkumait (GB)Xinji (IRE)"/>
        <s v="Alkumait (GB)Alkumait (GB) x Adeste (GB)"/>
        <s v="Alkumait (GB)Alkumait (GB) x Alabama Grace (IRE)"/>
        <s v="Alkumait (GB)Crystal Dream (GB)"/>
        <s v="Alkumait (GB) x Hastalavistababy (CAN)"/>
        <s v="Alkumait (GB) x Race In Focus (IRE)"/>
        <s v="Alkumait (GB) x Sou Anguillarina (IRE)"/>
        <s v="Alkumait (GB) / Gianetta (USA)"/>
        <s v="Alkumait (GB) / Goldspun (GB)"/>
        <s v="Alkumait (GB) / Jadhwah (GB)"/>
        <s v="Alkumait (GB) / Porta Portese (GB)"/>
        <s v="Alkumait (GB) / South Ring (IRE)"/>
        <s v="Alkumait (GB) / Elshabakiya (IRE)"/>
        <s v="Alkumait (GB) / Pechora (IRE)"/>
        <s v="Almanzor (FR)Rosie Cotton (IRE)B.C"/>
        <s v="Almanzor (FR) / Hurbling (IRE)"/>
        <s v="Almanzor (FR) / Elysium (IRE)"/>
        <s v="Almanzor (FR) / Joie de Vivre (FR)"/>
        <s v="Almanzor (FR) / Juliet Capulet (IRE)"/>
        <s v="Almanzor (FR) / Rondine (FR)"/>
        <s v="Almanzor (FR) / Set To Music (IRE)"/>
        <s v="Almanzor (FR) / Midnight (IRE)"/>
        <s v="Almanzor (FR) / Monac's (FR)"/>
        <s v="American Pharoah (USA) x Elizabethan (USA) 2023 Ch.F"/>
        <s v="American Pharoah (USA)Surprisingly (IRE)Ch.C"/>
        <s v="Ardad (IRE) x Poesy (GB)"/>
        <s v="Ardad (IRE) x Rose Blossom (GB)"/>
        <s v="Ardad (IRE) x Sacristy (GB)"/>
        <s v="Ardad (IRE) x Sleepless (GB)"/>
        <s v="Ardad (IRE) x Some Spirit (IRE)"/>
        <s v="Ardad (IRE) x Tahiti (GB)"/>
        <s v="Ardad (IRE) x Talabaat (GB)"/>
        <s v="Ardad (IRE) x Tilly Frankl (GB)"/>
        <s v="Ardad (IRE) x Tropical Cyclone (IRE)"/>
        <s v="Ardad (IRE) x Angelic Guest (IRE)"/>
        <s v="Ardad (IRE) x Blondikova (GB)"/>
        <s v="Ardad (IRE) x Bredenbury (IRE)"/>
        <s v="Ardad (IRE) x Ejtyah (GB)"/>
        <s v="Ardad (IRE) x Garraun (IRE)"/>
        <s v="Ardad (IRE) x Hula Girl (GB)"/>
        <s v="Ardad (IRE) x Lorelei Rock (IRE)"/>
        <s v="Ardad (IRE) x Love Henry (IRE)"/>
        <s v="Ardad (IRE) x Molly Kool (GB)"/>
        <s v="Ardad (IRE) x Darling Grace (GB) 2023 B.F"/>
        <s v="Ardad (IRE)Queen of Time (GB)B.C"/>
        <s v="Ardad (IRE)Stone Cougar (USA)B.C"/>
        <s v="Ardad (IRE) x Sayyedati Lady (IRE)"/>
        <s v="Ardad (IRE) / Lydia Becker (GB)"/>
        <s v="Ardad (IRE) / Malika I Jahan (FR)"/>
        <s v="Ardad (IRE) / Flirtare (IRE)"/>
        <s v="Ardad (IRE) / Household Name (GB)"/>
        <s v="Ardad (IRE) / Curtain Call (GB)"/>
        <s v="Ardad (IRE) / The Ceiling Job (IRE)"/>
        <s v="Ardad (IRE) / Tuscan Oasis (IRE)"/>
        <s v="Ardad (IRE) / Dreamy Gal (IRE)"/>
        <s v="Ardad (IRE) / Respondez (GB)"/>
        <s v="Ardad (IRE) / Squash (GB)"/>
        <s v="Ardad (IRE) / Tempest Fugit (IRE)"/>
        <s v="Ardad (IRE) / Vashti (GB)"/>
        <s v="Ardad (IRE) / All of Me (GB)"/>
        <s v="Ardad (IRE) / Bella Ragazza (GB)"/>
        <s v="Ardad (IRE) / Bible Belt (IRE)"/>
        <s v="Ardad (IRE) / Divinity (GB)"/>
        <s v="Ardad (IRE) / Goodnight And Joy (IRE)"/>
        <s v="Ardad (IRE) / Graceful (IRE)"/>
        <s v="Ardad (IRE) / Gumriyah (GB)"/>
        <s v="Ardad (IRE) / Karalara (IRE)"/>
        <s v="Ardad (IRE) / Lady Oak (IRE)"/>
        <s v="Ardad (IRE) / Loch Ma Naire (IRE)"/>
        <s v="Ardad (IRE) / Mabinia (IRE)"/>
        <s v="Ardad (IRE) / Mamma Morton (IRE)"/>
        <s v="Ardad (IRE) / Mashkoorah (IRE)"/>
        <s v="Ardad (IRE) / Minwah (IRE)"/>
        <s v="Ardad (IRE) / Time Change (GB)"/>
        <s v="Ardad (IRE) / Victory Garden (GB)"/>
        <s v="Ardad (IRE) / Akhmatova (GB)"/>
        <s v="Ardad (IRE) / Dabble (IRE)"/>
        <s v="Ardad (IRE) / Dutch Treaty (GB)"/>
        <s v="Ardad (IRE) / Emirates Rewards (GB)"/>
        <s v="Ardad (IRE) / Exmouth (GB)"/>
        <s v="Ardad (IRE) / Go On Mary (USA)"/>
        <s v="Ardad (IRE) / Mara Grey (IRE)"/>
        <s v="Ardad (IRE) / Martini Magic (GB)"/>
        <s v="Ardad (IRE) / Online Alexander (IRE)"/>
        <s v="Ardad (IRE) / Ouja (GB)"/>
        <s v="Ardad (IRE) / Scenesetter (IRE)"/>
        <s v="Ardad (IRE) / Sunday Bess (JPN)"/>
        <s v="Ardad (IRE) / Banana Split (GB)"/>
        <s v="Ardad (IRE) / Lady Grace (IRE)"/>
        <s v="Ardad (IRE) / Lady Lynetta (IRE)"/>
        <s v="Ardad (IRE) / Maremmadiavola (IRE)"/>
        <s v="Ardad (IRE) / Rose Hip (GB)"/>
        <s v="Ardad (IRE) / Fille de Reve (GB)"/>
        <s v="Ardad (IRE) / Night Affair (GB)"/>
        <s v="Arizona (IRE)Arizona (IRE) x Baby Houseman (GB)"/>
        <s v="Arizona (IRE) / Toni Baby (GB)"/>
        <s v="Arizona (IRE) / Amthaal (GB)"/>
        <s v="Arizona (IRE) / Danamight (IRE)"/>
        <s v="Australia (GB) x Althania (USA) 2023 Ch.C"/>
        <s v="Australia (GB) x Cmonbabylitemyfire (IRE) 2023 Ch.C"/>
        <s v="Australia (GB)Perfect Angel (IRE)B.F"/>
        <s v="Australia (GB)Summer Surprice (FR)Ch.F"/>
        <s v="Australia (GB)Tinkerbells Effect (IRE)"/>
        <s v="Australia (GB) x Dolce Strega (IRE)"/>
        <s v="Australia (GB) x Gin Blossom (IRE)"/>
        <s v="Australia (GB) x Madame Delavanti (IRE)"/>
        <s v="Australia (GB) x My Rosie (IRE)"/>
        <s v="Australia (GB) x Soriya (FR)"/>
        <s v="Australia (GB) / Marennes (IRE)"/>
        <s v="Australia (GB) / Queen Rabab (IRE)"/>
        <s v="Australia (GB) / Hieroglyphic (GB)"/>
        <s v="Australia (GB) / Jealous Beauty (IRE)"/>
        <s v="Australia (GB) / Sister Eliza (IRE)"/>
        <s v="Australia (GB) / Coral Mist (GB)"/>
        <s v="Australia (GB) / Cornakill (USA)"/>
        <s v="Australia (GB) / Delta Dreamer (GB)"/>
        <s v="Australia (GB) / Coeur d'Amour (IRE)"/>
        <s v="Australia (GB) / Darting (GB)"/>
        <s v="Australia (GB) / Porthilly (FR)"/>
        <s v="Australia (GB) / Similu (GB)"/>
        <s v="Australia (GB) / Blending (GB)"/>
        <s v="Australia (GB) / Sorelle Delle Rose (IRE)"/>
        <s v="Australia (GB) / Stealth Missile (IRE)"/>
        <s v="Australia (GB) / Apticanti (USA)"/>
        <s v="Australia (GB) / Cay Dancer (GB)"/>
        <s v="Australia (GB) / Excellent Sounds (GB)"/>
        <s v="Australia (GB) / Free Rein (GB)"/>
        <s v="Australia (GB) / Janey Muddles (IRE)"/>
        <s v="Australia (GB) / Kalsara (GB)"/>
        <s v="Australia (GB) / Lynn Britt Cabin (IRE)"/>
        <s v="Australia (GB) / Moonlife (IRE)"/>
        <s v="Australia (GB) / Dubrava (GB)"/>
        <s v="Australia (GB) / Mirari (GB)"/>
        <s v="Australia (GB) / Corinthian Girl (IRE)"/>
        <s v="Australia (GB) x Tabassum (IRE) 2023 Ch.F"/>
        <s v="Australia (GB) x Tough Spirit (IRE) 2023 Ch.C"/>
        <s v="Awtaad (IRE) x Seduct (IRE)"/>
        <s v="Awtaad (IRE) x Diylawa (IRE) 2023 B.F"/>
        <s v="Awtaad (IRE)Chitra (GB)"/>
        <s v="Awtaad (IRE) x Khameela (GB)"/>
        <s v="Awtaad (IRE) / Baby Love (GER)"/>
        <s v="Awtaad (IRE) / Dialina (GER)"/>
        <s v="Awtaad (IRE) / Sovana (IRE)"/>
        <s v="Awtaad (IRE) / Vow (GB)"/>
        <s v="Bangkok (IRE) / Wild Flower (IRE)"/>
        <s v="Bangkok (IRE) / Belle Josephine (GB)"/>
        <s v="Bated Breath (GB) x Quiet Place (IRE)"/>
        <s v="Bated Breath (GB) x Star Snap (GB)"/>
        <s v="Bated Breath (GB) x Folk Song (GB) 2023 Ch.F"/>
        <s v="Bated Breath (GB)Mireille (IRE)B.C"/>
        <s v="Bated Breath (GB)Santiki (GB)Ch.F"/>
        <s v="Bated Breath (GB) / Only Together (IRE)"/>
        <s v="Bated Breath (GB) / Serasana (GB)"/>
        <s v="Bated Breath (GB) / Sub Sahara (FR)"/>
        <s v="Bated Breath (GB) / Dance The Dream (GB)"/>
        <s v="Bated Breath (GB) / Rely On Me (IRE)"/>
        <s v="Bated Breath (GB) / The Begum (GB)"/>
        <s v="Bated Breath (GB) / Colorada (GB)"/>
        <s v="Bated Breath (GB) / Golden Bugle (GB)"/>
        <s v="Bated Breath (GB) / Maid of Spirit (IRE)"/>
        <s v="Bated Breath (GB) / Mark of An Angel (IRE)"/>
        <s v="Bated Breath (GB) / Bella Luce (IRE)"/>
        <s v="Bated Breath (GB) / Lady Clair (IRE)"/>
        <s v="Bated Breath (GB) / Manatiya (FR)"/>
        <s v="Bated Breath (GB) / Marasima (IRE)"/>
        <s v="Bated Breath (GB) / Seeing Red (IRE)"/>
        <s v="Belardo (IRE) / Gleeful (GB)"/>
        <s v="Belardo (IRE) / Zen Silence (IRE)"/>
        <s v="Belardo (IRE) / Think Fashion (IRE)"/>
        <s v="Belardo (IRE) / Saltwater (GB)"/>
        <s v="Blame (USA) / Ashiqana (USA)"/>
        <s v="Blue Point (IRE) x Reeh (IRE)"/>
        <s v="Blue Point (IRE) x Shuthoor (IRE)"/>
        <s v="Blue Point (IRE) x Baheeja (GB)"/>
        <s v="Blue Point (IRE) x Cralegre (ITY)"/>
        <s v="Blue Point (IRE) x Tipitena (GB) 2023 B.F"/>
        <s v="Blue Point (IRE) x Bloomfield (IRE) 2023 B.F"/>
        <s v="Blue Point (IRE) x Brushed Gold (USA) 2023 B.F"/>
        <s v="Blue Point (IRE) x Copplestone (IRE) 2023 B.F"/>
        <s v="Blue Point (IRE) x Freezy (IRE) 2023 B.C"/>
        <s v="Blue Point (IRE)Inspiriter (GB)B.F"/>
        <s v="Blue Point (IRE)Madly Truly (USA)B.F"/>
        <s v="Blue Point (IRE)Moon Shaddow (IRE)B.F"/>
        <s v="Blue Point (IRE)Mujabaha (GB)B.C"/>
        <s v="Blue Point (IRE)Rodeo Drive (IRE)Br.F"/>
        <s v="Blue Point (IRE)Cuckoo Clock (GB)"/>
        <s v="Blue Point (IRE) / Geizy Teizy (IRE)"/>
        <s v="Blue Point (IRE) / Hazaraba (IRE)"/>
        <s v="Blue Point (IRE) / Scala Romana (IRE)"/>
        <s v="Blue Point (IRE) / Spanish Fly (IRE)"/>
        <s v="Blue Point (IRE) / Cape Sunshine (IRE)"/>
        <s v="Blue Point (IRE) / Charlotte Rosina (GB)"/>
        <s v="Blue Point (IRE) / Dew Line (IRE)"/>
        <s v="Blue Point (IRE) / Time of Change (IRE)"/>
        <s v="Blue Point (IRE) / Hollywood Lady (GB)"/>
        <s v="Blue Point (IRE) / Lady Livius (IRE)"/>
        <s v="Blue Point (IRE) / Naadrah (GB)"/>
        <s v="Blue Point (IRE) / Nafaayes (AUS)"/>
        <s v="Blue Point (IRE) / Princesschope (FR)"/>
        <s v="Blue Point (IRE) / Roseau City (GB)"/>
        <s v="Blue Point (IRE) / Serena's Symphony (IRE)"/>
        <s v="Blue Point (IRE) / Testimony (GB)"/>
        <s v="Blue Point (IRE) / River Rock (IRE)"/>
        <s v="Blue Point (IRE) / Sweet Sienna (GB)"/>
        <s v="Blue Point (IRE) / Tayybah (IRE)"/>
        <s v="Blue Point (IRE) / Teikei (IRE)"/>
        <s v="Blue Point (IRE) / The Tempest (GB)"/>
        <s v="Blue Point (IRE) / Thesme (GB)"/>
        <s v="Blue Point (IRE) / Twizzell (GB)"/>
        <s v="Blue Point (IRE) / Veiled Intrigue (GB)"/>
        <s v="Blue Point (IRE) / Zip Along (IRE)"/>
        <s v="Blue Point (IRE) / Ahd (USA)"/>
        <s v="Blue Point (IRE) / Areyaam (USA)"/>
        <s v="Blue Point (IRE) / Dandy's Beano (IRE)"/>
        <s v="Blue Point (IRE) / Dear Dancer (IRE)"/>
        <s v="Blue Point (IRE) / Fasnela (IRE)"/>
        <s v="Blue Point (IRE) / Free Spirit (GB)"/>
        <s v="Blue Point (IRE) / Granola (GB)"/>
        <s v="Blue Point (IRE) / Marinka (FR)"/>
        <s v="Blue Point (IRE) / Night Fever (IRE)"/>
        <s v="Blue Point (IRE) / Anahita (FR)"/>
        <s v="Bobby's Kitten (USA) / Mariee (GB)"/>
        <s v="Bobby's Kitten (USA) / Vincitomnia (FR)"/>
        <s v="Bobby's Kitten (USA) / Mullein (GB)"/>
        <s v="Bobby's Kitten (USA) / Quintada (GB)"/>
        <s v="Bungle Inthejungle (GB) x Princess Banu (GB)"/>
        <s v="Bungle Inthejungle (GB) x Stars In The Sky (GB)"/>
        <s v="Bungle Inthejungle (GB) x The Shrew (GB)"/>
        <s v="Bungle Inthejungle (GB) x Amahoro (GB)"/>
        <s v="Bungle Inthejungle (GB) x Cassima (FR)"/>
        <s v="Bungle Inthejungle (GB) x Cirencester (GB)"/>
        <s v="Bungle Inthejungle (GB) x Lady of The Realm (GB)"/>
        <s v="Bungle Inthejungle (GB)Jackie Sparrow (IRE)Ch.C"/>
        <s v="Bungle Inthejungle (GB)Nova Tor (IRE)B.F"/>
        <s v="Bungle Inthejungle (GB)Unabridged (IRE)"/>
        <s v="Bungle Inthejungle (GB)With One Accord (GB)"/>
        <s v="Bungle Inthejungle (GB)Brazilian Breeze (IRE)"/>
        <s v="Bungle Inthejungle (GB)Charming Guest (IRE)"/>
        <s v="Bungle Inthejungle (GB) x Hurricane Lil (IRE)"/>
        <s v="Bungle Inthejungle (GB) x Is She About (IRE)"/>
        <s v="Bungle Inthejungle (GB) x Katora (GB)"/>
        <s v="Bungle Inthejungle (GB) x Kristal Xenia (IRE)"/>
        <s v="Bungle Inthejungle (GB) x Melanie Pimm (IRE)"/>
        <s v="Bungle Inthejungle (GB) x Mochachino (IRE)"/>
        <s v="Bungle Inthejungle (GB) x Mulberry Seed (IRE)"/>
        <s v="Bungle Inthejungle (GB) x Rohesia (GB)"/>
        <s v="Bungle Inthejungle (GB) / Kya One (FR)"/>
        <s v="Bungle Inthejungle (GB) / Madreselva (GB)"/>
        <s v="Bungle Inthejungle (GB) / Ohsosecret (GB)"/>
        <s v="Bungle Inthejungle (GB) / Gamesetandmatch (IRE)"/>
        <s v="Bungle Inthejungle (GB) / Jeewana (GB)"/>
        <s v="Bungle Inthejungle (GB) / Keilogue (IRE)"/>
        <s v="Bungle Inthejungle (GB) / Paloise (FR)"/>
        <s v="Bungle Inthejungle (GB) / Tangled Thread (GB)"/>
        <s v="Bungle Inthejungle (GB) / Taranata (IRE)"/>
        <s v="Bungle Inthejungle (GB) / Tell The Wind (IRE)"/>
        <s v="Bungle Inthejungle (GB) / Carryonregardless (GB)"/>
        <s v="Bungle Inthejungle (GB) / Sommore (IRE)"/>
        <s v="Bungle Inthejungle (GB) / The Singing Hills (GB)"/>
        <s v="Bungle Inthejungle (GB) / Young Angel (IRE)"/>
        <s v="Bungle Inthejungle (GB) / Lady Spangles (IRE)"/>
        <s v="Bungle Inthejungle (GB) / Aurora Butterfly (IRE)"/>
        <s v="Bungle Inthejungle (GB) / Grandmas Dream (GB)"/>
        <s v="Bungle Inthejungle (GB) / Nafa (IRE)"/>
        <s v="Bungle Inthejungle (GB) / Beckoning (IRE)"/>
        <s v="Bungle Inthejungle (GB) / Pop Art (IRE)"/>
        <s v="Bungle Inthejungle (GB) / Pretty Pickle (IRE)"/>
        <s v="Bungle Inthejungle (GB) / Society Guest (IRE)"/>
        <s v="Bungle Inthejungle (GB) x Titian Saga (IRE) 2023 Ch.F"/>
        <s v="Buratino (IRE) / Rocknrollbaby (IRE)"/>
        <s v="Cable Bay (IRE) x Belle Dormant (IRE)"/>
        <s v="Cable Bay (IRE)Cable Bay (IRE) x Bahama Sea (IRE)"/>
        <s v="Cable Bay (IRE) / Interlope (IRE)"/>
        <s v="Cable Bay (IRE) / Dutch Rose (IRE)"/>
        <s v="Cable Bay (IRE) / Lady Guinevere (GB)"/>
        <s v="Cable Bay (IRE) / Persepone (GB)"/>
        <s v="Cable Bay (IRE) / Velocistar (IRE)"/>
        <s v="Calyx (GB) x We Reach The Shore (IRE)"/>
        <s v="Calyx (GB) x Acts Out Loud (USA) 2023 B.C"/>
        <s v="Calyx (GB) x Found You (USA) 2023 B.C"/>
        <s v="Calyx (GB)Ilioushka (IRE)B.F"/>
        <s v="Calyx (GB)Oh So Fine (IRE)Br.C"/>
        <s v="Calyx (GB)Caribbean Princess (USA)"/>
        <s v="Calyx (GB)Chase The Light (IRE)"/>
        <s v="Calyx (GB) x Ladies From Hell (IRE)"/>
        <s v="Calyx (GB) / Love In The City (IRE)"/>
        <s v="Calyx (GB) / Take Shelter (GB)"/>
        <s v="Calyx (GB) / Wild Surmise (IRE)"/>
        <s v="Calyx (GB) / Daleelaty (GB)"/>
        <s v="Calyx (GB) / Queen of York (IRE)"/>
        <s v="Calyx (GB) / Raoufah (GB)"/>
        <s v="Calyx (GB) / Finest (IRE)"/>
        <s v="Calyx (GB) / Medoras Childe (GB)"/>
        <s v="Camelot (GB) x Attire (IRE) 2023 B.C"/>
        <s v="Camelot (GB) x Balankiya (IRE) 2023 B.F"/>
        <s v="Camelot (GB) x Casual (GB) 2023 B.C"/>
        <s v="Camelot (GB) x Full Rose (GB) 2023 B.C"/>
        <s v="Camelot (GB)Lady Lara (IRE)B.C"/>
        <s v="Camelot (GB)Magic America (USA)B.C"/>
        <s v="Camelot (GB)Malayan Mist (IRE)B.F"/>
        <s v="Camelot (GB)Mississippilanding (IRE)B.C"/>
        <s v="Camelot (GB)Nope (IRE)B.F"/>
        <s v="Camelot (GB)Rock Orchid (IRE)B.F"/>
        <s v="Camelot (GB)Sea For Jade (IRE)B.F"/>
        <s v="Camelot (GB)Sixpenny Sweets (IRE)B.C"/>
        <s v="Camelot (GB)Sultanina (GB)B.C"/>
        <s v="Camelot (GB)Dancing Years (IRE)"/>
        <s v="Camelot (GB) / Just Pretending (USA)"/>
        <s v="Camelot (GB) / Bold Lass (IRE)"/>
        <s v="Camelot (GB) / Bonhomie (GB)"/>
        <s v="Camelot (GB) / Desirous (GB)"/>
        <s v="Camelot (GB) / Horn of Plenty (GB)"/>
        <s v="Camelot (GB) / Lady Babooshka (GB)"/>
        <s v="Camelot (GB) / Osaila (IRE)"/>
        <s v="Camelot (GB) / Risen Sun (GB)"/>
        <s v="Camelot (GB) / Sense of Style (IRE)"/>
        <s v="Camelot (GB) / Shamooda (IRE)"/>
        <s v="Camelot (GB) / Beauly (GB)"/>
        <s v="Camelot (GB) / Pearl of The Night (IRE)"/>
        <s v="Camelot (GB) / Pebbles Place (GB)"/>
        <s v="Camelot (GB) / Reachforthestars (IRE)"/>
        <s v="Camelot (GB) / Rococo (GB)"/>
        <s v="Camelot (GB) / Sealitwithakiss (GB)"/>
        <s v="Camelot (GB) / Spritzig (GB)"/>
        <s v="Camelot (GB) / Surfsister (USA)"/>
        <s v="Camelot (GB) / Teodora de Vega (IRE)"/>
        <s v="Camelot (GB) / Tobairin (IRE)"/>
        <s v="Camelot (GB) / Wild Abandon (GB)"/>
        <s v="Camelot (GB) / Awesometank (GB)"/>
        <s v="Camelot (GB) / Bess of Hardwick (GB)"/>
        <s v="Camelot (GB) / Birdwood (GB)"/>
        <s v="Camelot (GB) / Danilovna (IRE)"/>
        <s v="Camelot (GB) / Desert Flyer (GB)"/>
        <s v="Camelot (GB) / Disclose (GB)"/>
        <s v="Camelot (GB) / Exhibit (IRE)"/>
        <s v="Camelot (GB) / Fort Del Oro (IRE)"/>
        <s v="Camelot (GB) / Jilnaar (IRE)"/>
        <s v="Camelot (GB) / Lady Princess (IRE)"/>
        <s v="Camelot (GB) / Lightning Thunder (GB)"/>
        <s v="Camelot (GB) / Marbella (IRE)"/>
        <s v="Caravaggio (USA)Perazzi (USA)B.F"/>
        <s v="Caravaggio (USA)Caravaggio (USA) x Allieverneedisyou (IRE)"/>
        <s v="Catholic Boy (USA) / Sky Garden (GB)"/>
        <s v="Churchill (IRE) x Vallambrosa (IRE)"/>
        <s v="Churchill (IRE) x Byzantium (GB) 2023 Ch.F"/>
        <s v="Churchill (IRE) x Caserta (GB) 2023 Ch.F"/>
        <s v="Churchill (IRE) x Challow Hills (USA) 2023 B.C"/>
        <s v="Churchill (IRE)Keystone Gulch (USA)B.C"/>
        <s v="Churchill (IRE)Shamanova (IRE)B.C"/>
        <s v="Churchill (IRE)So Devoted (IRE)B.C"/>
        <s v="Churchill (IRE)Cherry Oak (IRE)"/>
        <s v="Churchill (IRE) x Degree (GB)"/>
        <s v="Churchill (IRE) / Heroic Heart (FR)"/>
        <s v="Churchill (IRE) / Hollie Point (GB)"/>
        <s v="Churchill (IRE) / Slumming Angel (IRE)"/>
        <s v="Churchill (IRE) / Azwah (GB)"/>
        <s v="Churchill (IRE) / Badalona (GB)"/>
        <s v="Churchill (IRE) / Enrol (GB)"/>
        <s v="Churchill (IRE) / Holy Alliance (IRE)"/>
        <s v="Churchill (IRE) / Snapraeceps (IRE)"/>
        <s v="Churchill (IRE) / Bezique (GB)"/>
        <s v="Churchill (IRE) / Endless Love (IRE)"/>
        <s v="Churchill (IRE) / Euthenia (GB)"/>
        <s v="Churchill (IRE) / Crowning Glory (FR)"/>
        <s v="Churchill (IRE) / Reroute (IRE)"/>
        <s v="Churchill (IRE) / Cocobanana (IRE)"/>
        <s v="Circus Maximus (IRE)Cosmic Fire (FR)"/>
        <s v="Circus Maximus (IRE) x Path of Totality (USA)"/>
        <s v="Circus Maximus (IRE) / Ms Grande Corniche (GB)"/>
        <s v="Circus Maximus (IRE) / Offering (GB)"/>
        <s v="Circus Maximus (IRE) / Morediamondsplease (USA)"/>
        <s v="Circus Maximus (IRE) / Isobel Baillie (GB)"/>
        <s v="Circus Maximus (IRE) / Banimpire (IRE)"/>
        <s v="City Light (FR) x Tick Toch (GB)"/>
        <s v="City Light (FR) x Al Reem (GB)"/>
        <s v="City Light (FR) / Faithfilly (IRE)"/>
        <s v="Cityscape (GB) / Luisa Calderon (GB)"/>
        <s v="Cityscape (GB) / Shenir (GB)"/>
        <s v="Cloth of Stars (IRE)Pink Anemone (GB)B.F"/>
        <s v="Cloth of Stars (IRE) / One Life (JPN)"/>
        <s v="Cotai Glory (GB) x Rosie Bassett (GB)"/>
        <s v="Cotai Glory (GB) x Seraph (GB)"/>
        <s v="Cotai Glory (GB) x Shades of Red (IRE)"/>
        <s v="Cotai Glory (GB) x Supreme Spirit (IRE)"/>
        <s v="Cotai Glory (GB) x Terrifically (IRE)"/>
        <s v="Cotai Glory (GB) x With Virtue (GB)"/>
        <s v="Cotai Glory (GB) x Apadana (IRE)"/>
        <s v="Cotai Glory (GB) x Gin And Slim (IRE)"/>
        <s v="Cotai Glory (GB) x Liberty Sky (IRE)"/>
        <s v="Cotai Glory (GB) x Majestic Alexander (IRE)"/>
        <s v="Cotai Glory (GB) x Wedding Dress (GB) 2023 Ch.C"/>
        <s v="Cotai Glory (GB) x Clearwing (IRE) 2023 Ch.F"/>
        <s v="Cotai Glory (GB)Newtown Pippin (GB)B.C"/>
        <s v="Cotai Glory (GB)Pivotal Era (GB)B.F"/>
        <s v="Cotai Glory (GB)Celerina (IRE)"/>
        <s v="Cotai Glory (GB) x Evening Spirit (GB)"/>
        <s v="Cotai Glory (GB) x Figurative (FR)"/>
        <s v="Cotai Glory (GB) x Hadrienne (GB)"/>
        <s v="Cotai Glory (GB) x Julienne (IRE)"/>
        <s v="Cotai Glory (GB) x Mnemonic Alexander (IRE)"/>
        <s v="Cotai Glory (GB) x Pharadelle (IRE)"/>
        <s v="Cotai Glory (GB) x Shim Sham (IRE)"/>
        <s v="Cotai Glory (GB) x Snapollentia (IRE)"/>
        <s v="Cotai Glory (GB) x Solfeggio (IRE)"/>
        <s v="Cotai Glory (GB) / La Cuvee (GB)"/>
        <s v="Cotai Glory (GB) / Maghzaa (IRE)"/>
        <s v="Cotai Glory (GB) / Malmoosa (IRE)"/>
        <s v="Cotai Glory (GB) / Maremmasanta (GB)"/>
        <s v="Cotai Glory (GB) / Mokhtarah (IRE)"/>
        <s v="Cotai Glory (GB) / Reinette (GB)"/>
        <s v="Cotai Glory (GB) / Rita Levi (IRE)"/>
        <s v="Cotai Glory (GB) / Fictitious (GB)"/>
        <s v="Cotai Glory (GB) / Lady Hanson (IRE)"/>
        <s v="Cotai Glory (GB) / Malakite (IRE)"/>
        <s v="Cotai Glory (GB) / Illico (GB)"/>
        <s v="Cotai Glory (GB) / Rose Tinted Sand (IRE)"/>
        <s v="Cotai Glory (GB) / Unusually Hot (IRE)"/>
        <s v="Cotai Glory (GB) / Winnie The Wooh (IRE)"/>
        <s v="Cotai Glory (GB) / Sarajevo Rose (IRE)"/>
        <s v="Cotai Glory (GB) / Somedaysrdiamonds (GB)"/>
        <s v="Cotai Glory (GB) / Sparkling (IRE)"/>
        <s v="Cotai Glory (GB) / Suraat (IRE)"/>
        <s v="Cotai Glory (GB) / Whiskey 'n' Chips (GB)"/>
        <s v="Cotai Glory (GB) / Wychwood Whisper (IRE)"/>
        <s v="Cotai Glory (GB) / Boca Raton (IRE)"/>
        <s v="Cotai Glory (GB) / Coincidently (GB)"/>
        <s v="Cotai Glory (GB) / Earth Goddess (GB)"/>
        <s v="Cotai Glory (GB) / Expect Amazing (IRE)"/>
        <s v="Cotai Glory (GB) / Sea of Joy (IRE)"/>
        <s v="Cotai Glory (GB) / Swift Campaign (IRE)"/>
        <s v="Cotai Glory (GB) / Wedding Wish (IRE)"/>
        <s v="Cotai Glory (GB) / Bellazada (IRE)"/>
        <s v="Coulsty (IRE) x Scoop (IRE)"/>
        <s v="Coulsty (IRE) x Singapore Lilly (IRE)"/>
        <s v="Coulsty (IRE) x Dabtiyra (IRE)"/>
        <s v="Coulsty (IRE) x Farran (IRE) 2023 B.C"/>
        <s v="Coulsty (IRE)Not After Midnight (IRE)B.C"/>
        <s v="Coulsty (IRE)Temecula (IRE)"/>
        <s v="Coulsty (IRE)Coulsty (IRE) x Amaany (GB)"/>
        <s v="Coulsty (IRE)Coulsty (IRE) x Blushing Rose (GB)"/>
        <s v="Coulsty (IRE)Coulsty (IRE) x Bonnefio (GB)"/>
        <s v="Coulsty (IRE)Broadway Musical (IRE)"/>
        <s v="Coulsty (IRE)Call of The Jungle (IRE)"/>
        <s v="Coulsty (IRE) x Feathery (GB)"/>
        <s v="Coulsty (IRE) x Holly's Kid (USA)"/>
        <s v="Coulsty (IRE) x Ocean Myth (GB)"/>
        <s v="Coulsty (IRE) x Paradisia (IRE)"/>
        <s v="Coulsty (IRE) x Quinine (GB)"/>
        <s v="Coulsty (IRE) x South Forest (IRE)"/>
        <s v="Coulsty (IRE) / Lady Tati (IRE)"/>
        <s v="Coulsty (IRE) / Misty Angel (IRE)"/>
        <s v="Coulsty (IRE) / Mordoree (IRE)"/>
        <s v="Coulsty (IRE) / My Daydream (IRE)"/>
        <s v="Coulsty (IRE) / Peace Treaty (IRE)"/>
        <s v="Coulsty (IRE) / Lady Coole (IRE)"/>
        <s v="Coulsty (IRE) / Lets Try (IRE)"/>
        <s v="Coulsty (IRE) / Nimbus Star (GB)"/>
        <s v="Coulsty (IRE) / Andromaca (IRE)"/>
        <s v="Coulsty (IRE) / Boom And Bloom (IRE)"/>
        <s v="Coulsty (IRE) / Clodovine (FR)"/>
        <s v="Coulsty (IRE) / Dawaa (GB)"/>
        <s v="Coulsty (IRE) / Elbegei (GB)"/>
        <s v="Coulsty (IRE) / Salwa (IRE)"/>
        <s v="Coulsty (IRE) / Sense of Victory (IRE)"/>
        <s v="Coulsty (IRE) / Starlight Dance (IRE)"/>
        <s v="Coulsty (IRE) / Causeway Charm (USA)"/>
        <s v="Coulsty (IRE) / Coolnagree (IRE)"/>
        <s v="Coulsty (IRE) / Doris Bleasedale (IRE)"/>
        <s v="Coulsty (IRE) / Macarthurs Park (IRE)"/>
        <s v="Coulsty (IRE) / Valdiyana (FR)"/>
        <s v="Coulsty (IRE) / Laurel Wreath (GB)"/>
        <s v="Coulsty (IRE) / Nora Batt (IRE)"/>
        <s v="Coulsty (IRE) / Luxie (IRE)"/>
        <s v="Coulsty (IRE) / Scarlet Wings (GB)"/>
        <s v="Coulsty (IRE) / Syamantaka (IRE)"/>
        <s v="Cracksman (GB) x Shalaa Lady (FR)"/>
        <s v="Cracksman (GB) x Child of Wild (FR)"/>
        <s v="Cracksman (GB) x Meeznah (USA)"/>
        <s v="Cracksman (GB) x Worship (IRE) 2023 B.F"/>
        <s v="Cracksman (GB) x No War (USA)"/>
        <s v="Cracksman (GB) / Bizzarria (GB)"/>
        <s v="Cracksman (GB) / Come With Me (GB)"/>
        <s v="Cracksman (GB) / Furlong Factor (GB)"/>
        <s v="Cracksman (GB) / All Annalena (IRE)"/>
        <s v="Cracksman (GB) / Night Thrills (GB)"/>
        <s v="Cracksman (GB) / Operettist (GB)"/>
        <s v="Cracksman (GB) / Reaching Ahead (USA)"/>
        <s v="Cracksman (GB) / Tuolumne Meadows (GB)"/>
        <s v="Cracksman (GB) / Carlanda (FR)"/>
        <s v="Cracksman (GB) / Quemonda (GB)"/>
        <s v="Crystal Ocean (GB) / Shirin Jaan (GB)"/>
        <s v="Dabirsim (FR) / Galmarley (GB)"/>
        <s v="Dandy Man (IRE) x Saffian (GB)"/>
        <s v="Dandy Man (IRE) x Sweeproad (IRE)"/>
        <s v="Dandy Man (IRE) x Winter Oasis (IRE)"/>
        <s v="Dandy Man (IRE) x Alabama Whitman (GB)"/>
        <s v="Dandy Man (IRE) x Betsey Trotter (IRE)"/>
        <s v="Dandy Man (IRE) x Geetanjali (IRE)"/>
        <s v="Dandy Man (IRE) x Glen Ginnie (IRE)"/>
        <s v="Dandy Man (IRE) x Imrana (GB)"/>
        <s v="Dandy Man (IRE) x Model Looks (IRE)"/>
        <s v="Dandy Man (IRE)Lady Beware (IRE)Ch.F"/>
        <s v="Dandy Man (IRE)Dandy Man (IRE) x Annee Lumiere (IRE)"/>
        <s v="Dandy Man (IRE) x Gali Girl (IRE)"/>
        <s v="Dandy Man (IRE) x Maria Ormani (IRE)"/>
        <s v="Dandy Man (IRE) x Maybe So (GB)"/>
        <s v="Dandy Man (IRE) x Remember Alexander (GB)"/>
        <s v="Dandy Man (IRE) / La Perla (SPA)"/>
        <s v="Dandy Man (IRE) / Laciredeski (GB)"/>
        <s v="Dandy Man (IRE) / Liliofthelamplight (IRE)"/>
        <s v="Dandy Man (IRE) / Martina Franca (GB)"/>
        <s v="Dandy Man (IRE) / Fawaayed (IRE)"/>
        <s v="Dandy Man (IRE) / Nashmiah (IRE)"/>
        <s v="Dandy Man (IRE) / Dixiedoodledandy (IRE)"/>
        <s v="Dandy Man (IRE) / Ebbraam (GB)"/>
        <s v="Dandy Man (IRE) / Emmie (IRE)"/>
        <s v="Dandy Man (IRE) / Steep Ascent (GB)"/>
        <s v="Dandy Man (IRE) / Viva Espana (GB)"/>
        <s v="Dandy Man (IRE) / Alicia Darcy (IRE)"/>
        <s v="Dandy Man (IRE) / All Star Cast (IRE)"/>
        <s v="Dandy Man (IRE) / Cool Thunder (IRE)"/>
        <s v="Dandy Man (IRE) / Magical Summer (IRE)"/>
        <s v="Dandy Man (IRE) / Garden Row (IRE)"/>
        <s v="Dandy Man (IRE) / Hidden Belief (IRE)"/>
        <s v="Dandy Man (IRE) / Dolly Colman (IRE)"/>
        <s v="Dark Angel (IRE) x Prom Dress (GB)"/>
        <s v="Dark Angel (IRE) x Seafront (GB)"/>
        <s v="Dark Angel (IRE) x Silk Bow (GB)"/>
        <s v="Dark Angel (IRE) x Spirit of Cuba (IRE)"/>
        <s v="Dark Angel (IRE) x Chica Bonita (GB)"/>
        <s v="Dark Angel (IRE) x Desert Blossom (IRE)"/>
        <s v="Dark Angel (IRE) x The Hermitage (IRE) 2023 B.C"/>
        <s v="Dark Angel (IRE) x Tina Angelina (IRE) 2023 B.C"/>
        <s v="Dark Angel (IRE) x Urjuwaan (GB) 2023 Gr.F"/>
        <s v="Dark Angel (IRE) x Wondrous Words (IRE) 2023 B.F"/>
        <s v="Dark Angel (IRE) x Zucchini Flower (USA) 2023 Gr.C"/>
        <s v="Dark Angel (IRE) x Amaira (IRE) 2023 B.F"/>
        <s v="Dark Angel (IRE) x Gharbeya (USA) 2023 Gr.F"/>
        <s v="Dark Angel (IRE)Lucky Clio (IRE)Br.F"/>
        <s v="Dark Angel (IRE)Narak (GB)B.F"/>
        <s v="Dark Angel (IRE)Que Amoro (IRE)B.C"/>
        <s v="Dark Angel (IRE)Reality of Dreams (USA)B.C"/>
        <s v="Dark Angel (IRE)Sea The Magic (IRE)Br.F"/>
        <s v="Dark Angel (IRE)Snowy Peak (GB)B.C"/>
        <s v="Dark Angel (IRE)Talaaqy (IRE)"/>
        <s v="Dark Angel (IRE)Zomara (FR)"/>
        <s v="Dark Angel (IRE)Dark Angel (IRE) x Attentive Miss (GB)"/>
        <s v="Dark Angel (IRE) x Ghazawaat (FR)&quot;"/>
        <s v="Dark Angel (IRE) x Kodinar (GB)"/>
        <s v="Dark Angel (IRE) / My Brunette (IRE)"/>
        <s v="Dark Angel (IRE) / Next Victory (IRE)"/>
        <s v="Dark Angel (IRE) / Tracing (IRE)"/>
        <s v="Dark Angel (IRE) / Dufay (IRE)"/>
        <s v="Dark Angel (IRE) / Create A Dream (USA)"/>
        <s v="Dark Angel (IRE) / Dr Simpson (FR)"/>
        <s v="Dark Angel (IRE) / Extricate (IRE)"/>
        <s v="Dark Angel (IRE) / Futoon (IRE)"/>
        <s v="Dark Angel (IRE) / Kiss For A Jewel (IRE)"/>
        <s v="Dark Angel (IRE) / Nakuti (IRE)"/>
        <s v="Dark Angel (IRE) / Pastoral Girl (GB)"/>
        <s v="Dark Angel (IRE) / Vivionn (GB)"/>
        <s v="Dark Angel (IRE) / Rihaam (IRE)"/>
        <s v="Dark Angel (IRE) / Silver Spear (IRE)"/>
        <s v="Dark Angel (IRE) / Sky Crystal (GER)"/>
        <s v="Dark Angel (IRE) / Superego (GB)"/>
        <s v="Dark Angel (IRE) / Bizzi Lizzi (GB)"/>
        <s v="Dark Angel (IRE) / Nooramunga (FR)"/>
        <s v="Dark Angel (IRE) / Princess Yaiza (IRE)"/>
        <s v="Dark Angel (IRE) / Queen of Asia (IRE)"/>
        <s v="Dark Angel (IRE) / Ravensbelle (IRE)"/>
        <s v="Dark Angel (IRE) / Rock On Baileys (GB)"/>
        <s v="Dark Angel (IRE) / Sacred Dance (GB)"/>
        <s v="Dark Angel (IRE) / Summer Sunday (CAN)"/>
        <s v="Dark Angel (IRE) / Thread of Silver (GB)"/>
        <s v="Dark Angel (IRE) / Timely (GB)"/>
        <s v="Dark Angel (IRE) / Torricella (GB)"/>
        <s v="Dark Angel (IRE) / Well Yes (IRE)"/>
        <s v="Dark Angel (IRE) / Angel Vision (IRE)"/>
        <s v="Dark Angel (IRE) / Aperitif (GB)"/>
        <s v="Dark Angel (IRE) / Circus Tent (IRE)"/>
        <s v="Dark Angel (IRE) / Clem Fandango (FR)"/>
        <s v="Dark Angel (IRE) / Disko (IRE)"/>
        <s v="Dark Angel (IRE) / Firelight (FR)"/>
        <s v="Dark Angel (IRE) / First Party (GB)"/>
        <s v="Dark Angel (IRE) / Golden Line (IRE)"/>
        <s v="Dark Angel (IRE) / Gypsy Spirit (GB)"/>
        <s v="Dark Angel (IRE) / Havre de Paix (FR)"/>
        <s v="Dark Angel (IRE) / Hummingbird (IRE)"/>
        <s v="Dark Angel (IRE) / Jouska (GB)"/>
        <s v="Dark Angel (IRE) / Mary Somerville (GB)"/>
        <s v="Dark Angel (IRE) / Maybe Today (GB)"/>
        <s v="Dark Angel (IRE) / Sonoma (FR)"/>
        <s v="Dawn Approach (IRE) / Shuttlecock (GB)"/>
        <s v="Dawn Approach (IRE) / Stylish One (IRE)"/>
        <s v="Dawn Approach (IRE) / Aisteoir (IRE)"/>
        <s v="Decorated Knight (GB) / Dazzling Light (UAE)"/>
        <s v="Dream Ahead (USA) x River Song (USA)"/>
        <s v="Dream Ahead (USA) x She Mystifies (GB)"/>
        <s v="Dream Ahead (USA) x Sovereign Belle (IRE)"/>
        <s v="Dream Ahead (USA) x Arishka (IRE)"/>
        <s v="Dream Ahead (USA) x Excelette (IRE)"/>
        <s v="Dream Ahead (USA) x In Trutina (GB)"/>
        <s v="Dream Ahead (USA) x Exotic Isle (GB)"/>
        <s v="Dream Ahead (USA) / Memory Lane (GB)"/>
        <s v="Dream Ahead (USA) / Isis (USA)"/>
        <s v="Dream Ahead (USA) / Lead Story (IRE)"/>
        <s v="Dream Ahead (USA) / Epping Rose (IRE)"/>
        <s v="Dream Ahead (USA) / Capall An Ibre (IRE)"/>
        <s v="Dream Ahead (USA) / Chandresh (GB)"/>
        <s v="Dream Ahead (USA) / Enliven (GB)"/>
        <s v="Dream Ahead (USA) / Sorella Bella (IRE)"/>
        <s v="Dream Ahead (USA) / Three Little Birds (GB)"/>
        <s v="Dream Ahead (USA) / Zartaj (USA)"/>
        <s v="Dream Ahead (USA) / Fashion (GB)"/>
        <s v="Dream Ahead (USA) / Itsinthestars (GB)"/>
        <s v="Dream Ahead (USA) / Nantany (GB)"/>
        <s v="Dream Ahead (USA) / Poet's Princess (GB)"/>
        <s v="Dream Ahead (USA) / Rosina (GB)"/>
        <s v="Dubawi (IRE) / Criteria (IRE)"/>
        <s v="Dubawi (IRE) / Time Saver (GB)"/>
        <s v="Dubawi (IRE) / Feminism (IRE)"/>
        <s v="Dubawi (IRE) / Lady Bowthorpe (GB)"/>
        <s v="Dubawi (IRE) / Loving Dream (GB)"/>
        <s v="Dubawi (IRE) / Molly Malone (FR)"/>
        <s v="Dubawi (IRE) / Waldlied (GB)"/>
        <s v="Dubawi (IRE) / Serena's Storm (IRE)"/>
        <s v="Dubawi (IRE) / Shirocco Star (GB)"/>
        <s v="Dubawi (IRE) / Stylistique (GB)"/>
        <s v="Due Diligence (USA) x Amoreena (GB)"/>
        <s v="Due Diligence (USA) / Lady Macduff (IRE)"/>
        <s v="Due Diligence (USA) / If You Can Dream (GB)"/>
        <s v="Due Diligence (USA) / Fine Judgment (GB)"/>
        <s v="Due Diligence (USA) / Miss Blondell (GB)"/>
        <s v="Earthlight (IRE) x Unique Cut (IRE)"/>
        <s v="Earthlight (IRE) x Khatiba (IRE)"/>
        <s v="Earthlight (IRE) x Nexxia (FR)"/>
        <s v="Earthlight (IRE) x Water Hole (IRE) 2023 B.F"/>
        <s v="Earthlight (IRE)New Harzburg (GER)B.F"/>
        <s v="Earthlight (IRE) / Morning Jewel (IRE)"/>
        <s v="Earthlight (IRE) / Diptych (USA)"/>
        <s v="Earthlight (IRE) / Rolling Deep (GB)"/>
        <s v="Earthlight (IRE) / Ruminyahui (IRE)"/>
        <s v="Earthlight (IRE) / Rythmic (GB)"/>
        <s v="Earthlight (IRE) / Zagharit (IRE)"/>
        <s v="Earthlight (IRE) / Very Dashing (GB)"/>
        <s v="Earthlight (IRE) / Mutrecy (IRE)"/>
        <s v="Earthlight (IRE) / Paulinie (GB)"/>
        <s v="Earthlight (IRE) / Samite (USA)"/>
        <s v="Earthlight (IRE) / Spectralight (IRE)"/>
        <s v="Earthlight (IRE) / Alosha (IRE)"/>
        <s v="Earthlight (IRE) / Balsamine (USA)"/>
        <s v="Earthlight (IRE) / Dubai Discovery (USA)"/>
        <s v="Earthlight (IRE) / Gilded Flyer (IRE)"/>
        <s v="Earthlight (IRE) / Just One Kiss (GB)"/>
        <s v="Earthlight (IRE) / Fountain of Time (IRE)"/>
        <s v="Earthlight (IRE) / Poet's Queen (GB)"/>
        <s v="El Kabeir (USA) / Ahazeej (IRE)"/>
        <s v="El Kabeir (USA) / Lady's Purse (GB)"/>
        <s v="Elzaam (AUS) x Textured (IRE)"/>
        <s v="Elzaam (AUS)Elzaam (AUS) x Alanna'a Leanbh (IRE)"/>
        <s v="Elzaam (AUS)Elzaam (AUS) x Am I (USA)"/>
        <s v="Elzaam (AUS)Bounty'S Spirit (GB)"/>
        <s v="Elzaam (AUS)Coconut Kisses (GB)"/>
        <s v="Elzaam (AUS) x Nutshell (GB)"/>
        <s v="Elzaam (AUS) x Signora Lina (IRE)"/>
        <s v="Elzaam (AUS) / Live Stream (IRE)"/>
        <s v="Elzaam (AUS) / Lumos Maxima (IRE)"/>
        <s v="Elzaam (AUS) / Fitrah (IRE)"/>
        <s v="Elzaam (AUS) / Golden Shine (GB)"/>
        <s v="Elzaam (AUS) / Kukri Klass (IRE)"/>
        <s v="Elzaam (AUS) / Mm Sixsevei (IRE)"/>
        <s v="Elzaam (AUS) / No More Regrets (IRE)"/>
        <s v="Elzaam (AUS) / Perliere (IRE)"/>
        <s v="Elzaam (AUS) / Tatra (IRE)"/>
        <s v="Elzaam (AUS) / Upper Silesian (IRE)"/>
        <s v="Elzaam (AUS) / Beechwood Emily (GB)"/>
        <s v="Elzaam (AUS) / Bilderberg (IRE)"/>
        <s v="Elzaam (AUS) / By Jupiter (GB)"/>
        <s v="Elzaam (AUS) / Dutch Heiress (GB)"/>
        <s v="Elzaam (AUS) / Khajool (IRE)"/>
        <s v="Elzaam (AUS) / Serengo (IRE)"/>
        <s v="Elzaam (AUS) / Smooth Sailing (GB)"/>
        <s v="Elzaam (AUS) / Carpe Diem Lady (IRE)"/>
        <s v="Eqtidaar (IRE) x Tumblewind (GB)"/>
        <s v="Eqtidaar (IRE) / Mumtaza (GB)"/>
        <s v="Expert Eye (GB) / Modern Look (GB)"/>
        <s v="Expert Eye (GB) / Dusty Red (GB)"/>
        <s v="Expert Eye (GB) / Mythicism (GB)"/>
        <s v="Far Above (IRE) x Seracina (GB)"/>
        <s v="Far Above (IRE) x Teeba (USA)"/>
        <s v="Far Above (IRE) x Wine And Roses (IRE)"/>
        <s v="Far Above (IRE)Ceaseless (IRE)"/>
        <s v="Far Above (IRE) x Gaby (IRE)&quot;"/>
        <s v="Far Above (IRE) x Laguna Salada (IRE)"/>
        <s v="Far Above (IRE) x Mearu (IRE)"/>
        <s v="Far Above (IRE) x Sea Chanter (USA)"/>
        <s v="Far Above (IRE) / Pepinillo (GB)"/>
        <s v="Far Above (IRE) / Lady Melody (IRE)"/>
        <s v="Far Above (IRE) / Reiwa (IRE)"/>
        <s v="Far Above (IRE) / Spirit of Sisra (IRE)"/>
        <s v="Far Above (IRE) / Ivor's Magic (IRE)"/>
        <s v="Far Above (IRE) / Va Pensiero (IRE)"/>
        <s v="Far Above (IRE) / D'Arcy Spice (GB)"/>
        <s v="Far Above (IRE) / Last Surprise (IRE)"/>
        <s v="Far Above (IRE) / Sweet Rose (GB)"/>
        <s v="Farhh (GB) / Pure Shores (GB)"/>
        <s v="Farhh (GB) / Sailing (GER)"/>
        <s v="Farhh (GB) / Necoleta (GB)"/>
        <s v="Footstepsinthesand (GB) x Sankari Royale (IRE)"/>
        <s v="Footstepsinthesand (GB) x Glyndebourne (IRE)"/>
        <s v="Footstepsinthesand (GB) x Divert (IRE)"/>
        <s v="Footstepsinthesand (GB) / Point Reyes (IRE)"/>
        <s v="Footstepsinthesand (GB) / Sander Camillo (USA)"/>
        <s v="Footstepsinthesand (GB) / Sindjara (USA)"/>
        <s v="Footstepsinthesand (GB) / Claramara (IRE)"/>
        <s v="Footstepsinthesand (GB) / Colomone Cross (IRE)"/>
        <s v="Frankel (GB) x Tisa River (IRE) 2023 B.C"/>
        <s v="Frankel (GB) x French Dressing (GB) 2023 B.F"/>
        <s v="Frankel (GB)Hunaina (IRE)Ch.F"/>
        <s v="Frankel (GB)Loch Lein (IRE)B.C"/>
        <s v="Frankel (GB)Seychelloise (GB)B.F"/>
        <s v="Frankel (GB) / Canton Queen (IRE)"/>
        <s v="Frankel (GB) / Counterpoint (GB)"/>
        <s v="Frankel (GB) / Ebiyanza (USA)"/>
        <s v="Frankel (GB) / Gale Force (GB)"/>
        <s v="Frankel (GB) / Twist 'n' Shake (GB)"/>
        <s v="Frankel (GB) / Koora (GB)"/>
        <s v="Frankel (GB) / Lady Hayes (IRE)"/>
        <s v="Frankel (GB) / Liberty Beach (GB)"/>
        <s v="Frankel (GB) / Onassis (IRE)"/>
        <s v="Frankel (GB) / One Voice (IRE)"/>
        <s v="Frankel (GB) / Prize Exhibit (GB)"/>
        <s v="Frankel (GB) / Queen of Love (IRE)"/>
        <s v="Frankel (GB) / She's Got You (GB)"/>
        <s v="Frankel (GB) / Wonderful Tonight (FR)"/>
        <s v="Frankel (GB) / Aljazzi (GB)"/>
        <s v="Frankel (GB) / Alwilda (GB)"/>
        <s v="Frankel (GB) / Archer's Dream (IRE)"/>
        <s v="Frankel (GB) / Atone (GB)"/>
        <s v="Frosted (USA) x Doc Girl (USA)"/>
        <s v="Galileo Chrome (IRE) / Love On My Mind (IRE)"/>
        <s v="Galileo Gold (GB) x Dark Acclamation (IRE)"/>
        <s v="Galileo Gold (GB) x Neeran (GB)"/>
        <s v="Galileo Gold (GB)Galileo Gold (GB) x Adeliz (FR)"/>
        <s v="Galileo Gold (GB)Galileo Gold (GB) x Ardingly (IRE)"/>
        <s v="Galileo Gold (GB)Galileo Gold (GB) x Bisous Y Besos (IRE)"/>
        <s v="Galileo Gold (GB)Chabelita (GB)"/>
        <s v="Galileo Gold (GB) x Novel Fun (IRE)"/>
        <s v="Galileo Gold (GB) / Hangzhou (GB)"/>
        <s v="Galileo Gold (GB) / Grace To Grace (IRE)"/>
        <s v="Galileo Gold (GB) / Ilulisset (FR)"/>
        <s v="Galileo Gold (GB) / Kikini Bamalaam (IRE)"/>
        <s v="Galileo Gold (GB) / Madam McPhee (GB)"/>
        <s v="Galileo Gold (GB) / Negotiate (GB)"/>
        <s v="Galileo Gold (GB) / Lilyhammer (IRE)"/>
        <s v="Galileo Gold (GB) / Puffin Island (IRE)"/>
        <s v="Galiway (GB)Rebecca's Filly (FR)Gr.C"/>
        <s v="Galiway (GB) / Queen Cordelia (IRE)"/>
        <s v="Galiway (GB) / High As A Kite (FR)"/>
        <s v="Galiway (GB) / Sarbacane (GB)"/>
        <s v="Lareina (FR)"/>
        <s v="Galiway (GB) / Via Manzoni (IRE)"/>
        <s v="Galiway (GB) / Prairie Blossom (FR)"/>
        <s v="Galiway (GB) / Queen Philippa (USA)"/>
        <s v="Galiway (GB) / Salon Law (GER)"/>
        <s v="Galiway (GB) / All For Rome (GER)"/>
        <s v="Galiway (GB) / Cosmique (FR)"/>
        <s v="Galiway (GB) / Kenava (FR)"/>
        <s v="Galiway (GB) / Maestria (IRE)"/>
        <s v="Galiway (GB) / Particule (FR)"/>
        <s v="Ghaiyyath (IRE) x Amorously (IRE) 2023 B.C"/>
        <s v="Ghaiyyath (IRE) x Catchment (GB) 2023 B.F"/>
        <s v="Ghaiyyath (IRE) x Gliding (IRE) 2023 B.C"/>
        <s v="Ghaiyyath (IRE)It's A Wish (GB)B.F"/>
        <s v="Ghaiyyath (IRE)Lexi's Love (USA)Br.C"/>
        <s v="Ghaiyyath (IRE)Local Time (GB)B.F"/>
        <s v="Ghaiyyath (IRE)Mechanism (GB)B.F"/>
        <s v="Ghaiyyath (IRE)Neigh Lass (GB)B.F"/>
        <s v="Ghaiyyath (IRE)Signora Valentina (IRE)B.C"/>
        <s v="Ghaiyyath (IRE)Ghaiyyath (IRE) x Amchitka (IRE)"/>
        <s v="Ghaiyyath (IRE) x Obama Rule (IRE)"/>
        <s v="Ghaiyyath (IRE) x Satwa Ruby (FR)"/>
        <s v="Ghaiyyath (IRE) / La Femme (IRE)"/>
        <s v="Ghaiyyath (IRE) / Glimmer of Peace (IRE)"/>
        <s v="Ghaiyyath (IRE) / Ice Eagle (IRE)"/>
        <s v="Ghaiyyath (IRE) / Immaculate (GB)"/>
        <s v="Ghaiyyath (IRE) / Cosmic Love (GB)"/>
        <s v="Ghaiyyath (IRE) / Experte (FR)"/>
        <s v="Ghaiyyath (IRE) / Khalifa Sis (IRE)"/>
        <s v="Ghaiyyath (IRE) / Lajatico (GB)"/>
        <s v="Ghaiyyath (IRE) / Motivate Me (FR)"/>
        <s v="Ghaiyyath (IRE) / Queen of Carthage (USA)"/>
        <s v="Ghaiyyath (IRE) / Saloon Sold (GER)"/>
        <s v="Ghaiyyath (IRE) / On The Stage (GB)"/>
        <s v="Ghaiyyath (IRE) / Pakora (FR)"/>
        <s v="Ghaiyyath (IRE) / School Run (IRE)"/>
        <s v="Ghaiyyath (IRE) / Shemiyla (FR)"/>
        <s v="Ghaiyyath (IRE) / Singing Sky (GB)"/>
        <s v="Ghaiyyath (IRE) / Sousmain (GB)"/>
        <s v="Ghaiyyath (IRE) / A Day At The Races (IRE)"/>
        <s v="Ghaiyyath (IRE) / Bright Glow (GB)"/>
        <s v="Ghaiyyath (IRE) / Cavernndchipmunks (FR)"/>
        <s v="Ghaiyyath (IRE) / Cosmic Approach (IRE)"/>
        <s v="Ghaiyyath (IRE) / Daring Diva (GB)"/>
        <s v="Ghaiyyath (IRE) / Graciebird (IRE)"/>
        <s v="Ghaiyyath (IRE) / Hansiya (IRE)"/>
        <s v="Ghaiyyath (IRE) / Mitzi Winks (USA)"/>
        <s v="Ghaiyyath (IRE) / My Fairy (IRE)"/>
        <s v="Ghaiyyath (IRE) / Zadorra (IRE)"/>
        <s v="Ghaiyyath (IRE) / Belief (GB)"/>
        <s v="Ghaiyyath (IRE) / Black Mascara (IRE)"/>
        <s v="Ghaiyyath (IRE) / Diamond Drop (IRE)"/>
        <s v="Ghaiyyath (IRE) / Kiss From A Rose (GB)"/>
        <s v="Ghaiyyath (IRE) / Militate (GB)"/>
        <s v="Gleneagles (IRE) x Floating Along (IRE)"/>
        <s v="Gleneagles (IRE) x Flawless Beauty (GB)"/>
        <s v="Gleneagles (IRE) x Huamulan (FR)"/>
        <s v="Gleneagles (IRE) x Saturn Girl (IRE)"/>
        <s v="Gleneagles (IRE) / Lambari (FR)"/>
        <s v="Gleneagles (IRE) / Low Cunning (IRE)"/>
        <s v="Gleneagles (IRE) / Ugo Fire (IRE)"/>
        <s v="Gleneagles (IRE) / Kirsch (IRE)"/>
        <s v="Gleneagles (IRE) / Royal Blue Caravel (IRE)"/>
        <s v="Gleneagles (IRE) / Chance of Bubbles (IRE)"/>
        <s v="Gleneagles (IRE) / Guardia (GER)"/>
        <s v="Gleneagles (IRE) / Tajamhor (USA)"/>
        <s v="Gleneagles (IRE) / Carrie's Vision (GB)"/>
        <s v="Gleneagles (IRE) / Hitra (USA)"/>
        <s v="Gleneagles (IRE) / Lady Bond (GB)"/>
        <s v="Golden Horde (IRE) x Sharsted (GER)"/>
        <s v="Kingcharles (FR)"/>
        <s v="Golden Horn (GB)Cubswin (IRE)"/>
        <s v="Golden Horn (GB) / Kwela (GB)"/>
        <s v="Golden Horn (GB) / Ta Ammol (GB)"/>
        <s v="Golden Horn (GB) / Citronella (GB)"/>
        <s v="Golden Horn (GB) / Ten Thousand Stars (GB)"/>
        <s v="Golden Horn (GB) / Vetlana (IRE)"/>
        <s v="Golden Horn (GB) / Harbour of Hope (GER)"/>
        <s v="Golden Horn (GB) / Shozita (GB)"/>
        <s v="Golden Horn (GB) / Sylvia Plath (IRE)"/>
        <s v="Gregorian (IRE) x Princess Lahar (GB)"/>
        <s v="Gregorian (IRE)Wahylah (IRE)"/>
        <s v="Gregorian (IRE) / Macaroon (IRE)"/>
        <s v="Gregorian (IRE) / If So (GB)"/>
        <s v="Hard Spun (USA) x Dupioni (IRE) 2023 B.C"/>
        <s v="Harry Angel (IRE) x Silver Link (IRE)"/>
        <s v="Harry Angel (IRE) x Tunkwa (FR)"/>
        <s v="Harry Angel (IRE) x Autumn Magic (GB)"/>
        <s v="Harry Angel (IRE) x Jacquotte Delahaye (GB)"/>
        <s v="Harry Angel (IRE) x Lady Poppy (GB)"/>
        <s v="Harry Angel (IRE) x Lyrical Approach (GB)"/>
        <s v="Harry Angel (IRE) / Nataleena (IRE)"/>
        <s v="Harry Angel (IRE) / Quick March (GB)"/>
        <s v="Harry Angel (IRE) / Muqantara (USA)"/>
        <s v="Harry Angel (IRE) / Inagh River (GB)"/>
        <s v="Harry Angel (IRE) / Isabella Swan (GB)"/>
        <s v="Havana Gold (IRE) x Zarnava (FR)"/>
        <s v="Havana Gold (IRE) x Last Frontier (FR)"/>
        <s v="Havana Gold (IRE) x Kaminari (IRE)"/>
        <s v="Havana Gold (IRE) x Lily For Ever (FR)"/>
        <s v="Havana Gold (IRE) / Spark Fury (GB)"/>
        <s v="Havana Gold (IRE) / Be My Angel (GB)"/>
        <s v="Havana Gold (IRE) / Feliciana (GB)"/>
        <s v="Havana Gold (IRE) / On Her Way (GB)"/>
        <s v="Havana Gold (IRE) / Poppets Sweetlove (GB)"/>
        <s v="Havana Gold (IRE) / Puckle (GB)"/>
        <s v="Havana Gold (IRE) / Footlight (GB)"/>
        <s v="Havana Gold (IRE) / New Tune (GB)"/>
        <s v="Havana Gold (IRE) / Savannah's Show (GB)"/>
        <s v="Havana Grey (GB) x Ribbon Royale (GB)"/>
        <s v="Havana Grey (GB) x Sharla (GB)"/>
        <s v="Havana Grey (GB) x Shiba (FR)"/>
        <s v="Havana Grey (GB) x Twist of Hay (GB)"/>
        <s v="Havana Grey (GB) x Two In The Pink (IRE)"/>
        <s v="Havana Grey (GB) x Al Shoughor (GB)"/>
        <s v="Havana Grey (GB) x Azure Amour (IRE)"/>
        <s v="Havana Grey (GB) x Beauty Pageant (IRE)"/>
        <s v="Havana Grey (GB) x Eternal Sun (GB)"/>
        <s v="Havana Grey (GB) x Geranium (GB)"/>
        <s v="Havana Grey (GB) x Guarded Secret (GB)"/>
        <s v="Havana Grey (GB) x Imshivalla (IRE)"/>
        <s v="Havana Grey (GB) x Keladora (USA)"/>
        <s v="Havana Grey (GB) x Mandaza (FR)"/>
        <s v="Havana Grey (GB) x Mimram (GB)"/>
        <s v="Havana Grey (GB) x Noble Queen (GB)"/>
        <s v="Havana Grey (GB) x Ballyalla (GB) 2023 B.C"/>
        <s v="Havana Grey (GB) x Dubai Legend (GB) 2023 Ch.F"/>
        <s v="Havana Grey (GB)Miss Villefranche (GB)B.F"/>
        <s v="Havana Grey (GB) / Little Lady Katie (IRE)"/>
        <s v="Havana Grey (GB) / Alabama Showgirl (IRE)"/>
        <s v="Havana Grey (GB) / Bint Iffraaj (GB)"/>
        <s v="Havana Grey (GB) / Critical Speed (IRE)"/>
        <s v="Havana Grey (GB) / Freckles (GB)"/>
        <s v="Havana Grey (GB) / Greach (IRE)"/>
        <s v="Havana Grey (GB) / Lady Lube Rye (IRE)"/>
        <s v="Havana Grey (GB) / Minoria (GB)"/>
        <s v="Havana Grey (GB) / Perfect Outing (GB)"/>
        <s v="Havana Grey (GB) / Radio Gaga (GB)"/>
        <s v="Havana Grey (GB) / Stellarta (GB)"/>
        <s v="Havana Grey (GB) / Our Gal (GB)"/>
        <s v="Havana Grey (GB) / Rivas Rhapsody (IRE)"/>
        <s v="Havana Grey (GB) / Shohrah (IRE)"/>
        <s v="Havana Grey (GB) / Starboard Watch (GB)"/>
        <s v="Havana Grey (GB) / You've Charmed Me (IRE)"/>
        <s v="Havana Grey (GB) / Anadolu (IRE)"/>
        <s v="Havana Grey (GB) / Bilandy (GB)"/>
        <s v="Havana Grey (GB) / Bluebird Day (GB)"/>
        <s v="Havana Grey (GB) / Colouring (GB)"/>
        <s v="Havana Grey (GB) / Ebrah (GB)"/>
        <s v="Havana Grey (GB) / Lady Sparkles (IRE)"/>
        <s v="Havana Grey (GB) / Ventura Jazz (GB)"/>
        <s v="Havana Grey (GB) / Arctic Panda (GB)"/>
        <s v="Havana Grey (GB) / Blue Crest (FR)"/>
        <s v="Havana Grey (GB) / Differing (GB)"/>
        <s v="Havana Grey (GB) / Ealaan (USA)"/>
        <s v="Havana Grey (GB) / Kalfu (GB)"/>
        <s v="Havana Grey (GB) / La Roche Jagu (GB)"/>
        <s v="Havana Grey (GB) / Lady Quickstep (IRE)"/>
        <s v="Havana Grey (GB) / Lady Vermeer (GB)"/>
        <s v="Havana Grey (GB) / Mi Emma (GER)"/>
        <s v="Havana Grey (GB) / Out of The Dark (IRE)"/>
        <s v="Hello Youmzain (FR) x Fresh Air (IRE) 2023 B.C"/>
        <s v="Hello Youmzain (FR)Hello Youmzain (FR) x Beauty of Love (GB)"/>
        <s v="Hello Youmzain (FR) / Frasque (IRE)"/>
        <s v="Hello Youmzain (FR) / Kenwysa (FR)"/>
        <s v="Hello Youmzain (FR) / Danega (GB)"/>
        <s v="Hello Youmzain (FR) / Moksha (GB)"/>
        <s v="Hello Youmzain (FR) / Must Be Me (GB)"/>
        <s v="Hello Youmzain (FR) / Red Sunshine (FR)"/>
        <s v="Highland Reel (IRE) / Leenavesta (USA)"/>
        <s v="Holy Roman Emperor (IRE) x Maiden's Tower (IRE)"/>
        <s v="Holy Roman Emperor (IRE) / Lustful (GB)"/>
        <s v="Holy Roman Emperor (IRE) / Simaviya (IRE)"/>
        <s v="Holy Roman Emperor (IRE) / Bit of Banter (IRE)"/>
        <s v="Iffraaj (GB) x Winter Light (GB)"/>
        <s v="Iffraaj (GB) x Liberamente (IRE)"/>
        <s v="Iffraaj (GB) x Antebellum (FR) 2023 B.C"/>
        <s v="Iffraaj (GB) x Starrylita (IRE)"/>
        <s v="Iffraaj (GB) / Magique (IRE)"/>
        <s v="Iffraaj (GB) / Between The Sheets (IRE)"/>
        <s v="Iffraaj (GB) / Sparkling Beam (IRE)"/>
        <s v="Iffraaj (GB) / Constant Dream (GB)"/>
        <s v="Iffraaj (GB) / Teardrop Rock (GB)"/>
        <s v="Iffraaj (GB) / Moghrama (IRE)"/>
        <s v="Iffraaj (GB) / Undeniable (GB)"/>
        <s v="Iffraaj (GB) / Whims of Desire (GB)"/>
        <s v="Iffraaj (GB) / Goleta (IRE)"/>
        <s v="Iffraaj (GB) / Love Baileys (GB)"/>
        <s v="Iffraaj (GB) / Famous Star (IRE)"/>
        <s v="Iffraaj (GB) / Sinaadi (IRE)"/>
        <s v="In Swoop (IRE)Vive Marie (GER)"/>
        <s v="Inns of Court (IRE) x Comical (IRE)"/>
        <s v="Inns of Court (IRE)Cheherazad (IRE)"/>
        <s v="Inns of Court (IRE) x Key Moment (IRE)"/>
        <s v="Inns of Court (IRE) x New To Wexford (IRE)"/>
        <s v="Inns of Court (IRE) / Fainleog (IRE)"/>
        <s v="Inns of Court (IRE) / Music Pearl (IRE)"/>
        <s v="Inns of Court (IRE) / Natural Bloom (IRE)"/>
        <s v="Inns of Court (IRE) / Looking Good (GB)"/>
        <s v="Inns of Court (IRE) / Mediska (GB)"/>
        <s v="Inns of Court (IRE) / Night Queen (IRE)"/>
        <s v="Inns of Court (IRE) / Supreme Quest (GB)"/>
        <s v="Inns of Court (IRE) / Witty Repartee (IRE)"/>
        <s v="Inns of Court (IRE) / Ceimeanna Coise (IRE)"/>
        <s v="Inns of Court (IRE) / Esterlina (IRE)"/>
        <s v="Inns of Court (IRE) / Savoy Showgirl (IRE)"/>
        <s v="Inns of Court (IRE) / Cartoon (GB)"/>
        <s v="Inns of Court (IRE) / Kasalla (IRE)"/>
        <s v="Inns of Court (IRE) / Alexandrite (GB)"/>
        <s v="Inns of Court (IRE) / Crossed Fingers (IRE)"/>
        <s v="Inns of Court (IRE) / Peachmelba (USA)"/>
        <s v="Invincible Army (IRE) x Bear Cheek (IRE)"/>
        <s v="Invincible Army (IRE) x Dubai Paradise (IRE)"/>
        <s v="Invincible Army (IRE) x Julia's Magic (IRE)"/>
        <s v="Invincible Army (IRE) x Oddysey (IRE)"/>
        <s v="Invincible Army (IRE)Virtually (GB)"/>
        <s v="Invincible Army (IRE) x Fanzine (GB)"/>
        <s v="Invincible Army (IRE) x Himiko (IRE)"/>
        <s v="Invincible Army (IRE) x Lunette (IRE)"/>
        <s v="Invincible Army (IRE) x Rome Imperial (IRE)"/>
        <s v="Invincible Army (IRE) x Scarlet Pimpernel (GB)"/>
        <s v="Invincible Army (IRE) / Last Bid (GB)"/>
        <s v="Invincible Army (IRE) / Gabridan (IRE)"/>
        <s v="Invincible Army (IRE) / Plagiarism (USA)"/>
        <s v="Invincible Army (IRE) / Gheedaa (USA)"/>
        <s v="Invincible Army (IRE) / Grandegrandegrande (IRE)"/>
        <s v="Invincible Army (IRE) / Passegiata (GB)"/>
        <s v="Invincible Army (IRE) / Passing Trade (IRE)"/>
        <s v="Invincible Army (IRE) / Piazzini (IRE)"/>
        <s v="Invincible Army (IRE) / Regal Ambition (GB)"/>
        <s v="Invincible Army (IRE) / Shambolique (GB)"/>
        <s v="Invincible Army (IRE) / Sharliyka (IRE)"/>
        <s v="Invincible Army (IRE) / Isabeau (IRE)"/>
        <s v="Invincible Army (IRE) / Brown Eyed Honey (GB)"/>
        <s v="Invincible Army (IRE) / Caledonian Belle (IRE)"/>
        <s v="Invincible Army (IRE) / Designation (IRE)"/>
        <s v="Invincible Army (IRE) / Ask The Wind (IRE)"/>
        <s v="Invincible Army (IRE) / La Reveuse (IRE)"/>
        <s v="Invincible Spirit (IRE) x Alsindi (IRE)"/>
        <s v="Invincible Spirit (IRE) x Moon Shimmer (GB)"/>
        <s v="Invincible Spirit (IRE) x World of Good (GB) 2023 B.C"/>
        <s v="Invincible Spirit (IRE) x Cork Harbour (IRE) 2023 B.C"/>
        <s v="Invincible Spirit (IRE) x Forest View (GB) 2023 B.C"/>
        <s v="Invincible Spirit (IRE)Ripponette (FR)B.C"/>
        <s v="Invincible Spirit (IRE) / Kotaya (FR)"/>
        <s v="Invincible Spirit (IRE) / Flaming Princess (IRE)"/>
        <s v="Invincible Spirit (IRE) / Queen Mia (IRE)"/>
        <s v="Invincible Spirit (IRE) / Happy Land (IRE)"/>
        <s v="Invincible Spirit (IRE) / Herridge (IRE)"/>
        <s v="Invincible Spirit (IRE) / Jolyne (GB)"/>
        <s v="Invincible Spirit (IRE) / Ablah (USA)"/>
        <s v="Invincible Spirit (IRE) / Across The Sea (GB)"/>
        <s v="Invincible Spirit (IRE) / Miss Liguria (GB)"/>
        <s v="Invincible Spirit (IRE) / Pelosi (IRE)"/>
        <s v="Invincible Spirit (IRE) / Pie In The Sky (IRE)"/>
        <s v="Invincible Spirit (IRE) / Servalan (IRE)"/>
        <s v="Invincible Spirit (IRE) / Cristal Fashion (IRE)"/>
        <s v="Invincible Spirit (IRE) / Dalanijujo (IRE)"/>
        <s v="Invincible Spirit (IRE) / Hidden Thought (GB)"/>
        <s v="Invincible Spirit (IRE) / Indian Blessing (GB)"/>
        <s v="Invincible Spirit (IRE) / Molly Dolly (IRE)"/>
        <s v="Invincible Spirit (IRE) / Gorane (IRE)"/>
        <s v="James Garfield (IRE) x Isabella Brant (FR)"/>
        <s v="James Garfield (IRE) x Slovak (IRE)"/>
        <s v="Japan (GB) / No Limit Credit (GER)"/>
        <s v="Justify (USA) / Dorothy B (IRE)"/>
        <s v="Kameko (USA) x Qatar Queen (IRE)"/>
        <s v="Kameko (USA) x An Ghalanta (IRE)"/>
        <s v="Kameko (USA) x Havana Bound (GB)"/>
        <s v="Kameko (USA) x Lavetta (GB)"/>
        <s v="Kameko (USA) x Moravia (GB)"/>
        <s v="Kameko (USA) x Always A Drama (IRE) 2023 Ch.C"/>
        <s v="Kameko (USA) x Having A Blast (USA) 2023 B.F"/>
        <s v="Kameko (USA)Tejano (IRE)"/>
        <s v="Kameko (USA) x Hot Flush (IRE)"/>
        <s v="Kameko (USA) x Melissa Jane (GB)"/>
        <s v="Kameko (USA) / Little Voice (USA)"/>
        <s v="Kameko (USA) / Multicultural (IRE)"/>
        <s v="Kameko (USA) / Scattered Stars (GB)"/>
        <s v="Kameko (USA) / Coquette Noire (IRE)"/>
        <s v="Kameko (USA) / Let It Be Me (USA)"/>
        <s v="Kameko (USA) / Missy O' Gwaun (IRE)"/>
        <s v="Kameko (USA) / Potent Embrace (USA)"/>
        <s v="Kameko (USA) / Stella Blue (FR)"/>
        <s v="Kameko (USA) / Bewitchment (GB)"/>
        <s v="Kameko (USA) / Diamonds Pour Moi (GB)"/>
        <s v="Kameko (USA) / Ninfea (GER)"/>
        <s v="Kameko (USA) / Tiger Eye (IRE)"/>
        <s v="Kameko (USA) / Clotilde (GB)"/>
        <s v="Kameko (USA) / Maggie Lou (IRE)"/>
        <s v="Kameko (USA) / Sterling Sound (USA)"/>
        <s v="Kameko (USA) / Strawberry Martini (GB)"/>
        <s v="Kameko (USA) / Sweet Serendipity (GB)"/>
        <s v="Kameko (USA) / Scarlet Sonnet (IRE)"/>
        <s v="Kameko (USA) / Wotadoll (GB)"/>
        <s v="Kessaar (IRE) x Charlize Angel (IRE)"/>
        <s v="Kessaar (IRE) x Lady Lizabeth (IRE)"/>
        <s v="Kessaar (IRE) x Made of Talent (GB)"/>
        <s v="Kessaar (IRE) / Gold Stone (GB)"/>
        <s v="Kessaar (IRE) / Nuala Tagula (IRE)"/>
        <s v="Kessaar (IRE) / Regrette Rien (IRE)"/>
        <s v="Kessaar (IRE) / Ola Bonita (IRE)"/>
        <s v="King of Change (GB)King of Change (GB) x Ask Not (GB)"/>
        <s v="King of Change (GB) / House of Roses (GB)"/>
        <s v="King of Change (GB) / Trace of Scent (IRE)"/>
        <s v="King of Change (GB) / Volkovkha (GB)"/>
        <s v="Kingman (GB) x Propriety (IRE)"/>
        <s v="Kingman (GB) x Theory of Music (IRE)"/>
        <s v="Kingman (GB) x Chinoiseries (GB) 2023 B.F"/>
        <s v="Kingman (GB) x First Flower (IRE) 2023 B.C"/>
        <s v="Kingman (GB)Hibiscus (IRE)Ch.F"/>
        <s v="Kingman (GB) / Bonanza Creek (IRE)"/>
        <s v="Kingman (GB) / How (IRE)"/>
        <s v="Kingman (GB) / Klassique (GB)"/>
        <s v="Kingman (GB) / Lady Macbeth (IRE)"/>
        <s v="Kingman (GB) / Love Locket (IRE)"/>
        <s v="Kingman (GB) / Parle Moi (IRE)"/>
        <s v="Kingman (GB) / Pepita (IRE)"/>
        <s v="Kingman (GB) / Villa Marina (GB)"/>
        <s v="Kingman (GB) / Playful Sound (GB)"/>
        <s v="Kingman (GB) / Pure Excellence (GB)"/>
        <s v="Kingman (GB) / Secret Soul (GB)"/>
        <s v="Kingman (GB) / Shelbysmile (USA)"/>
        <s v="Kingman (GB) / Ship of Dreams (IRE)"/>
        <s v="Kingman (GB) / Whatami (GB)"/>
        <s v="Kingman (GB) / Swansdown (GB)"/>
        <s v="Kingman (GB) / Wisdom Mind (IRE)"/>
        <s v="Kingman (GB) / Above The Storm (GB)"/>
        <s v="Kingman (GB) / Alina (IRE)"/>
        <s v="Kingman (GB) / Anapurna (GB)"/>
        <s v="Kingman (GB) / Blue Waltz (GB)"/>
        <s v="Kingman (GB) / Red Starlight (GB)"/>
        <s v="Kingman (GB) / Wind Fire (USA)"/>
        <s v="Kingman (GB) / Fabulist (GB)"/>
        <s v="Kingman (GB) / Frankel Light (IRE)"/>
        <s v="Kingman (GB) / Honorina (GB)"/>
        <s v="Kingman (GB) / Hulcote (GB)"/>
        <s v="Kodi Bear (IRE) x Qalahari (IRE)"/>
        <s v="Kodi Bear (IRE) x Rayagara (IRE)"/>
        <s v="Kodi Bear (IRE) x Revolutionintheair (USA)"/>
        <s v="Kodi Bear (IRE) x Speed Skater (GB)"/>
        <s v="Kodi Bear (IRE) x Sunset Dazzle (IRE)"/>
        <s v="Kodi Bear (IRE) x Sunset Dream (IRE)"/>
        <s v="Kodi Bear (IRE) x Twilight Magic (GB)"/>
        <s v="Kodi Bear (IRE) x Aneedah (IRE)"/>
        <s v="Kodi Bear (IRE) x Bobbi Grace (IRE)"/>
        <s v="Kodi Bear (IRE) x Chisana (GB)"/>
        <s v="Kodi Bear (IRE) x Dubai Sunset (IRE)"/>
        <s v="Kodi Bear (IRE) x Joyce Compton (IRE)"/>
        <s v="Kodi Bear (IRE) x Miss Violetta (FR)"/>
        <s v="Kodi Bear (IRE) x Zvarkhova (FR) 2023 B.C"/>
        <s v="Kodi Bear (IRE) x A Taad Moody (IRE) 2023 B.C"/>
        <s v="Kodi Bear (IRE) x Camelot Rakti (IRE) 2023 B.F"/>
        <s v="Kodi Bear (IRE) x Emelia Rose (IRE) 2023 B.C"/>
        <s v="Kodi Bear (IRE)Last Gold (FR)B.C"/>
        <s v="Kodi Bear (IRE)Sodashy (IRE)B.C"/>
        <s v="Kodi Bear (IRE)Stranagone (IRE)B.F"/>
        <s v="Kodi Bear (IRE)Kodi Bear (IRE) x Ahab (GB)"/>
        <s v="Kodi Bear (IRE)Kodi Bear (IRE) x Angel de La Gesse (FR)"/>
        <s v="Kodi Bear (IRE) x Deidra (IRE)"/>
        <s v="Kodi Bear (IRE) x Expecting To Fly (USA)"/>
        <s v="Kodi Bear (IRE) x Fey (GB)"/>
        <s v="Kodi Bear (IRE) x Jasmine B (IRE)"/>
        <s v="Kodi Bear (IRE) x Legitimus (IRE)"/>
        <s v="Kodi Bear (IRE) x Mimic's Memory (GB)"/>
        <s v="Kodi Bear (IRE) x Souzie (IRE)"/>
        <s v="Kodi Bear (IRE) x Symposium (GB)"/>
        <s v="Kodi Bear (IRE) / Ladywood (IRE)"/>
        <s v="Kodi Bear (IRE) / Lyin Eyes (GB)"/>
        <s v="Kodi Bear (IRE) / Forever In Love (GB)"/>
        <s v="Kodi Bear (IRE) / Malilla (IRE)"/>
        <s v="Kodi Bear (IRE) / Nymfia (IRE)"/>
        <s v="Kodi Bear (IRE) / Harlequin Twist (GB)"/>
        <s v="Kodi Bear (IRE) / Ice Haven (IRE)"/>
        <s v="Kodi Bear (IRE) / Kymera (IRE)"/>
        <s v="Kodi Bear (IRE) / Luminous (GB)"/>
        <s v="Kodi Bear (IRE) / Maharg's Princess (IRE)"/>
        <s v="Kodi Bear (IRE) / Masquerading (GB)"/>
        <s v="Kodi Bear (IRE) / Andorra (GB)"/>
        <s v="Kodi Bear (IRE) / Crime of Passion (IRE)"/>
        <s v="Kodi Bear (IRE) / Spring Leaf (FR)"/>
        <s v="Kodi Bear (IRE) / Towards (USA)"/>
        <s v="Kodi Bear (IRE) / Xcite (IRE)"/>
        <s v="Kodi Bear (IRE) / Best On Stage (GER)"/>
        <s v="Kodi Bear (IRE) / Boston Beauties (IRE)"/>
        <s v="Kodi Bear (IRE) / Caridade (USA)"/>
        <s v="Kodi Bear (IRE) / Casual Remark (IRE)"/>
        <s v="Kodi Bear (IRE) / Exquisite Ruby (GB)"/>
        <s v="Kodi Bear (IRE) / Lucky Sister (IRE)"/>
        <s v="Kodi Bear (IRE) / Pearly Empress (FR)"/>
        <s v="Kodi Bear (IRE) / Speciality (FR)"/>
        <s v="Kodi Bear (IRE) / Villa Tora (GB)"/>
        <s v="Kodi Bear (IRE) / Zenella (GB)"/>
        <s v="Kodi Bear (IRE) / Adutchgirl (GER)"/>
        <s v="Kodi Bear (IRE) / Apache Storm (GB)"/>
        <s v="Kodi Bear (IRE) / Celestial Queen (GB)"/>
        <s v="Kodi Bear (IRE) / Deleyla (GB)"/>
        <s v="Kodi Bear (IRE) / Ikigai (GB)"/>
        <s v="Kodi Bear (IRE) / Let's (IRE)"/>
        <s v="Kodi Bear (IRE) / Lil's Joy (IRE)"/>
        <s v="Kodi Bear (IRE) / Lope Scholar (IRE)"/>
        <s v="Kodi Bear (IRE) / Chiringuita (USA)"/>
        <s v="Kodi Bear (IRE) / Karijini (GER)"/>
        <s v="Kodi Bear (IRE) / Marisol (IRE)"/>
        <s v="Kodi Bear (IRE) / Miss Kinari (IRE)"/>
        <s v="Kodi Bear (IRE) / Straight Talking (GB)"/>
        <s v="Kodiac (GB) x Singer (GB)"/>
        <s v="Kodiac (GB) x Virginia Plane (GB)"/>
        <s v="Kodiac (GB) x Love Powerful (IRE)"/>
        <s v="Kodiac (GB) x Wannacry (ITY) 2023 Br.F"/>
        <s v="Kodiac (GB) x Woodland Maiden (IRE) 2023 B.F"/>
        <s v="Kodiac (GB)Khaimah (GB)B.C"/>
        <s v="Kodiac (GB)Kodiac (GB) x Alqifaar (USA)"/>
        <s v="Kodiac (GB) x Pass The Moon (IRE)"/>
        <s v="Kodiac (GB) / Maryhill (IRE)"/>
        <s v="Kodiac (GB) / Fanciful Miss (GB)"/>
        <s v="Kodiac (GB) / Rince Beo (IRE)"/>
        <s v="Kodiac (GB) / Taste The Salt (IRE)"/>
        <s v="Kodiac (GB) / Wild Impala (FR)"/>
        <s v="Kodiac (GB) / Wish For Me (IRE)"/>
        <s v="Kodiac (GB) / Dixieland Kiss (USA)"/>
        <s v="Kodiac (GB) / No Lippy (IRE)"/>
        <s v="Kodiac (GB) / River Sands (GB)"/>
        <s v="Kodiac (GB) / Sagittarian Wind (GB)"/>
        <s v="Kodiac (GB) / Dutch Princess (GB)"/>
        <s v="Kodiac (GB) / Lady of Acclaim (IRE)"/>
        <s v="Kodiac (GB) / Luminous Gold (GB)"/>
        <s v="Kodiac (GB) / Mosey (IRE)"/>
        <s v="Kuroshio (AUS) x Ambiguous (GB)"/>
        <s v="Kuroshio (AUS) x Feelinlikeasomeone (GB)"/>
        <s v="Kuroshio (AUS) x Jamboretta (IRE)"/>
        <s v="Kuroshio (AUS) x Musical Memories (GB)"/>
        <s v="Kuroshio (AUS) / Maarit (IRE)"/>
        <s v="Kuroshio (AUS) / Patty Paige (IRE)"/>
        <s v="Kuroshio (AUS) / Sage Grouse (USA)"/>
        <s v="Kuroshio (AUS) / Stylish Design (FR)"/>
        <s v="Kuroshio (AUS) / Set To Fire (IRE)"/>
        <s v="Kuroshio (AUS) / Sense of A Woman (USA)"/>
        <s v="Land Force (IRE) / Pack Together (GB)"/>
        <s v="Land Force (IRE) / Clieves Hills (GB)"/>
        <s v="Land Force (IRE) / Call Sign Charlie (IRE)"/>
        <s v="Land Force (IRE) / L'Ile Aux Loups (IRE)"/>
        <s v="Lightning Spear (GB) / One Pixel (GB)"/>
        <s v="Lightning Spear (GB) / Pure Joy (GB)"/>
        <s v="Logician (GB) / Tameemah (IRE)"/>
        <s v="Lope de Vega (IRE) x Visoriyna (FR) 2023 B.C"/>
        <s v="Lope de Vega (IRE) x Barkaa (FR) 2023 B.F"/>
        <s v="Lope de Vega (IRE) x Bletchley (GB) 2023 B.F"/>
        <s v="Lope de Vega (IRE) x Camphor (IRE) 2023 Ch.F"/>
        <s v="Lope de Vega (IRE) x Cartesienne (IRE) 2023 Ch.C"/>
        <s v="Lope de Vega (IRE) x Cava (IRE) 2023 Ch.F"/>
        <s v="Lope de Vega (IRE) x Falling Petals (IRE) 2023 Ch.C"/>
        <s v="Lope de Vega (IRE) x Fool For You (IRE) 2023 B.F"/>
        <s v="Lope de Vega (IRE)Legal Lyric (IRE)B.F"/>
        <s v="Lope de Vega (IRE)Moteo (IRE)Gr.C"/>
        <s v="Lope de Vega (IRE)Nationalista (FR)Ch.F"/>
        <s v="Lope de Vega (IRE)Onthemoonagain (FR)B.F"/>
        <s v="Lope de Vega (IRE)Sequined (USA)B.F"/>
        <s v="Lope de Vega (IRE) / Sharqawiyah (GB)"/>
        <s v="Lope de Vega (IRE) / Chartreuse (IRE)"/>
        <s v="Lope de Vega (IRE) / Creggs Pipes (IRE)"/>
        <s v="Lope de Vega (IRE) / Embellishment (IRE)"/>
        <s v="Lope de Vega (IRE) / Gravitee (FR)"/>
        <s v="Lope de Vega (IRE) / Isabella (IRE)"/>
        <s v="Lope de Vega (IRE) / Kurious (GB)"/>
        <s v="Lope de Vega (IRE) / Lamar (IRE)"/>
        <s v="Lope de Vega (IRE) / Majestic Dubawi (GB)"/>
        <s v="Lope de Vega (IRE) / Margie's Music (FR)"/>
        <s v="Lope de Vega (IRE) / Miss Katie Mae (IRE)"/>
        <s v="Lope de Vega (IRE) / Moll (IRE)"/>
        <s v="Lope de Vega (IRE) / Mrs Bouquet (GB)"/>
        <s v="Lope de Vega (IRE) / Over All (IRE)"/>
        <s v="Lope de Vega (IRE) / Paraphernalia (IRE)"/>
        <s v="Lope de Vega (IRE) / Purely Priceless (IRE)"/>
        <s v="Lope de Vega (IRE) / Quiet Times (GER)"/>
        <s v="Lope de Vega (IRE) / Rose d'Etoile (IRE)"/>
        <s v="Lope de Vega (IRE) / Silent Morning (GB)"/>
        <s v="Lope de Vega (IRE) / Sliabh Luachra (IRE)"/>
        <s v="Lope de Vega (IRE) / What Say You (IRE)"/>
        <s v="Lope de Vega (IRE) / Witches Brew (IRE)"/>
        <s v="Lope de Vega (IRE) / Terre (FR)"/>
        <s v="Lope de Vega (IRE) / Thames Pageant (GB)"/>
        <s v="Lope de Vega (IRE) / Amorella (IRE)"/>
        <s v="Lope de Vega (IRE) / Ridaa (IRE)"/>
        <s v="Lope de Vega (IRE) / Rose of Miracles (GB)"/>
        <s v="Lope de Vega (IRE) / Silk Forest (IRE)"/>
        <s v="Lope de Vega (IRE) / Smoulder (GB)"/>
        <s v="Lope de Vega (IRE) / A Bid In Time (IRE)"/>
        <s v="Lope de Vega (IRE) / Au Clair de Lune (IRE)"/>
        <s v="Lope de Vega (IRE) / Born With Pride (IRE)"/>
        <s v="Lope de Vega (IRE) / Cash In The Hand (USA)"/>
        <s v="Lope de Vega (IRE) / Crowley's Law (GB)"/>
        <s v="Lope de Vega (IRE) / Drama School (IRE)"/>
        <s v="Lope de Vega (IRE) / Geminga (GB)"/>
        <s v="Lope de Vega (IRE) / Loyal (IRE)"/>
        <s v="Lope de Vega (IRE) / Mi Raccomando (GB)"/>
        <s v="Lope de Vega (IRE) / Middle East (IRE)"/>
        <s v="Lope Y Fernandez (IRE) x Sea Horn (FR)"/>
        <s v="Lope Y Fernandez (IRE) x Seven Empires (IRE)"/>
        <s v="Lope Y Fernandez (IRE) x Silhuette (IRE)"/>
        <s v="Lope Y Fernandez (IRE) x Stereophonic (IRE)"/>
        <s v="Lope Y Fernandez (IRE) x Avon Breeze (GB)"/>
        <s v="Lope Y Fernandez (IRE) x Better By Far (IRE)"/>
        <s v="Lope Y Fernandez (IRE) x Bonnie Brae (GB)"/>
        <s v="Lope Y Fernandez (IRE) x Cornlaw (GB)"/>
        <s v="Lope Y Fernandez (IRE) x Dawreya (IRE)"/>
        <s v="Lope Y Fernandez (IRE) x Frequent (GB)"/>
        <s v="Lope Y Fernandez (IRE) x Lisiere (IRE)"/>
        <s v="Lope Y Fernandez (IRE) x Love Island (GB)"/>
        <s v="Lope Y Fernandez (IRE) x Happy Holly (IRE) 2023 B.F"/>
        <s v="Lope Y Fernandez (IRE)Chasing Rubies (IRE)"/>
        <s v="Lope Y Fernandez (IRE) / Midnightly (GB)"/>
        <s v="Lope Y Fernandez (IRE) / Missisipi Star (IRE)"/>
        <s v="Lope Y Fernandez (IRE) / Persaria (GB)"/>
        <s v="Lope Y Fernandez (IRE) / Siralen (USA)"/>
        <s v="Lope Y Fernandez (IRE) / Belatorio (IRE)"/>
        <s v="Lope Y Fernandez (IRE) / Belle Above All (GB)"/>
        <s v="Lope Y Fernandez (IRE) / Butterfly Kiss (USA)"/>
        <s v="Lope Y Fernandez (IRE) / Hundi (IRE)"/>
        <s v="Lope Y Fernandez (IRE) / Lunar Phase (IRE)"/>
        <s v="Lope Y Fernandez (IRE) / She's Amazing (GB)"/>
        <s v="Lope Y Fernandez (IRE) / Spain Blues (FR)"/>
        <s v="Lope Y Fernandez (IRE) / Yolo Star (IRE)"/>
        <s v="Lope Y Fernandez (IRE) / Born To Day (IRE)"/>
        <s v="Lope Y Fernandez (IRE) / Dream Dreamer (GB)"/>
        <s v="Lope Y Fernandez (IRE) / Incorrigible (GB)"/>
        <s v="Lope Y Fernandez (IRE) / Accede (GB)"/>
        <s v="Lope Y Fernandez (IRE) / Dawn of Reckoning (GB)"/>
        <s v="Lope Y Fernandez (IRE) / Hadeeya (GB)"/>
        <s v="Lope Y Fernandez (IRE) / Increasing (IRE)"/>
        <s v="Lope Y Fernandez (IRE) / Queen Myrine (IRE)"/>
        <s v="Lope Y Fernandez (IRE) / Rive Gauche (GB)"/>
        <s v="Lope Y Fernandez (IRE) / Summers Lease (GB)"/>
        <s v="Lope Y Fernandez (IRE) / Anastazia (GB)"/>
        <s v="Lope Y Fernandez (IRE) / Blue Butterfly (GB)"/>
        <s v="Lope Y Fernandez (IRE) / Distant Thunder (IRE)"/>
        <s v="Lope Y Fernandez (IRE) / Fairy Stories (GB)"/>
        <s v="Lope Y Fernandez (IRE) / Givepeaceachance (GB)"/>
        <s v="Lope Y Fernandez (IRE) / Roman Spinner (GB)"/>
        <s v="Lope Y Fernandez (IRE) / Louya (IRE)"/>
        <s v="Lucky Vega (IRE) x Set Fire (IRE)"/>
        <s v="Lucky Vega (IRE) x Shawaaty (IRE)"/>
        <s v="Lucky Vega (IRE) x Fluvial (IRE)"/>
        <s v="Lucky Vega (IRE) x Grenadine (IRE)"/>
        <s v="Lucky Vega (IRE) x Weekend Getaway (IRE) 2023 B.F"/>
        <s v="Lucky Vega (IRE) x Aimhirgin Lass (IRE) 2023 B.C"/>
        <s v="Lucky Vega (IRE) x Dame Hester (IRE) 2023 Br.F"/>
        <s v="Lucky Vega (IRE)I Am Beautiful (IRE)B.F"/>
        <s v="Lucky Vega (IRE)Love Street (USA)B.F"/>
        <s v="Lucky Vega (IRE)One Spirit (IRE)B.F"/>
        <s v="Lucky Vega (IRE)Red Poppy (GB)B.C"/>
        <s v="Lucky Vega (IRE)Runaway Sparkle (GB)B.F"/>
        <s v="Lucky Vega (IRE) x Golddragon Reef (IRE)"/>
        <s v="Lucky Vega (IRE) x Jellicle Ball (IRE)"/>
        <s v="Lucky Vega (IRE) x Katie O'Hara (IRE)"/>
        <s v="Lucky Vega (IRE) x Mihrab (USA)"/>
        <s v="Lucky Vega (IRE) x Pure Greed (IRE)"/>
        <s v="Lucky Vega (IRE) / Kookaburra (USA)"/>
        <s v="Lucky Vega (IRE) / Lethal Promise (IRE)"/>
        <s v="Lucky Vega (IRE) / Miss Kittyhawk (IRE)"/>
        <s v="Lucky Vega (IRE) / Naruko (USA)"/>
        <s v="Lucky Vega (IRE) / New Terms (GB)"/>
        <s v="Lucky Vega (IRE) / Polar Sea (GB)"/>
        <s v="Lucky Vega (IRE) / Portico (GB)"/>
        <s v="Lucky Vega (IRE) / You Dare To Dream (IRE)"/>
        <s v="Lucky Vega (IRE) / Kilakey (IRE)"/>
        <s v="Lucky Vega (IRE) / Set Dreams (FR)"/>
        <s v="Lucky Vega (IRE) / She Loves A Night (IRE)"/>
        <s v="Lucky Vega (IRE) / Smile At Me (IRE)"/>
        <s v="Lucky Vega (IRE) / Verriya (FR)"/>
        <s v="Lucky Vega (IRE) / Alshadhia (IRE)"/>
        <s v="Lucky Vega (IRE) / Anyone Special (IRE)"/>
        <s v="Lucky Vega (IRE) / Combination (FR)"/>
        <s v="Lucky Vega (IRE) / Dundel'S Spirit (IRE)"/>
        <s v="Lucky Vega (IRE) / Heavenly Angel (GB)"/>
        <s v="Lucky Vega (IRE) / Alkhawarah (USA)"/>
        <s v="Lucky Vega (IRE) / Street Marie (USA)"/>
        <s v="Lucky Vega (IRE) / Grace And Virtue (IRE)"/>
        <s v="Lucky Vega (IRE) / Inca Trail (USA)"/>
        <s v="Lucky Vega (IRE) / Kiyra Wells (IRE)"/>
        <s v="Lucky Vega (IRE) / Starry Messenger (GB)"/>
        <s v="Lucky Vega (IRE) / Acuity (GB)"/>
        <s v="Lucky Vega (IRE) / My Aquarian (IRE)"/>
        <s v="Magna Grecia (IRE) x Mango Diva (GB)"/>
        <s v="Magna Grecia (IRE)Cheetah (GB)"/>
        <s v="Magna Grecia (IRE)Dance Hall Girl (IRE)"/>
        <s v="Magna Grecia (IRE) x Danzonette (IRE)"/>
        <s v="Magna Grecia (IRE) x Ellasha (GB)"/>
        <s v="Magna Grecia (IRE) x Shaqeeqa (GB)"/>
        <s v="Magna Grecia (IRE) / Syrena (IRE)"/>
        <s v="Magna Grecia (IRE) / West of Venus (USA)"/>
        <s v="Magna Grecia (IRE) / Chirkova (USA)"/>
        <s v="Magna Grecia (IRE) / Darkan (IRE)"/>
        <s v="Magna Grecia (IRE) / Astroglia (USA)"/>
        <s v="Magna Grecia (IRE) / Badr Al Badoor (IRE)"/>
        <s v="Magna Grecia (IRE) / Willow Beck (GB)"/>
        <s v="Magna Grecia (IRE) / Cuban Treasure (GB)"/>
        <s v="Magna Grecia (IRE) / Title Track (GB)"/>
        <s v="Magna Grecia (IRE) / Irish Steps (USA)"/>
        <s v="Make Believe (GB) x Urban Ball (IRE)"/>
        <s v="Make Believe (GB)Creme Anglaise (GB)"/>
        <s v="Make Believe (GB) x Fresh Snow (IRE)"/>
        <s v="Make Believe (GB) x Hymnist (IRE)"/>
        <s v="Make Believe (GB) x Kerry Gal (IRE)"/>
        <s v="Make Believe (GB) x Paza (USA)"/>
        <s v="Make Believe (GB) / Go Kart (IRE)"/>
        <s v="Make Believe (GB) / Hallowed Park (IRE)"/>
        <s v="Make Believe (GB) / Destalink (GB)"/>
        <s v="Make Believe (GB) / Ezilii (IRE)"/>
        <s v="Make Believe (GB) / Rock Samphire (IRE)"/>
        <s v="Make Believe (GB) / Auxilia (IRE)"/>
        <s v="Make Believe (GB) / Bint Nayef (IRE)"/>
        <s v="Make Believe (GB) / Chiarezza (AUS)"/>
        <s v="Make Believe (GB) / Contida (GB)"/>
        <s v="Make Believe (GB) / Topka (FR)"/>
        <s v="Make Believe (GB) / Melodic Motion (IRE)"/>
        <s v="Make Believe (GB) / Aberlady (USA)"/>
        <s v="Make Believe (GB) / Gimasha (GB)"/>
        <s v="Make Believe (GB) / Janicellaine (IRE)"/>
        <s v="Masar (IRE) x Gwendolyn (GER)"/>
        <s v="Masar (IRE) / Spinamiss (IRE)"/>
        <s v="Masar (IRE) / Sunset Wish (GB)"/>
        <s v="Masar (IRE) / Tropicana Bay (GB)"/>
        <s v="Masar (IRE) / Faughill (IRE)"/>
        <s v="Masar (IRE) / Summer's Eve (GB)"/>
        <s v="Masar (IRE) / Yaa Mous (GB)"/>
        <s v="Masar (IRE) / Bonica (IRE)"/>
        <s v="Masar (IRE) / Dijlah (GB)"/>
        <s v="Masar (IRE) / Divine Queen (GB)"/>
        <s v="Masar (IRE) / Dubawi Meeznah (IRE)"/>
        <s v="Masar (IRE) / Middle Creek (GB)"/>
        <s v="Masar (IRE) / Perfect Showdance (GB)"/>
        <s v="Masar (IRE) / Star Jewel (GB)"/>
        <s v="Massaat (IRE) x Ginvincible (GB)"/>
        <s v="Massaat (IRE) / Approach By Sea (IRE)"/>
        <s v="Massaat (IRE) / Capelita (GB)"/>
        <s v="Massaat (IRE) / Caledonia Duchess (GB)"/>
        <s v="Massaat (IRE) / Kodikova (IRE)"/>
        <s v="Massaat (IRE) / Madam Mojito (USA)"/>
        <s v="Mattmu (GB) / Mookhlesa (GB)"/>
        <s v="Mayson (GB) x Adornment (GB)"/>
        <s v="Mayson (GB) x Azenora (FR)"/>
        <s v="Mayson (GB) x Believable (GB)"/>
        <s v="Mayson (GB) x Caryatid (GB)"/>
        <s v="Mayson (GB) x Falling Angel (GB)"/>
        <s v="Mayson (GB) / Volition (IRE)"/>
        <s v="Mayson (GB) / Spontaneity (IRE)"/>
        <s v="Mayson (GB) / Atlantic Isle (GER)"/>
        <s v="Mayson (GB) / Eolith (GB)"/>
        <s v="Mayson (GB) / Madeleine Bond (GB)"/>
        <s v="Mayson (GB) / La Danse Classique (GB)"/>
        <s v="Mehmas (IRE) x Puds (GB)"/>
        <s v="Mehmas (IRE) x Red Box (GB)"/>
        <s v="Mehmas (IRE) x Shumookhi (IRE)"/>
        <s v="Mehmas (IRE) x Sweet Gardenia (GB)"/>
        <s v="Mehmas (IRE) x Swiss Kiss (GB)"/>
        <s v="Mehmas (IRE) x Taliyna (IRE)"/>
        <s v="Mehmas (IRE) x Theophile (IRE)"/>
        <s v="Mehmas (IRE) x Under Oath (GB)"/>
        <s v="Mehmas (IRE) x Zaajel (GB)"/>
        <s v="Mehmas (IRE) x Always Thankful (GB)"/>
        <s v="Mehmas (IRE) x Atlantic Drift (GB)"/>
        <s v="Mehmas (IRE) x Bungee Jump (IRE)"/>
        <s v="Mehmas (IRE) x Clearly Crystal (GB)"/>
        <s v="Mehmas (IRE) x Exceling (IRE)"/>
        <s v="Mehmas (IRE) x Gaja (GER)"/>
        <s v="Mehmas (IRE) x Independent Missy (IRE)"/>
        <s v="Mehmas (IRE) x Taawfan (IRE) 2023 Ch.C"/>
        <s v="Mehmas (IRE) x Truth Prevails (GB) 2023 Ch.C"/>
        <s v="Mehmas (IRE) x Asaatier (USA) 2023 B.C"/>
        <s v="Mehmas (IRE) x Bandiuc Eile (IRE) 2023 Ch.F"/>
        <s v="Mehmas (IRE) x Bocca Baciata (IRE) 2023 Br.F"/>
        <s v="Mehmas (IRE) x Camayork (IRE) 2023 Ch.F"/>
        <s v="Mehmas (IRE) x Ceist Eile (IRE) 2023 B.F"/>
        <s v="Mehmas (IRE) x Chantresse (IRE) 2023 Ch.C"/>
        <s v="Mehmas (IRE) x Fine Lace (GB) 2023 B.C"/>
        <s v="Mehmas (IRE)Hot Sauce (IRE)B.C"/>
        <s v="Mehmas (IRE)Kissepal (IRE)B.F"/>
        <s v="Mehmas (IRE)Lady Olenna (IRE)B.F"/>
        <s v="Mehmas (IRE)L'Age d'Or (GB)Ch.F"/>
        <s v="Mehmas (IRE)Outside Inside (IRE)B.F"/>
        <s v="Mehmas (IRE)Paper Dreams (IRE)Ch.C"/>
        <s v="Mehmas (IRE)Penny Pepper (IRE)B.C"/>
        <s v="Mehmas (IRE)Rasmiya (IRE)B.F"/>
        <s v="Mehmas (IRE)Red Romance (GB)B.F"/>
        <s v="Mehmas (IRE)Refusetolisten (IRE)Ch.C"/>
        <s v="Mehmas (IRE)Semera (GB)B.C"/>
        <s v="Mehmas (IRE)Slaney East (IRE)B.F"/>
        <s v="Mehmas (IRE)Symmetrical (USA)B.C"/>
        <s v="Mehmas (IRE)Vale of Paris (IRE)"/>
        <s v="Mehmas (IRE) x Dream Club (GB)"/>
        <s v="Mehmas (IRE) x Influence (FR)"/>
        <s v="Mehmas (IRE) / Firebird Song (IRE)"/>
        <s v="Mehmas (IRE) / Lyons Lane (GB)"/>
        <s v="Mehmas (IRE) / Meala (IRE)"/>
        <s v="Mehmas (IRE) / Redinha (GB)"/>
        <s v="Mehmas (IRE) / Scholarly (GB)"/>
        <s v="Mehmas (IRE) / Show Me Off (GB)"/>
        <s v="Mehmas (IRE) / Shringara (IRE)"/>
        <s v="Mehmas (IRE) / Struck By The Moon (GB)"/>
        <s v="Mehmas (IRE) / Sunniyra (IRE)"/>
        <s v="Mehmas (IRE) / Anything Goes (IRE)"/>
        <s v="Mehmas (IRE) / Caislean (IRE)"/>
        <s v="Mehmas (IRE) / Brief Moment (IRE)"/>
        <s v="Mehmas (IRE) / Daniela de Vega (IRE)"/>
        <s v="Mehmas (IRE) / Edelline (IRE)"/>
        <s v="Mehmas (IRE) / Elmaliya (IRE)"/>
        <s v="Mehmas (IRE) / Halla Na Saoire (IRE)"/>
        <s v="Mehmas (IRE) / Jeva (IRE)"/>
        <s v="Mehmas (IRE) / Nahoodh (IRE)"/>
        <s v="Mehmas (IRE) / Nijah (IRE)"/>
        <s v="Mehmas (IRE) / Pardoven (IRE)"/>
        <s v="Mehmas (IRE) / Party Animal (GB)"/>
        <s v="Mehmas (IRE) / Sagely (IRE)"/>
        <s v="Mehmas (IRE) / Surcingle (USA)"/>
        <s v="Mehmas (IRE) / Al Dawodiya (IRE)"/>
        <s v="Mehmas (IRE) / Arctic Ocean (IRE)"/>
        <s v="Mehmas (IRE) / Assurance (IRE)"/>
        <s v="Mehmas (IRE) / Aubineau (USA)"/>
        <s v="Mehmas (IRE) / Princesse de Saba (FR)"/>
        <s v="Mehmas (IRE) / Provocateuse (IRE)"/>
        <s v="Mehmas (IRE) / Rabaabah (IRE)"/>
        <s v="Mehmas (IRE) / Sandra's Secret (IRE)"/>
        <s v="Mehmas (IRE) / Sarasota Bay (GB)"/>
        <s v="Mehmas (IRE) / Shobobb (GB)"/>
        <s v="Mehmas (IRE) / So I Told You (IRE)"/>
        <s v="Mehmas (IRE) / Tower of Pisa (FR)"/>
        <s v="Mehmas (IRE) / Unsinkable Sam (GB)"/>
        <s v="Mehmas (IRE) / Utile (GB)"/>
        <s v="Mehmas (IRE) / Air Force Amy (GB)"/>
        <s v="Mehmas (IRE) / Annual (USA)"/>
        <s v="Mehmas (IRE) / Bella de Medici (IRE)"/>
        <s v="Mehmas (IRE) / Buying Trouble (USA)"/>
        <s v="Mehmas (IRE) / Circulation (GB)"/>
        <s v="Mehmas (IRE) / Dancing Vega (IRE)"/>
        <s v="Mehmas (IRE) / Desert Lantern (USA)"/>
        <s v="Mehmas (IRE) / Durance (GER)"/>
        <s v="Mehmas (IRE) / Hard Forest (IRE)"/>
        <s v="Mehmas (IRE) / Jessica Rocks (GB)"/>
        <s v="Mehmas (IRE) / Lady Heidi (GB)"/>
        <s v="Mehmas (IRE) / Lipstick Rose (IRE)"/>
        <s v="Mehmas (IRE) / Marsh Daisy (GB)"/>
        <s v="Mehmas (IRE) / Natural Beauty (GB)"/>
        <s v="Mehmas (IRE) / Ells Bells (GB)"/>
        <s v="Mehmas (IRE) / Pure Nature (GB)"/>
        <s v="Mehmas (IRE) / Spirit of India (GB)"/>
        <s v="Mogul (GB) / Sofi's Spirit (IRE)"/>
        <s v="Mohaather (GB) x Tamadhor (IRE)"/>
        <s v="Mohaather (GB) x Accolade (GB)"/>
        <s v="Mohaather (GB) x Abhasana (IRE) 2023 B.C"/>
        <s v="Mohaather (GB)Mutebah (IRE)B.C"/>
        <s v="Mohaather (GB)Tarando (GB)"/>
        <s v="Mohaather (GB) x Maimoona (IRE)"/>
        <s v="Mohaather (GB) x Pamushana (IRE)"/>
        <s v="Mohaather (GB) / Loving Touch (GB)"/>
        <s v="Mohaather (GB) / Faustinatheyounger (IRE)"/>
        <s v="Mohaather (GB) / Miskin Diamond (IRE)"/>
        <s v="Mohaather (GB) / Kerrykeel (GB)"/>
        <s v="Mohaather (GB) / Panmolle (GB)"/>
        <s v="Mohaather (GB) / Parknasilla (IRE)"/>
        <s v="Mohaather (GB) / Publicise (GB)"/>
        <s v="Mohaather (GB) / Raskutani (GB)"/>
        <s v="Mohaather (GB) / Redhawk (IRE)"/>
        <s v="Mohaather (GB) / Baqqa (IRE)"/>
        <s v="Mohaather (GB) / La Arenosa (IRE)"/>
        <s v="Mohaather (GB) / Midnight Hush (FR)"/>
        <s v="Mohaather (GB) / Thiel (GB)"/>
        <s v="Mohaather (GB) / Blue Aegean (GB)"/>
        <s v="Mohaather (GB) / Domanie (IRE)"/>
        <s v="Mohaather (GB) / Tawaasul (GB)"/>
        <s v="Mohaather (GB) / Ticktocks (GB)"/>
        <s v="Mohaather (GB) / Abbotsfield (IRE)"/>
        <s v="Mohaather (GB) / Billie Beane (GB)"/>
        <s v="Mohaather (GB) / Drift And Dream (GB)"/>
        <s v="Mohaather (GB) / Hyperactive (GB)"/>
        <s v="Mohaather (GB) / Katabatik Katie (GB)"/>
        <s v="Mohaather (GB) / Rhal (IRE)"/>
        <s v="Mohaather (GB) / Wotamadam (GB)"/>
        <s v="More Than Ready (USA) / Sea of Snow (USA)"/>
        <s v="Nando Parrado (GB) x Silken Skies (IRE)"/>
        <s v="Nando Parrado (GB) x Spring To Mind (GB)"/>
        <s v="Nando Parrado (GB) x Wiki Tiki (GB)"/>
        <s v="Nando Parrado (GB) x Angel of Light (IRE)"/>
        <s v="Nando Parrado (GB) x Best Be Careful (IRE)"/>
        <s v="Nando Parrado (GB) x Champagne Aerial (IRE)"/>
        <s v="Nando Parrado (GB) x Desert Mission (IRE)"/>
        <s v="Nando Parrado (GB) x Jardin d'Hiver (IRE)"/>
        <s v="Nando Parrado (GB) x Occupation (IRE)"/>
        <s v="Nando Parrado (GB)Nando Parrado (GB) x Blue Marmalade (IRE)"/>
        <s v="Nando Parrado (GB)Buttonhole (GB)"/>
        <s v="Nando Parrado (GB) x Hanvarana (IRE)"/>
        <s v="Nando Parrado (GB) x Lexington Sky (IRE)"/>
        <s v="Nando Parrado (GB) x Poker Hospital (GB)"/>
        <s v="Nando Parrado (GB) x Ponty Royale (IRE)"/>
        <s v="Nando Parrado (GB) x Purple Tigress (GB)"/>
        <s v="Nando Parrado (GB) / La Sibilla (GB)"/>
        <s v="Nando Parrado (GB) / Fleeting Princess (GB)"/>
        <s v="Nando Parrado (GB) / Love Oasis (GB)"/>
        <s v="Nando Parrado (GB) / Moonbi Haven (IRE)"/>
        <s v="Nando Parrado (GB) / Ottilie (IRE)"/>
        <s v="Nando Parrado (GB) / Fables (IRE)"/>
        <s v="Nando Parrado (GB) / Fynbos (GB)"/>
        <s v="Nando Parrado (GB) / Path of Silver (IRE)"/>
        <s v="Nando Parrado (GB) / Impassioned (GB)"/>
        <s v="Nando Parrado (GB) / Tamaara (IRE)"/>
        <s v="Nando Parrado (GB) / Becuille (IRE)"/>
        <s v="Nando Parrado (GB) / Clarinda (FR)"/>
        <s v="Nando Parrado (GB) / Entrapment (GB)"/>
        <s v="Nando Parrado (GB) / Kapria (FR)"/>
        <s v="Nando Parrado (GB) / Zelloof (IRE)"/>
        <s v="Nando Parrado (GB) / Company Jeed (IRE)"/>
        <s v="Nando Parrado (GB) / Exempt (GB)"/>
        <s v="Nando Parrado (GB) / Chantilly Cream (IRE)"/>
        <s v="Nathaniel (IRE) / Pettinger (GB)"/>
        <s v="Nathaniel (IRE) / Sequilla (FR)"/>
        <s v="Nathaniel (IRE) / Theladyinquestion (GB)"/>
        <s v="Nathaniel (IRE) / Chesapeake Shores (IRE)"/>
        <s v="Nathaniel (IRE) / La Mortola (GB)"/>
        <s v="Nathaniel (IRE) / Marlingford (GB)"/>
        <s v="Nathaniel (IRE) / Mutatis Mutandis (IRE)"/>
        <s v="Nathaniel (IRE) / All I Need (IRE)"/>
        <s v="Nathaniel (IRE) / Artistic Rebellion (GB)"/>
        <s v="Nathaniel (IRE) / Nahema (IRE)"/>
        <s v="Nathaniel (IRE) / Indicia (GB)"/>
        <s v="Nathaniel (IRE) / Lysanda (GER)"/>
        <s v="New Bay (GB) / Pious Alexander (IRE)"/>
        <s v="New Bay (GB) / Pure Innocence (IRE)"/>
        <s v="New Bay (GB) / Ramone (IRE)"/>
        <s v="New Bay (GB) / River Dance (GB)"/>
        <s v="New Bay (GB) / Siamsaiocht (IRE)"/>
        <s v="New Bay (GB) / Sound of Guns (GB)"/>
        <s v="New Bay (GB) / Stage Call (IRE)"/>
        <s v="New Bay (GB) / Early Summer (IRE)"/>
        <s v="Vitality (IRE)"/>
        <s v="New Bay (GB) / Ennaya (FR)"/>
        <s v="New Bay (GB) / Glamorous Approach (IRE)"/>
        <s v="New Bay (GB) / Grammata (IRE)"/>
        <s v="New Bay (GB) / Improve (IRE)"/>
        <s v="New Bay (GB) / In Your Time (GB)"/>
        <s v="New Bay (GB) / Incroyable (USA)"/>
        <s v="New Bay (GB) / Lunearia (IRE)"/>
        <s v="New Bay (GB) / Lustrous (GB)"/>
        <s v="New Bay (GB) / Moohareeba (GB)"/>
        <s v="New Bay (GB) / Mumbai (GB)"/>
        <s v="New Bay (GB) / Mystical Beauty (IRE)"/>
        <s v="New Bay (GB) / Nafithaa (GB)"/>
        <s v="New Bay (GB) / Queenhope (FR)"/>
        <s v="New Bay (GB) / Rapture (FR)"/>
        <s v="New Bay (GB) / Smash (IRE)"/>
        <s v="New Bay (GB) x Envega (GB)"/>
        <s v="New Bay (GB) x Trophee (FR) 2023 B.F"/>
        <s v="New Bay (GB) x White Bullet (GB) 2023 Ch.C"/>
        <s v="New Bay (GB) x Angel Love (GER) 2023 Ch.C"/>
        <s v="New Bay (GB) x Bongiorno (IRE) 2023 B.C"/>
        <s v="New Bay (GB) x Freedom March (GB) 2023 B.F"/>
        <s v="New Bay (GB) x Freedom's Light (GB) 2023 B.F"/>
        <s v="New Bay (GB)Jo Jo Air (USA)B.C"/>
        <s v="New Bay (GB)Longing (IRE)B.F"/>
        <s v="New Bay (GB)Magic Nymph (IRE)B.C"/>
        <s v="New Bay (GB)Screen Star (IRE)Gr.C"/>
        <s v="New Bay (GB)Stellar Path (FR)B.C"/>
        <s v="New Bay (GB)Sunny Again (GB)Ch.F"/>
        <s v="New Bay (GB) x Ebalista (IRE)"/>
        <s v="New Bay (GB)  x La Fiamma (USA)"/>
        <s v="New Bay (GB) / Double Lady (FR)"/>
        <s v="New Bay (GB) / Dolma (FR)"/>
        <s v="New Bay (GB) / Enlace (GB)"/>
        <s v="New Bay (GB) / Cruck Realta (GB)"/>
        <s v="New Bay (GB) / Fact Or Folklore (IRE)"/>
        <s v="New Bay (GB) / Folk Melody (IRE)"/>
        <s v="New Bay (GB) / Gloria Mundi (IRE)"/>
        <s v="New Bay (GB) / Marie Antoinette (GB)"/>
        <s v="New Bay (GB) / Modernstone (GB)"/>
        <s v="New Bay (GB) / Puy Mary (GB)"/>
        <s v="New Bay (GB) / Shy Audience (IRE)"/>
        <s v="New Bay (GB) / Vitamin (IRE)"/>
        <s v="New Bay (GB) / Anna's Rock (IRE)"/>
        <s v="New Bay (GB) / Blossom Mills (GB)"/>
        <s v="New Bay (GB) / Chablis (IRE)"/>
        <s v="New Bay (GB) / Chrysocolla (FR)"/>
        <s v="New Bay (GB) / Daban (IRE)"/>
        <s v="Night of Thunder (IRE) x Sun Tide (GB)"/>
        <s v="Night of Thunder (IRE) x Aim To Please (FR)"/>
        <s v="Night of Thunder (IRE) x Incharge (GB)"/>
        <s v="Night of Thunder (IRE) x Allez Sophia (IRE) 2023 B.F"/>
        <s v="Night of Thunder (IRE) x American Apples (FR) 2023 B.C"/>
        <s v="Night of Thunder (IRE) x Citadelle (FR) 2023 B.C"/>
        <s v="Night of Thunder (IRE)Model Guest (GB)Ch.F"/>
        <s v="Night of Thunder (IRE)Sea Mona (USA)Ch.F"/>
        <s v="Night of Thunder (IRE) x Family Star (IRE)"/>
        <s v="Night of Thunder (IRE) / Boston Rocker (IRE)"/>
        <s v="Night of Thunder (IRE) / Date With Destiny (IRE)"/>
        <s v="Night of Thunder (IRE) / Eavesdrop (IRE)"/>
        <s v="Night of Thunder (IRE) / Evolica (GB)"/>
        <s v="Night of Thunder (IRE) / Game Zone (IRE)"/>
        <s v="Night of Thunder (IRE) / Guanina (IRE)"/>
        <s v="Night of Thunder (IRE) / Hostess (GB)"/>
        <s v="Night of Thunder (IRE) / Kirstenbosch (GB)"/>
        <s v="Night of Thunder (IRE) / Monica Sheriff (GB)"/>
        <s v="Night of Thunder (IRE) / Motion (GB)"/>
        <s v="Night of Thunder (IRE) / Queen Guenevere (IRE)"/>
        <s v="Night of Thunder (IRE) / Sagaciously (IRE)"/>
        <s v="Night of Thunder (IRE) / Sagrada Familia (GB)"/>
        <s v="Night of Thunder (IRE) / Sea of Faith (IRE)"/>
        <s v="Night of Thunder (IRE) / Shepherdia (IRE)"/>
        <s v="Night of Thunder (IRE) / Swiss Air (GB)"/>
        <s v="Night of Thunder (IRE) / Syndicate (GB)"/>
        <s v="Night of Thunder (IRE) / Yasmeen (GB)"/>
        <s v="Night of Thunder (IRE) / Aeronautical (USA)"/>
        <s v="Night of Thunder (IRE) / Ocean Wave (GB)"/>
        <s v="Night of Thunder (IRE) / Paco's Angel (GB)"/>
        <s v="Night of Thunder (IRE) / Pappina (IRE)"/>
        <s v="Night of Thunder (IRE) / Posted (GB)"/>
        <s v="Night of Thunder (IRE) / Sea Empress (IRE)"/>
        <s v="Night of Thunder (IRE) / Zain Hana (GB)"/>
        <s v="Night of Thunder (IRE) / Anasheed (GB)"/>
        <s v="Night of Thunder (IRE) / Boater (IRE)"/>
        <s v="Night of Thunder (IRE) / Diamond And Gold (IRE)"/>
        <s v="Night of Thunder (IRE) / Grey Mystere (GB)"/>
        <s v="Night of Thunder (IRE) / Hertford Dancer (GB)"/>
        <s v="Night of Thunder (IRE) / Intense Pink (GB)"/>
        <s v="Night of Thunder (IRE) / Maid To Dream (GB)"/>
        <s v="Night of Thunder (IRE) / Maleficent Queen (GB)"/>
        <s v="Night of Thunder (IRE) / Mubhirah (GB)"/>
        <s v="No Nay Never (USA) x Creative Director (USA)"/>
        <s v="No Nay Never (USA) x Al Joza (GB) 2023 Br.C"/>
        <s v="No Nay Never (USA) x Catch The Eye (IRE) 2023 B.C"/>
        <s v="No Nay Never (USA) x Compression (USA) 2023 B.C"/>
        <s v="No Nay Never (USA) x Dubai Fashion (IRE) 2023 B.C"/>
        <s v="No Nay Never (USA) x Flame of Gibraltar (IRE) 2023 B.C"/>
        <s v="No Nay Never (USA)Irish History (IRE)B.F"/>
        <s v="No Nay Never (USA)Jabhaat (USA)B.C"/>
        <s v="No Nay Never (USA)Jira (GB)B.F"/>
        <s v="No Nay Never (USA)Like A Star (IRE)B.C"/>
        <s v="No Nay Never (USA)Muthabara (IRE)B.F"/>
        <s v="No Nay Never (USA)Nargys (IRE)B.F"/>
        <s v="No Nay Never (USA)Rain Goddess (IRE)B.F"/>
        <s v="No Nay Never (USA)Russian River (IRE)Ch.F"/>
        <s v="No Nay Never (USA)Shapes (IRE)B.C"/>
        <s v="No Nay Never (USA)Shelley Beach (IRE)Ch.F"/>
        <s v="No Nay Never (USA)Sweet Charity (FR)B.F"/>
        <s v="No Nay Never (USA) / Magical Moment (FR)"/>
        <s v="No Nay Never (USA) / Mrs Frankel (IRE)"/>
        <s v="No Nay Never (USA) / Rawaaq (GB)"/>
        <s v="No Nay Never (USA) / Mission Secrete (IRE)"/>
        <s v="No Nay Never (USA) / Naseej (GB)"/>
        <s v="No Nay Never (USA) / Star Terms (GB)"/>
        <s v="No Nay Never (USA) / Stone Roses (FR)"/>
        <s v="No Nay Never (USA) / African Beat (IRE)"/>
        <s v="No Nay Never (USA) / Antonia de Vega (IRE)"/>
        <s v="No Nay Never (USA) / Thar She Blows (IRE)"/>
        <s v="No Nay Never (USA) / Babcock (CAN)"/>
        <s v="No Nay Never (USA) / Bella Estrella (IRE)"/>
        <s v="No Nay Never (USA) / Panthere (GB)"/>
        <s v="No Nay Never (USA) / Perriand (IRE)"/>
        <s v="No Nay Never (USA) / Reyaadah (GB)"/>
        <s v="No Nay Never (USA) / Snow Shower (GB)"/>
        <s v="No Nay Never (USA) / Sophie P (GB)"/>
        <s v="No Nay Never (USA) / Teofilo's Princess (IRE)"/>
        <s v="No Nay Never (USA) / Azenzar (GB)"/>
        <s v="No Nay Never (USA) / Beautiful Illusion (IRE)"/>
        <s v="No Nay Never (USA) / Considered Opinion (GB)"/>
        <s v="No Nay Never (USA) / Emotion (FR)"/>
        <s v="No Nay Never (USA) / Go Angellica (IRE)"/>
        <s v="No Nay Never (USA) / Hypothetically (IRE)"/>
        <s v="Oasis Dream (GB) x Waahaat (FR)"/>
        <s v="Oasis Dream (GB) x White Dress (IRE)"/>
        <s v="Oasis Dream (GB) x Fabuliste (FR)"/>
        <s v="Oasis Dream (GB) x Allegrezza (GB) 2023 B.F"/>
        <s v="Oasis Dream (GB) x Beach Bunny (IRE) 2023 B.F"/>
        <s v="Oasis Dream (GB) x Eshtiya (IRE) 2023 B.F"/>
        <s v="Oasis Dream (GB)Rose Trail (USA)B.F"/>
        <s v="Oasis Dream (GB) x Heavenly Holly (IRE)"/>
        <s v="Oasis Dream (GB) / Posterity (IRE)"/>
        <s v="Oasis Dream (GB) / Fielday (GB)"/>
        <s v="Oasis Dream (GB) / Lola Showgirl (IRE)"/>
        <s v="Oasis Dream (GB) / Royal Ffanci (GB)"/>
        <s v="Oasis Dream (GB) / Queen Consort (USA)"/>
        <s v="Oasis Dream (GB) / A Legacy (GB)"/>
        <s v="Oasis Dream (GB) / Belladonna (GB)"/>
        <s v="Oasis Dream (GB) / Belle Meade (IRE)"/>
        <s v="Oasis Dream (GB) / Dubious Affair (IRE)"/>
        <s v="Oasis Dream (GB) / Fadhayyil (IRE)"/>
        <s v="Oasis Dream (GB) / Falaj (GB)"/>
        <s v="Oasis Dream (GB) / Grace And Favour (GB)"/>
        <s v="Oasis Dream (GB) / La Dorotea (IRE)"/>
        <s v="Oasis Dream (GB) / Zindana (IRE)"/>
        <s v="Oasis Dream (GB) / Belvoir Diva (GB)"/>
        <s v="Oasis Dream (GB) / Merry Vale (GB)"/>
        <s v="Palace Pier (GB) x Vitello (GB)"/>
        <s v="Palace Pier (GB) x Astonishing (IRE)"/>
        <s v="Palace Pier (GB) x Vandella (IRE) 2023 B.F"/>
        <s v="Palace Pier (GB) x African Moonlight (UAE) 2023 Ch.F"/>
        <s v="Palace Pier (GB) x Alouja (IRE) 2023 B.F"/>
        <s v="Palace Pier (GB) x Cascading (GB) 2023 B.F"/>
        <s v="Palace Pier (GB) x Ghalyah (GB) 2023 B.C"/>
        <s v="Palace Pier (GB)Initially (GB)B.F"/>
        <s v="Palace Pier (GB) / Guilty Twelve (USA)"/>
        <s v="Palace Pier (GB) / Sans Equivoque (GER)"/>
        <s v="Palace Pier (GB) / Crystal Starlet (GB)"/>
        <s v="Palace Pier (GB) / Fixette (IRE)"/>
        <s v="Palace Pier (GB) / Always A Dream (GB)"/>
        <s v="Palace Pier (GB) / Amerique (IRE)"/>
        <s v="Palace Pier (GB) / Axana (GER)"/>
        <s v="Palace Pier (GB) / Pacific Angel (IRE)"/>
        <s v="Palace Pier (GB) / Pacifica Highway (USA)"/>
        <s v="Palace Pier (GB) / Pamona (IRE)"/>
        <s v="Palace Pier (GB) / Papaver (GB)"/>
        <s v="Palace Pier (GB) / Propel (IRE)"/>
        <s v="Palace Pier (GB) / Publicist (GB)"/>
        <s v="Palace Pier (GB) / Queen of The Stars (GB)"/>
        <s v="Palace Pier (GB) / Rioticism (FR)"/>
        <s v="Palace Pier (GB) / Shomaria (FR)"/>
        <s v="Palace Pier (GB) / Swing Out Sister (IRE)"/>
        <s v="Palace Pier (GB) / Waldfabel (GB)"/>
        <s v="Palace Pier (GB) / Concordia (GB)"/>
        <s v="Palace Pier (GB) / Crying Lightening (IRE)"/>
        <s v="Palace Pier (GB) / Fen Breeze (GB)"/>
        <s v="Palace Pier (GB) / French Polish (GB)"/>
        <s v="Palace Pier (GB) / Gabrielle (FR)"/>
        <s v="Palace Pier (GB) / Galileo Gal (IRE)"/>
        <s v="Palace Pier (GB) / Highgarden (GB)"/>
        <s v="Palace Pier (GB) / Nathalizia (GB)"/>
        <s v="Palace Pier (GB) / Night of Light (IRE)"/>
        <s v="Palace Pier (GB) / Al Mahmeyah (GB)"/>
        <s v="Persian King (IRE) x Sermina (IRE)"/>
        <s v="Persian King (IRE) / Lbretha (FR)"/>
        <s v="Persian King (IRE) / Ermine Ruby (GB)"/>
        <s v="Phoenix of Spain (IRE) x Tara Celeb (GB)"/>
        <s v="Phoenix of Spain (IRE)Phoenix of Spain (IRE) x Billie Eria (IRE)"/>
        <s v="Phoenix of Spain (IRE) x Divine Approach (IRE)"/>
        <s v="Phoenix of Spain (IRE) x Dreamaway (IRE)"/>
        <s v="Phoenix of Spain (IRE) x Soul Custody (CAN)"/>
        <s v="Phoenix of Spain (IRE) / Furia Cruzada (CHI)"/>
        <s v="Phoenix of Spain (IRE) / Passage Falcon (IRE)"/>
        <s v="Phoenix of Spain (IRE) / Church Melody (GB)"/>
        <s v="Phoenix of Spain (IRE) / Young Special (IRE)"/>
        <s v="Phoenix of Spain (IRE) / Scintillating (IRE)"/>
        <s v="Phoenix of Spain (IRE) / Almarada (FR)"/>
        <s v="Phoenix of Spain (IRE) / Chicita Banana (GB)"/>
        <s v="Phoenix of Spain (IRE) / Fairly Fair (FR)"/>
        <s v="Phoenix of Spain (IRE) / Invermere (GB)"/>
        <s v="Phoenix of Spain (IRE) / Tariysha (IRE)"/>
        <s v="Phoenix of Spain (IRE) / Comnena (GB)"/>
        <s v="Phoenix of Spain (IRE) / Dulcian (IRE)"/>
        <s v="Pinatubo (IRE) x Brandybend (IRE)"/>
        <s v="Pinatubo (IRE) x Clear Water (IRE)"/>
        <s v="Pinatubo (IRE) x Her Terms (GB) 2023 Ch.F"/>
        <s v="Pinatubo (IRE) / Sidra (IRE)"/>
        <s v="Pinatubo (IRE) / Swish (IRE)"/>
        <s v="Pinatubo (IRE) / Unpretentious (GB)"/>
        <s v="Pinatubo (IRE) / Dutch Treat (GB)"/>
        <s v="Pinatubo (IRE) / Fast Lily (IRE)"/>
        <s v="Pinatubo (IRE) / Relevant (IRE)"/>
        <s v="Pinatubo (IRE) / Raaqy (IRE)"/>
        <s v="Pinatubo (IRE) / Revered (GB)"/>
        <s v="Pinatubo (IRE) / September Stars (IRE)"/>
        <s v="Pinatubo (IRE) / So Brave (GB)"/>
        <s v="Pinatubo (IRE) / Vario (GB)"/>
        <s v="Pinatubo (IRE) / Baileys Jubilee (GB)"/>
        <s v="Pinatubo (IRE) / Dame Malliot (GB)"/>
        <s v="Pinatubo (IRE) / Deep Inside (FR)"/>
        <s v="Pinatubo (IRE) / Dibajj (FR)"/>
        <s v="Pinatubo (IRE) / Dreams With You (GB)"/>
        <s v="Pinatubo (IRE) / Flower of Scotland (GB)"/>
        <s v="Pinatubo (IRE) / Folk Opera (IRE)"/>
        <s v="Pinatubo (IRE) / Galician (GB)"/>
        <s v="Pinatubo (IRE) / Golden Wattle (IRE)"/>
        <s v="Pinatubo (IRE) / Hoyam (GB)"/>
        <s v="Pinatubo (IRE) / Just So (IRE)"/>
        <s v="Pinatubo (IRE) / Maid For Winning (USA)"/>
        <s v="Pinatubo (IRE) / Marie of Lyon (GB)"/>
        <s v="Pinatubo (IRE) / Momentus (IRE)"/>
        <s v="Pinatubo (IRE) / Mrs Gallagher (GB)"/>
        <s v="Pinatubo (IRE) / Prefer (IRE)"/>
        <s v="Pinatubo (IRE) / Sayidah Kodiac (GB)"/>
        <s v="Prince of Lir (IRE) x Shahaama (GB)"/>
        <s v="Prince of Lir (IRE)Prince of Lir (IRE) x Bean Uasal (IRE)"/>
        <s v="Prince of Lir (IRE) x Mitre Peak (GB)"/>
        <s v="Prince of Lir (IRE) / Rio's Pearl (GB)"/>
        <s v="Profitable (IRE) x Spectacular Show (IRE)"/>
        <s v="Profitable (IRE) x Urbestchance (IRE)"/>
        <s v="Profitable (IRE) x Awaasef (GB)"/>
        <s v="Profitable (IRE) x Brainey Baxter (USA)"/>
        <s v="Profitable (IRE) x Demesne (GB)"/>
        <s v="Profitable (IRE) x Fanrouge (IRE)"/>
        <s v="Profitable (IRE) x Flick Show (IRE)"/>
        <s v="Profitable (IRE)Brazilian Bride (IRE)"/>
        <s v="Profitable (IRE)Cyrenaica (IRE)"/>
        <s v="Profitable (IRE) x Galeaza (GB)"/>
        <s v="Profitable (IRE) x Punakha (IRE)"/>
        <s v="Profitable (IRE) x Sophistry (GB)"/>
        <s v="Profitable (IRE) / Heretoolong (IRE)"/>
        <s v="Profitable (IRE) / Marmalade Cat (GB)"/>
        <s v="Profitable (IRE) / Peig (IRE)"/>
        <s v="Profitable (IRE) / The Lacemaker (GB)"/>
        <s v="Profitable (IRE) / Belle Chanel (IRE)"/>
        <s v="Profitable (IRE) / Dream Kart (IRE)"/>
        <s v="Profitable (IRE) / Pannonia (USA)"/>
        <s v="Profitable (IRE) / Policoro (IRE)"/>
        <s v="Profitable (IRE) / Rio Festival (USA)"/>
        <s v="Profitable (IRE) / Dreaming Moment (IRE)"/>
        <s v="Profitable (IRE) / Tappity Tap (GB)"/>
        <s v="Raging Bull (FR) x Editor At Large (IRE) 2023 B.C"/>
        <s v="Raven's Pass (USA) / Royal Highness (IRE)"/>
        <s v="Raven's Pass (USA) / Ruby Max (IRE)"/>
        <s v="Raven's Pass (USA) / St Clerans (IRE)"/>
        <s v="Recoletos (FR) x Survived (GB)"/>
        <s v="Ribchester (IRE) x Rhythm And Rhyme (IRE)"/>
        <s v="Ribchester (IRE) / Nell Trent (GB)"/>
        <s v="Ribchester (IRE) / Suddenly (GER)"/>
        <s v="Ribchester (IRE) / Flame Out (GB)"/>
        <s v="Rumble Inthejungle (IRE) / Tranquil Flight (GB)"/>
        <s v="Sands of Mali (FR) x Conjuring (IRE)"/>
        <s v="Sands of Mali (FR) x Fauneta (FR)"/>
        <s v="Sands of Mali (FR) x Imdancinwithurwife (IRE)"/>
        <s v="Sands of Mali (FR) / Few Words (GB)"/>
        <s v="Sands of Mali (FR) / Tickerdi (IRE)"/>
        <s v="Sands of Mali (FR) / Backstreet Girl (IRE)"/>
        <s v="Sands of Mali (FR) / Daddies Girl (IRE)"/>
        <s v="Sands of Mali (FR) / Kind Thoughts (IRE)"/>
        <s v="Sands of Mali (FR) / Tatsia (GB)"/>
        <s v="Sands of Mali (FR) / Bayan Kasirga (IRE)"/>
        <s v="Sands of Mali (FR) / Eglantyne Dream (FR)"/>
        <s v="Sands of Mali (FR) / Macau (FR)"/>
        <s v="Saxon Warrior (JPN) x Yellowhammer (GB) 2023 B.F"/>
        <s v="Saxon Warrior (JPN)Sea Is Gold (IRE)B.C"/>
        <s v="Saxon Warrior (JPN)Summer House (GB)Ch.C"/>
        <s v="Saxon Warrior (JPN)Two Pass (IRE)"/>
        <s v="Saxon Warrior (JPN)Saxon Warrior (JPN) x Alpine Air (GB)"/>
        <s v="Saxon Warrior (JPN)Caelica (IRE)"/>
        <s v="Saxon Warrior (JPN) x Intuit (IRE)"/>
        <s v="Saxon Warrior (JPN) x Kalisma (IRE)"/>
        <s v="Saxon Warrior (JPN) x Lady Cedar (IRE)"/>
        <s v="Saxon Warrior (JPN) x Mighty Girl (FR)"/>
        <s v="Saxon Warrior (JPN) x My Spirit (IRE)"/>
        <s v="Saxon Warrior (JPN) x Pleasantry (GB)"/>
        <s v="Saxon Warrior (JPN) x Raajihah (GB)"/>
        <s v="Saxon Warrior (JPN) x Regency Romance (GB)"/>
        <s v="Saxon Warrior (JPN) x Sand Shoe (GB)"/>
        <s v="Saxon Warrior (JPN) x Saucy Spirit (GB)"/>
        <s v="Saxon Warrior (JPN) x Sundiata (GB)"/>
        <s v="Saxon Warrior (JPN) / Night of Hope (IRE)"/>
        <s v="Saxon Warrior (JPN) / Novelty (GB)"/>
        <s v="Saxon Warrior (JPN) / Purlain (GB)"/>
        <s v="Saxon Warrior (JPN) / Hassaad (GB)"/>
        <s v="Saxon Warrior (JPN) / Ihtifal (GB)"/>
        <s v="Saxon Warrior (JPN) / Mezyan (IRE)"/>
        <s v="Saxon Warrior (JPN) / An Saincheann (IRE)"/>
        <s v="Saxon Warrior (JPN) / Crosstalk (IRE)"/>
        <s v="Saxon Warrior (JPN) / Kitty Matcham (IRE)"/>
        <s v="Saxon Warrior (JPN) / Sea Karats (IRE)"/>
        <s v="Saxon Warrior (JPN) / Sense of Humour (GB)"/>
        <s v="Saxon Warrior (JPN) / Sneaky Snooze (IRE)"/>
        <s v="Saxon Warrior (JPN) / Snow Scene (IRE)"/>
        <s v="Saxon Warrior (JPN) / Alchemilla (GB)"/>
        <s v="Saxon Warrior (JPN) / Beat The Stars (IRE)"/>
        <s v="Saxon Warrior (JPN) / Bronagh's Belle (IRE)"/>
        <s v="Saxon Warrior (JPN) / Cross My Mind (IRE)"/>
        <s v="Saxon Warrior (JPN) / Dolce Sicily (IRE)"/>
        <s v="Saxon Warrior (JPN) / Tickled Pink (IRE)"/>
        <s v="Saxon Warrior (JPN) / Power's Dream (IRE)"/>
        <s v="Saxon Warrior (JPN) / Rabiosa Fiore (GB)"/>
        <s v="Saxon Warrior (JPN) / Star of Bristol (USA)"/>
        <s v="Saxon Warrior (JPN) / Macheera (IRE)"/>
        <s v="Saxon Warrior (JPN) / Ascended (IRE)"/>
        <s v="Saxon Warrior (JPN) / Aubusson (IRE)"/>
        <s v="Saxon Warrior (JPN) / Genuine Quality (USA)"/>
        <s v="Saxon Warrior (JPN) / Leaf (IRE)"/>
        <s v="Saxon Warrior (JPN) / Texas Queen (GB)"/>
        <s v="Saxon Warrior (JPN) / Puzzler (IRE)"/>
        <s v="Sea The Moon (GER) x Chabelle (GB) 2023 B.F"/>
        <s v="Sea The Moon (GER) x Colonia (FR) 2023 B.C"/>
        <s v="Sea The Moon (GER) x Dream Melody (GB) 2023 Ch.C"/>
        <s v="Sea The Moon (GER)Skill Set (IRE)Ch.F"/>
        <s v="Sea The Moon (GER)Candle Lit (IRE)"/>
        <s v="Sea The Moon (GER) x Elite (GB)"/>
        <s v="Sea The Moon (GER) / Stage Queen (IRE)"/>
        <s v="Sea The Moon (GER) / Amazed By Grace (GB)"/>
        <s v="Sea The Moon (GER) / Hippy Hippy Shake (GB)"/>
        <s v="Sea The Moon (GER) / Palamos (GB)"/>
        <s v="Sea The Moon (GER) / Pure Line (GB)"/>
        <s v="Sea The Moon (GER) / Quebee (GB)"/>
        <s v="Sea The Moon (GER) / Rayna (IRE)"/>
        <s v="Sea The Moon (GER) / Teodelight (IRE)"/>
        <s v="Sea The Moon (GER) / A Touch of Luck (GER)"/>
        <s v="Sea The Moon (GER) / Alamode (GB)"/>
        <s v="Sea The Moon (GER) / Approximate (GB)"/>
        <s v="Sea The Moon (GER) / Aspirer (GB)"/>
        <s v="Sea The Moon (GER) / Bracing Breeze (GB)"/>
        <s v="Sea The Moon (GER) / Contrive (IRE)"/>
        <s v="Sea The Moon (GER) / Dosila (GB)"/>
        <s v="Sea The Moon (GER) / Heatwave (GB)"/>
        <s v="Sea The Moon (GER) / Island Remede (GB)"/>
        <s v="Sea The Moon (GER) / Magical Fire (IRE)"/>
        <s v="Sea The Moon (GER) / Exclusively Yours (GB)"/>
        <s v="Sea The Moon (GER) / Katawi (GB)"/>
        <s v="Sea The Moon (GER) / Kerka (FR)"/>
        <s v="Sea The Moon (GER) / Libretti (USA)"/>
        <s v="Sea The Moon (GER) / Magical Romance (IRE)"/>
        <s v="Sea The Moon (GER) / Mary Elise (IRE)"/>
        <s v="Sea The Moon (GER) / Sommesnil (IRE)"/>
        <s v="Sea The Moon (GER) / Careera (USA)"/>
        <s v="Sea The Stars (IRE) x Valais Girl (GB) 2023 B.C"/>
        <s v="Sea The Stars (IRE) x Wo de Xin (GB) 2023 B.F"/>
        <s v="Sea The Stars (IRE) x Baino Hope (FR) 2023 B.F"/>
        <s v="Sea The Stars (IRE) x Celeste de La Mer (IRE) 2023 B.C"/>
        <s v="Sea The Stars (IRE) x Deise Blue (IRE) 2023 Ch.C"/>
        <s v="Sea The Stars (IRE)Holy Amaretta (IRE)B.C"/>
        <s v="Sea The Stars (IRE)Jumooh (GB)B.C"/>
        <s v="Sea The Stars (IRE)K Club (IRE)B.F"/>
        <s v="Sea The Stars (IRE)Miss Aiglonne (GB)B.F"/>
        <s v="Sea The Stars (IRE)Miss Macnamara (IRE)B.C"/>
        <s v="Sea The Stars (IRE)Shortmile Lady (IRE)Br.F"/>
        <s v="Sea The Stars (IRE)Snigger (IRE)B.F"/>
        <s v="Sea The Stars (IRE)Swizzle Stick (IRE)B.F"/>
        <s v="Sea The Stars (IRE) / Narrative (IRE)"/>
        <s v="Sea The Stars (IRE) / Tango (IRE)"/>
        <s v="Sea The Stars (IRE) / Tidal Stream (GB)"/>
        <s v="Sea The Stars (IRE) / Dreaming Time (GB)"/>
        <s v="Sea The Stars (IRE) / Ginger Nut (IRE)"/>
        <s v="Sea The Stars (IRE) / Tapisserie (GB)"/>
        <s v="Sea The Stars (IRE) / Heaven Sent (GB)"/>
        <s v="Sea The Stars (IRE) / Kalsa (IRE)"/>
        <s v="Sea The Stars (IRE) / Kitcara (GB)"/>
        <s v="Sea The Stars (IRE) / Lips Arrow (GER)"/>
        <s v="Sea The Stars (IRE) / Loving Things (GB)"/>
        <s v="Sea The Stars (IRE) / Main Edition (IRE)"/>
        <s v="Sea The Stars (IRE) / Malakoot (IRE)"/>
        <s v="Sea The Stars (IRE) / Vanzara (FR)"/>
        <s v="Sea The Stars (IRE) / Nabatea (GER)"/>
        <s v="Sea The Stars (IRE) / Netherton (GB)"/>
        <s v="Sea The Stars (IRE) / Oriental Magic (GER)"/>
        <s v="Sea The Stars (IRE) / Priceless (GB)"/>
        <s v="Sea The Stars (IRE) / Shahah (GB)"/>
        <s v="Sea The Stars (IRE) / Worth Waiting (GB)"/>
        <s v="Sea The Stars (IRE) / Zahratty (IRE)"/>
        <s v="Sea The Stars (IRE) / Alaata (USA)"/>
        <s v="Sea The Stars (IRE) / Best Terms (GB)"/>
        <s v="Sea The Stars (IRE) / Pink Pearl (GB)"/>
        <s v="Sea The Stars (IRE) / Stream Song (GB)"/>
        <s v="Sea The Stars (IRE) / Angel Fairy (IRE)"/>
        <s v="Sea The Stars (IRE) / Bighearted (GB)"/>
        <s v="Sea The Stars (IRE) / Bridge Royal Game (GB)"/>
        <s v="Sea The Stars (IRE) / Chili Dip (GB)"/>
        <s v="Sea The Stars (IRE) / Divine (IRE)"/>
        <s v="Sea The Stars (IRE) / Fleche d'Or (GB)"/>
        <s v="Sea The Stars (IRE) / Ionic (GB)"/>
        <s v="Sea The Stars (IRE) / Kitcarina (FR)"/>
        <s v="Sea The Stars (IRE) / Lady Peoria (IRE)"/>
        <s v="Sea The Stars (IRE) / Lombatina (FR)"/>
        <s v="Sea The Stars (IRE) / Makawee (IRE)"/>
        <s v="Sea The Stars (IRE) / Monaawara (GB)"/>
        <s v="Sergei Prokofiev (CAN) x Penpal (IRE)"/>
        <s v="Sergei Prokofiev (CAN) x Queenoftheclyde (IRE)"/>
        <s v="Sergei Prokofiev (CAN) x Sheila's Rock (IRE)"/>
        <s v="Sergei Prokofiev (CAN) x Shrara (IRE)"/>
        <s v="Sergei Prokofiev (CAN) x Simmy's Temple (GB)"/>
        <s v="Sergei Prokofiev (CAN) x All Speed (IRE)"/>
        <s v="Sergei Prokofiev (CAN) x Anwar (IRE)"/>
        <s v="Sergei Prokofiev (CAN) x Blackberry (GB)"/>
        <s v="Sergei Prokofiev (CAN) x Ebb (GB)"/>
        <s v="Sergei Prokofiev (CAN) x Elis Eliz (IRE)"/>
        <s v="Sergei Prokofiev (CAN) x Golden Achievement (IRE)"/>
        <s v="Sergei Prokofiev (CAN) x Grande Rousse (FR)"/>
        <s v="Sergei Prokofiev (CAN) x Kuznetsova (GB)"/>
        <s v="Sergei Prokofiev (CAN) x Milldale (GB)"/>
        <s v="Sergei Prokofiev (CAN) x Moretta Blanche (GB)"/>
        <s v="Sergei Prokofiev (CAN) x Mystical Moon (IRE)"/>
        <s v="Sergei Prokofiev (CAN)Rose Marmara (GB)B.C"/>
        <s v="Sergei Prokofiev (CAN)Sergei Prokofiev (CAN) x Andanotherone (IRE)"/>
        <s v="Sergei Prokofiev (CAN)Sergei Prokofiev (CAN) x Aquiano (GB)"/>
        <s v="Sergei Prokofiev (CAN) x Kozmina Bay (GB)"/>
        <s v="Sergei Prokofiev (CAN) x Monisha (FR)"/>
        <s v="Sergei Prokofiev (CAN) / My Favourite Thing (GB)"/>
        <s v="Sergei Prokofiev (CAN) / Ilsereno (GB)"/>
        <s v="Sergei Prokofiev (CAN) / Its In The Air (IRE)"/>
        <s v="Sergei Prokofiev (CAN) / Spanish Class (IRE)"/>
        <s v="Sergei Prokofiev (CAN) / Sunny York (IRE)"/>
        <s v="Sergei Prokofiev (CAN) / Ahwahnee (GB)"/>
        <s v="Sergei Prokofiev (CAN) / Anna Sophia (USA)"/>
        <s v="Sergei Prokofiev (CAN) / Compass Rose (IRE)"/>
        <s v="Sergei Prokofiev (CAN) / Elenora Delight (GB)"/>
        <s v="Sergei Prokofiev (CAN) / Twilight Thyme (GB)"/>
        <s v="Sergei Prokofiev (CAN) / Athas An Bhean (GB)"/>
        <s v="Sergei Prokofiev (CAN) / Roxie Lot (GB)"/>
        <s v="Sergei Prokofiev (CAN) / Silvery Blue (GB)"/>
        <s v="Sergei Prokofiev (CAN) / Terse (GB)"/>
        <s v="Sergei Prokofiev (CAN) / Abraj Dubai (USA)"/>
        <s v="Sergei Prokofiev (CAN) / Fondant (GB)"/>
        <s v="Sergei Prokofiev (CAN) / Foxcatcher (GB)"/>
        <s v="Sergei Prokofiev (CAN) / Hunterwali (GB)"/>
        <s v="Sergei Prokofiev (CAN) / Lady Estella (IRE)"/>
        <s v="Sergei Prokofiev (CAN) / Naivasha (GB)"/>
        <s v="Sergei Prokofiev (CAN) / Voom Voom (IRE)"/>
        <s v="Sergei Prokofiev (CAN) / Duljanah (IRE)"/>
        <s v="Sergei Prokofiev (CAN) / Hello Glory (GB)"/>
        <s v="Sergei Prokofiev (CAN) / Lily Carstairs (GB)"/>
        <s v="Sergei Prokofiev (CAN) / Mecca's Gift (IRE)"/>
        <s v="Sergei Prokofiev (CAN) / Noble Cause (GB)"/>
        <s v="Sergei Prokofiev (CAN) / Dancing Moon (IRE)"/>
        <s v="Sergei Prokofiev (CAN) / Insaaf (GB)"/>
        <s v="Sergei Prokofiev (CAN) / Little Miss Kodi (IRE)"/>
        <s v="Sergei Prokofiev (CAN) / Miss Morocco (GB)"/>
        <s v="Sergei Prokofiev (CAN) / Perfect Sensation (IRE)"/>
        <s v="Sergei Prokofiev (CAN) / Petite Nymphe (GB)"/>
        <s v="Shaman (IRE) x Serenity Dove (GB)"/>
        <s v="Shaman (IRE)Sommer Queen (IRE)Ch.F"/>
        <s v="Shaman (IRE)Shaman (IRE) x Alys Love (GB)"/>
        <s v="Shaman (IRE) x Fearlessly (IRE)"/>
        <s v="Shaman (IRE) x Final Offer (IRE)"/>
        <s v="Shaman (IRE) / Periwinkle (IRE)"/>
        <s v="Shaman (IRE) / Vizean (IRE)"/>
        <s v="Shaman (IRE) / Bask In Glory (IRE)"/>
        <s v="Shaman (IRE) / Angel Bright (IRE)"/>
        <s v="Shaman (IRE) / Best New Show (IRE)"/>
        <s v="Shaman (IRE) / Deia Glory (GB)"/>
        <s v="Shaman (IRE) / Sidney Girl (GB)"/>
        <s v="Showcasing (GB) x Pelerin (IRE)"/>
        <s v="Showcasing (GB) x Rahaaba (IRE)"/>
        <s v="Showcasing (GB) x Romsey (GB)"/>
        <s v="Showcasing (GB) x Sacre Coeur (GB)"/>
        <s v="Showcasing (GB) x Apricot Moon (GB)"/>
        <s v="Showcasing (GB) x Buonasera (IRE)"/>
        <s v="Showcasing (GB) x Dancing Warrior (GB)"/>
        <s v="Showcasing (GB) x Fascinator (GB)"/>
        <s v="Showcasing (GB) x La Rioja (GB)"/>
        <s v="Showcasing (GB) x Allegation (FR) 2023 B.C"/>
        <s v="Showcasing (GB) x Capla Dream (GB) 2023 Br.F"/>
        <s v="Showcasing (GB) x Enough's Enough (GB) 2023 B.C"/>
        <s v="Showcasing (GB)Morrooj (IRE)Br.F"/>
        <s v="Showcasing (GB) / Loving Nights (IRE)"/>
        <s v="Showcasing (GB) / Pornstar Martini (IRE)"/>
        <s v="Showcasing (GB) / Poupee Grise (FR)"/>
        <s v="Showcasing (GB) / Kaks Roosid (FR)"/>
        <s v="Showcasing (GB) / Daring Day (GB)"/>
        <s v="Showcasing (GB) / Flymetothemoon (GB)"/>
        <s v="Showcasing (GB) / Messalina (IRE)"/>
        <s v="Showcasing (GB) / Suelita (GB)"/>
        <s v="Showcasing (GB) / Yaghaalya (IRE)"/>
        <s v="Showcasing (GB) / Bird Key (GB)"/>
        <s v="Showcasing (GB) / Purple Sage (IRE)"/>
        <s v="Showcasing (GB) / Spright (GB)"/>
        <s v="Showcasing (GB) / Tempting (GB)"/>
        <s v="Showcasing (GB) / Boodley (GB)"/>
        <s v="Showcasing (GB) / Charline Royale (IRE)"/>
        <s v="Showcasing (GB) / Divanova (FR)"/>
        <s v="Showcasing (GB) / Final Option (GB)"/>
        <s v="Showcasing (GB) / Game And Set (GB)"/>
        <s v="Showcasing (GB) / Gloryette (GB)"/>
        <s v="Showcasing (GB) / Harryana To (GB)"/>
        <s v="Showcasing (GB) / Impulsion (IRE)"/>
        <s v="Showcasing (GB) / Jumeirah Palm Star (GB)"/>
        <s v="Showcasing (GB) / La Rouel (IRE)"/>
        <s v="Showcasing (GB) / Mahaaseel (GB)"/>
        <s v="Showcasing (GB) / Make Fast (GB)"/>
        <s v="Showcasing (GB) / Musical Art (IRE)"/>
        <s v="Showcasing (GB) / Newsletter (IRE)"/>
        <s v="Showcasing (GB) / T Shirt Sun Tan (GB)"/>
        <s v="Showcasing (GB) / Desert Liaison (GB)"/>
        <s v="Showcasing (GB) / Dundunah (USA)"/>
        <s v="Showcasing (GB) / Funny Enough (GB)"/>
        <s v="Showcasing (GB) / Glaciate (GB)"/>
        <s v="Showcasing (GB) / Military Madame (IRE)"/>
        <s v="Showcasing (GB) / Modify (GB)"/>
        <s v="Showcasing (GB) / Pink Sands (IRE)"/>
        <s v="Sioux Nation (USA) x Restless Endeavour (IRE)"/>
        <s v="Sioux Nation (USA) x Rouge Romance (IRE)"/>
        <s v="Sioux Nation (USA) x Scattered Petals (IRE)"/>
        <s v="Sioux Nation (USA) x Shalya (FR)"/>
        <s v="Sioux Nation (USA) x Soineanta (IRE)"/>
        <s v="Sioux Nation (USA) x Sunbird (GB)"/>
        <s v="Sioux Nation (USA) x Balletto (IRE)"/>
        <s v="Sioux Nation (USA) x Brunch Bellini (FR)"/>
        <s v="Sioux Nation (USA) x Dawn Riser (IRE)"/>
        <s v="Sioux Nation (USA) x Drombeg Dream (IRE)"/>
        <s v="Sioux Nation (USA) x Effusive (GB)"/>
        <s v="Sioux Nation (USA) x Little Kodi (IRE)"/>
        <s v="Sioux Nation (USA) x My Ukulele (IRE)"/>
        <s v="Sioux Nation (USA) x Ultra Violet (GB) 2023 B.C"/>
        <s v="Sioux Nation (USA) x Vilamos (IRE) 2023 Ch.C"/>
        <s v="Sioux Nation (USA) x Where's Sue (IRE) 2023 B.C"/>
        <s v="Sioux Nation (USA) x Active Approach (GB) 2023 B.F"/>
        <s v="Sioux Nation (USA) x Alexander Youth (IRE) 2023 B.F"/>
        <s v="Sioux Nation (USA) x Amazonite (IRE) 2023 B.F"/>
        <s v="Sioux Nation (USA) x Anniemaymarie (GB) 2023 Br.C"/>
        <s v="Sioux Nation (USA) x Bright Bank (IRE) 2023 B.C"/>
        <s v="Sioux Nation (USA) x Delhi (GB) 2023 B.F"/>
        <s v="Sioux Nation (USA) x Dillydallydo (IRE) 2023 B.F"/>
        <s v="Sioux Nation (USA) x Dutch Light (GB) 2023 Ch.F"/>
        <s v="Sioux Nation (USA) x Gabardine (GB) 2023 B.F"/>
        <s v="Sioux Nation (USA)Inch Perfect (USA)B.F"/>
        <s v="Sioux Nation (USA)Mallacoota (IRE)B.F"/>
        <s v="Sioux Nation (USA)Victrix Ludorum (IRE)"/>
        <s v="Sioux Nation (USA)War Empress (IRE)"/>
        <s v="Sioux Nation (USA)Sioux Nation (USA) x Anythingyouwantobe (GB)"/>
        <s v="Sioux Nation (USA)Sioux Nation (USA) x Beacon of Hope (IRE)"/>
        <s v="Sioux Nation (USA)California Poppy (IRE)"/>
        <s v="Sioux Nation (USA)Cocohulababy (IRE)"/>
        <s v="Sioux Nation (USA)Coeur Battant (IRE)"/>
        <s v="Sioux Nation (USA) x Dashing Diamond (IRE)"/>
        <s v="Sioux Nation (USA) x Excellent Mariner (IRE)"/>
        <s v="Sioux Nation (USA) x Fifer (IRE)"/>
        <s v="Sioux Nation (USA) x Hot Legs (IRE)"/>
        <s v="Sioux Nation (USA) x Jenniings (IRE)"/>
        <s v="Sioux Nation (USA) x Kerineya (IRE)"/>
        <s v="Sioux Nation (USA) x Leoube (IRE)"/>
        <s v="Sioux Nation (USA) x Marthamydear (USA)"/>
        <s v="Sioux Nation (USA) x Mufaraqaat (IRE)"/>
        <s v="Sioux Nation (USA) x Seelie (IRE)"/>
        <s v="Sioux Nation (USA) x Siesta Time (GB)"/>
        <s v="Sioux Nation (USA) / Miss Dutee (GB)"/>
        <s v="Sioux Nation (USA) / Mysterious Burg (FR)"/>
        <s v="Sioux Nation (USA) / Our Joy (IRE)"/>
        <s v="Sioux Nation (USA) / Pretty Pebble (IRE)"/>
        <s v="Sioux Nation (USA) / Prosili (IRE)"/>
        <s v="Sioux Nation (USA) / Gift Dancer (GB)"/>
        <s v="Sioux Nation (USA) / Quiteacatch (GB)"/>
        <s v="Sioux Nation (USA) / Red Raven (IRE)"/>
        <s v="Sioux Nation (USA) / Rhiannon (IRE)"/>
        <s v="Sioux Nation (USA) / Road To Oz (IRE)"/>
        <s v="Sioux Nation (USA) / Gold Lace (IRE)"/>
        <s v="Sioux Nation (USA) / Grace Note (GB)"/>
        <s v="Sioux Nation (USA) / Hi Milady (IRE)"/>
        <s v="Sioux Nation (USA) / High Regards (IRE)"/>
        <s v="Sioux Nation (USA) / Owaseyf (USA)"/>
        <s v="Sioux Nation (USA) / Isabella Vite (IRE)"/>
        <s v="Sioux Nation (USA) / Shirin of Persia (IRE)"/>
        <s v="Sioux Nation (USA) / Sparkling Or Still (IRE)"/>
        <s v="Sioux Nation (USA) / Sweetasever (IRE)"/>
        <s v="Sioux Nation (USA) / Trail of Tears (IRE)"/>
        <s v="Sioux Nation (USA) / Watersign (IRE)"/>
        <s v="Sioux Nation (USA) / What A Picture (FR)"/>
        <s v="Sioux Nation (USA) / Ajmera (IRE)"/>
        <s v="Sioux Nation (USA) / Anyonecanbeasaint (IRE)"/>
        <s v="Sioux Nation (USA) / Beach of Falesa (IRE)"/>
        <s v="Sioux Nation (USA) / Celestial Bow (IRE)"/>
        <s v="Sioux Nation (USA) / Crimson Sunrise (IRE)"/>
        <s v="Sioux Nation (USA) / Eirona (IRE)"/>
        <s v="Sioux Nation (USA) / Thraya Queen (GB)"/>
        <s v="Sioux Nation (USA) / Ladoga (GB)"/>
        <s v="Sioux Nation (USA) / On The Same Page (IRE)"/>
        <s v="Sioux Nation (USA) / Peachy Princess (IRE)"/>
        <s v="Sioux Nation (USA) / Westfalica (GER)"/>
        <s v="Sioux Nation (USA) / Carsulae (IRE)"/>
        <s v="Sioux Nation (USA) / Inca Husky (IRE)"/>
        <s v="Sioux Nation (USA) / Lady Amelia (GB)"/>
        <s v="Sioux Nation (USA) / Multiply By Eight (FR)"/>
        <s v="Sioux Nation (USA) / Coolree Dame (USA)"/>
        <s v="Sioux Nation (USA) / Doctor's Note (GB)"/>
        <s v="Sioux Nation (USA) / Jaaryah (IRE)"/>
        <s v="Sioux Nation (USA) / Land of Dubai (IRE)"/>
        <s v="Sir Percy (GB) / Diablerette (GB)"/>
        <s v="Siyouni (FR) x Amser (GB) 2023 B.C"/>
        <s v="Siyouni (FR)Nadia Promise (GB)Ch.F"/>
        <s v="Siyouni (FR) / Cabaret (IRE)"/>
        <s v="Siyouni (FR) / Cnoc An Oir (IRE)"/>
        <s v="Siyouni (FR) / Teppal (FR)"/>
        <s v="Siyouni (FR) / Walk In Beauty (IRE)"/>
        <s v="Siyouni (FR) / Shambolic (IRE)"/>
        <s v="Siyouni (FR) / Simply Beautiful (IRE)"/>
        <s v="Siyouni (FR) / Secret Gaze (GB)"/>
        <s v="Smooth Daddy (USA) / Reinas Queen (IRE)"/>
        <s v="Soldier's Call (GB) x Secret Liaison (IRE)"/>
        <s v="Soldier's Call (GB) x Sweet Temptation (IRE)"/>
        <s v="Soldier's Call (GB) x Beautiful Forest (GB)"/>
        <s v="Soldier's Call (GB) x Harmonic Note (GB)"/>
        <s v="Soldier's Call (GB)Imelda Mayhem (GB)B.C"/>
        <s v="Soldier's Call (GB)Souter's Sister (IRE)B.C"/>
        <s v="Soldier's Call (GB)Tartufo Dolce (IRE)"/>
        <s v="Soldier's Call (GB) x End of An Era (IRE)"/>
        <s v="Soldier's Call (GB) x Myrtie (IRE)"/>
        <s v="Soldier's Call (GB) / Lady Tyne (GB)"/>
        <s v="Soldier's Call (GB) / Martha Watson (IRE)"/>
        <s v="Soldier's Call (GB) / Pink Diva (IRE)"/>
        <s v="Soldier's Call (GB) / Revived (GB)"/>
        <s v="Soldier's Call (GB) / Fair Praise (IRE)"/>
        <s v="Soldier's Call (GB) / French Heroine (GB)"/>
        <s v="Soldier's Call (GB) / Rebel Force (IRE)"/>
        <s v="Soldier's Call (GB) / Rustam (GB)"/>
        <s v="Soldier's Call (GB) / Angels (GB)"/>
        <s v="Soldier's Call (GB) / Rue Bonaparte (IRE)"/>
        <s v="Soldier's Call (GB) / Scarlet Plum (GB)"/>
        <s v="Soldier's Call (GB) / Feryyal (GB)"/>
        <s v="Sottsass (FR) x Chaibia (IRE) 2023 Ch.C"/>
        <s v="Sottsass (FR)Istoria (IRE)B.F"/>
        <s v="Sottsass (FR) x Dream Approach (IRE)"/>
        <s v="Sottsass (FR) x Flying Rock (IRE)"/>
        <s v="Sottsass (FR) x Hug And A Kiss (USA)"/>
        <s v="Sottsass (FR) x Mots Croises (GB)"/>
        <s v="Sottsass (FR) / Lady Glinka (IRE)"/>
        <s v="Sottsass (FR) / Northeast Moon (IRE)"/>
        <s v="Sottsass (FR) / Piazza Navona (GB)"/>
        <s v="Sottsass (FR) / Hassaya (IRE)"/>
        <s v="Sottsass (FR) / Annabelle Ja (FR)"/>
        <s v="Sottsass (FR) / Asterina (GB)"/>
        <s v="Sottsass (FR) / Fizzi Top (GB)"/>
        <s v="Sottsass (FR) / Holda (IRE)"/>
        <s v="Sottsass (FR) / Shelter Island (FR)"/>
        <s v="Sottsass (FR) / Combine (IRE)"/>
        <s v="Sottsass (FR) / Liquid Amber (USA)"/>
        <s v="Sottsass (FR) / Manyatta (IRE)"/>
        <s v="Sottsass (FR) / Koduro (IRE)"/>
        <s v="Space Blues (IRE) x Sharqeyih (GB)"/>
        <s v="Space Blues (IRE) x Star Alexander (GB)"/>
        <s v="Space Blues (IRE) x Upper Street (IRE)"/>
        <s v="Space Blues (IRE) x Visions (IRE)"/>
        <s v="Space Blues (IRE) x Blue Uluru (IRE)"/>
        <s v="Space Blues (IRE) x Burke's Rock (GB)"/>
        <s v="Space Blues (IRE) x Deep Dream (GB)"/>
        <s v="Space Blues (IRE) x Warshah (IRE) 2023 B.F"/>
        <s v="Space Blues (IRE) x Alice Rose (IRE) 2023 Ch.C"/>
        <s v="Space Blues (IRE) x Antique Platinum (IRE) 2023 B.C"/>
        <s v="Space Blues (IRE) x Bayja (IRE) 2023 Ch.C"/>
        <s v="Space Blues (IRE) x Bohemian Dance (IRE) 2023 B.F"/>
        <s v="Space Blues (IRE) x Faradays Law (IRE) 2023 Ch.C"/>
        <s v="Space Blues (IRE)Kalamriyda (IRE)Gr.F"/>
        <s v="Space Blues (IRE)Moonstone Magic (GB)B.F"/>
        <s v="Space Blues (IRE)Sea of Grace (IRE)Ch.F"/>
        <s v="Space Blues (IRE)Still Sky (GB)Ch.C"/>
        <s v="Space Blues (IRE)Sweety Dream (FR)Ch.C"/>
        <s v="Space Blues (IRE)Tallulah Bell (USA)"/>
        <s v="Space Blues (IRE)Valtina (IRE)"/>
        <s v="Space Blues (IRE) x Jedi Princess (IRE)"/>
        <s v="Space Blues (IRE) x Jessely (FR)"/>
        <s v="Space Blues (IRE) x Lady of Power (GB)"/>
        <s v="Space Blues (IRE) x Marsh Pride (GB)"/>
        <s v="Space Blues (IRE) x Music And Dance (GB)"/>
        <s v="Space Blues (IRE) / Make Me Sway (IRE)"/>
        <s v="Space Blues (IRE) / Peticoatgovernment (IRE)"/>
        <s v="Space Blues (IRE) / Red Balloons (GB)"/>
        <s v="Space Blues (IRE) / Lady Mona (IRE)"/>
        <s v="Space Blues (IRE) / Ivory Charm (GB)"/>
        <s v="Space Blues (IRE) / Ariena (IRE)"/>
        <s v="Space Blues (IRE) / Bittern (IRE)"/>
        <s v="Space Blues (IRE) / Kaladena (IRE)"/>
        <s v="Space Blues (IRE) / Montefino (IRE)"/>
        <s v="Space Blues (IRE) / Penelopa (GB)"/>
        <s v="Space Blues (IRE) / Querulous (USA)"/>
        <s v="Space Blues (IRE) / Simplicity (FR)"/>
        <s v="Space Blues (IRE) / Tiritomba (IRE)"/>
        <s v="Space Blues (IRE) / Ziarah (IRE)"/>
        <s v="Space Blues (IRE) / Bari (IRE)"/>
        <s v="Space Blues (IRE) / Beautiful Ending (GB)"/>
        <s v="Space Blues (IRE) / Countess de Vega (IRE)"/>
        <s v="Space Blues (IRE) / Dettoria (GB)"/>
        <s v="Space Blues (IRE) / Herecomesthesun (IRE)"/>
        <s v="Space Blues (IRE) / Jameerah (GB)"/>
        <s v="Space Blues (IRE) / Moll Davis (IRE)"/>
        <s v="Space Blues (IRE) / My Twinkle (IRE)"/>
        <s v="Space Blues (IRE) / Absolutely Right (IRE)"/>
        <s v="Space Blues (IRE) / Ever Love (BRZ)"/>
        <s v="Space Blues (IRE) / Stimulate (GB)"/>
        <s v="Space Blues (IRE) / Queen of Silca (GB)"/>
        <s v="St Mark's Basilica (FR) x Mighty Spirit (IRE)"/>
        <s v="St Mark's Basilica (FR) x We Are Ninety (IRE) 2023 B.C"/>
        <s v="St Mark's Basilica (FR) x Wind Chimes (GB) 2023 B.F"/>
        <s v="St Mark's Basilica (FR) x Woody Creek (GB) 2023 B.C"/>
        <s v="St Mark's Basilica (FR) x Al Kirana (IRE) 2023 B.F"/>
        <s v="St Mark's Basilica (FR) x Alive Alive Oh (GB) 2023 B.C"/>
        <s v="St Mark's Basilica (FR) x Bellajeu (GB) 2023 B.C"/>
        <s v="St Mark's Basilica (FR) x Bewitched (IRE) 2023 Ch.C"/>
        <s v="St Mark's Basilica (FR) x Born Again (FR) 2023 Ch.F"/>
        <s v="St Mark's Basilica (FR) x Deccan Queen (GB) 2023 B.C"/>
        <s v="St Mark's Basilica (FR) x Devoted To You (IRE) 2023 B.F"/>
        <s v="St Mark's Basilica (FR)Ocean Fantasy (FR)B.F"/>
        <s v="St Mark's Basilica (FR)Qatar Princess (IRE)Ch.F"/>
        <s v="St Mark's Basilica (FR) / Cartiem (FR)"/>
        <s v="St Mark's Basilica (FR) / Tobruk (IRE)"/>
        <s v="St Mark's Basilica (FR) / Twitch (IRE)"/>
        <s v="St Mark's Basilica (FR) / Lady Wannabe (IRE)"/>
        <s v="St Mark's Basilica (FR) / Longina (GER)"/>
        <s v="St Mark's Basilica (FR) / Maimara (FR)"/>
        <s v="St Mark's Basilica (FR) / Mondelice (GB)"/>
        <s v="St Mark's Basilica (FR) / Mot Juste (USA)"/>
        <s v="St Mark's Basilica (FR) / Ragsah (IRE)"/>
        <s v="St Mark's Basilica (FR) / Reckoning (IRE)"/>
        <s v="St Mark's Basilica (FR) / Sellsabeel (FR)"/>
        <s v="St Mark's Basilica (FR) / Al Andalyya (USA)"/>
        <s v="St Mark's Basilica (FR) / Vital Force (IRE)"/>
        <s v="St Mark's Basilica (FR) / Angelic Light (IRE)"/>
        <s v="St Mark's Basilica (FR) / Dawn To Dance (IRE)"/>
        <s v="St Mark's Basilica (FR) / Dayita (FR)"/>
        <s v="St Mark's Basilica (FR) / Dazzling Beauty (GB)"/>
        <s v="St Mark's Basilica (FR) / Drumfad Bay (IRE)"/>
        <s v="St Mark's Basilica (FR) / Excellent View (GB)"/>
        <s v="St Mark's Basilica (FR) / Federation (GB)"/>
        <s v="St Mark's Basilica (FR) / Fughetta (GB)"/>
        <s v="St Mark's Basilica (FR) / Layaleena (IRE)"/>
        <s v="St Mark's Basilica (FR) / Minnaloushe (IRE)"/>
        <s v="St Mark's Basilica (FR) / Mur Hiba (IRE)"/>
        <s v="St Mark's Basilica (FR) / Crimson Rock (USA)"/>
        <s v="St Mark's Basilica (FR) / Marlyn (IRE)"/>
        <s v="Starman (GB) x Paddy Again (IRE)"/>
        <s v="Starman (GB) x Pyrenean Queen (IRE)"/>
        <s v="Starman (GB) x Ribble (FR)"/>
        <s v="Starman (GB) x Rosie Royce (GB)"/>
        <s v="Starman (GB) x Show Rainbow (GB)"/>
        <s v="Starman (GB) x So Blissful (IRE)"/>
        <s v="Starman (GB) x Soul of Calypso (GB)"/>
        <s v="Starman (GB) x Zara Mac (IRE)"/>
        <s v="Starman (GB) x Abbakova (IRE)"/>
        <s v="Starman (GB) x Accipiter (GB)"/>
        <s v="Starman (GB) x Arc En Ciel (GB)"/>
        <s v="Starman (GB) x Aurora Spring (IRE)"/>
        <s v="Starman (GB) x Bellissime (IRE)"/>
        <s v="Starman (GB) x Bettys Hope (GB)"/>
        <s v="Starman (GB) x Damask (IRE)"/>
        <s v="Starman (GB) x Dover Vision (IRE)"/>
        <s v="Starman (GB) x Dubai (IRE)"/>
        <s v="Starman (GB) x Easy To Dream (GB)"/>
        <s v="Starman (GB) x Escape Proof (GB)"/>
        <s v="Starman (GB) x Fleabiscuit (IRE)"/>
        <s v="Starman (GB) x Gwen Lady Byron (IRE)"/>
        <s v="Starman (GB) x Imtiyaaz (IRE)"/>
        <s v="Starman (GB) x Julieta (IRE)"/>
        <s v="Starman (GB) x Lady Aria (GB)"/>
        <s v="Starman (GB) x Merci Layan (IRE)"/>
        <s v="Starman (GB) x Belle Diva (IRE) 2023 B.F"/>
        <s v="Starman (GB) x Big Boned (USA) 2023 B.F"/>
        <s v="Starman (GB) x Cape Dollar (IRE) 2023 B.F"/>
        <s v="Starman (GB) x Chatham Islands (USA) 2023 B.C"/>
        <s v="Starman (GB) x Chicago Girl (IRE) 2023 B.C"/>
        <s v="Starman (GB) x Clytha (GB) 2023 Ch.C"/>
        <s v="Starman (GB) x Duchess Rose (IRE) 2023 Ch.F"/>
        <s v="Starman (GB)Luvmedo (IRE)B.C"/>
        <s v="Starman (GB)Rostedan (IRE)B.C"/>
        <s v="Starman (GB)Royal Majestic (GB)B.F"/>
        <s v="Starman (GB)Wizz Up (IRE)"/>
        <s v="Starman (GB)Adelina (USA)"/>
        <s v="Starman (GB)Cin Cin (IRE)"/>
        <s v="Starman (GB) x Harranda (IRE)"/>
        <s v="Starman (GB) x Ishimagic (GB)"/>
        <s v="Starman (GB) x Kheeraan (IRE)"/>
        <s v="Starman (GB) x Lake Louise (IRE)"/>
        <s v="Starman (GB) x Marian Halcombe (USA)"/>
        <s v="Starman (GB) x Quickstep Queen (GB)"/>
        <s v="Starman (GB) x Roseisarose (IRE)"/>
        <s v="Starman (GB) x Sea of Antiquity (IRE)"/>
        <s v="Starman (GB) / Marriage Material (IRE)"/>
        <s v="Starman (GB) / Merry Banter (GB)"/>
        <s v="Starman (GB) / Miss Purity Pinker (IRE)"/>
        <s v="Starman (GB) / Mistress of Venice (GB)"/>
        <s v="Starman (GB) / Naan (IRE)"/>
        <s v="Starman (GB) / Nova Aquilae (IRE)"/>
        <s v="Starman (GB) / Outschool (IRE)"/>
        <s v="Starman (GB) / Praskovia (IRE)"/>
        <s v="Starman (GB) / Princess Rose (GB)"/>
        <s v="Starman (GB) / Hazaraina (IRE)"/>
        <s v="Starman (GB) / It's Miraculous (USA)"/>
        <s v="Starman (GB) / Iconic Look (GB)"/>
        <s v="Starman (GB) / Maisie Ellie (IRE)"/>
        <s v="Starman (GB) / Throne (GB)"/>
        <s v="Starman (GB) / Wall of Sapphire (IRE)"/>
        <s v="Starman (GB) / Adroit (IRE)"/>
        <s v="Starman (GB) / American Spirit (IRE)"/>
        <s v="Starman (GB) / Kimbay (IRE)"/>
        <s v="Starman (GB) / Tschierschen (IRE)"/>
        <s v="Starman (GB) / Universal Beauty (GB)"/>
        <s v="Starman (GB) / Bishop's Lake (GB)"/>
        <s v="Starman (GB) / Bobbie Soxer (IRE)"/>
        <s v="Starman (GB) / Bodak (IRE)"/>
        <s v="Starman (GB) / Coconut (GB)"/>
        <s v="Starman (GB) / Cool Esprit (IRE)"/>
        <s v="Starman (GB) / Hidden Brief (GB)"/>
        <s v="Starman (GB) / Johara (IRE)"/>
        <s v="Starman (GB) / Lealas Daughter (IRE)"/>
        <s v="Starman (GB) / Under Offer (IRE)"/>
        <s v="Starman (GB) / Moment of Truth (IRE)"/>
        <s v="Starman (GB) / Pale Orchid (IRE)"/>
        <s v="Starman (GB) / Shamardyh (IRE)"/>
        <s v="Starman (GB) / Superiority (IRE)"/>
        <s v="Starman (GB) / Stunner (GB)"/>
        <s v="Starman (GB) / Angel Meadow (GB)"/>
        <s v="Starman (GB) / Beach Wedding (IRE)"/>
        <s v="Starman (GB) / Delphica (IRE)"/>
        <s v="Starman (GB) / Dense Star (IRE)"/>
        <s v="Starman (GB) / Galaktea (IRE)"/>
        <s v="Starman (GB) / Golden Flower (GB)"/>
        <s v="Starman (GB) / Hateya (IRE)"/>
        <s v="Starman (GB) / Home Cummins (IRE)"/>
        <s v="Starman (GB) / Kemble (IRE)"/>
        <s v="Starman (GB) / La Australiana (USA)"/>
        <s v="Starman (GB) / Lady Ro (GB)"/>
        <s v="Starman (GB) / Lufricia (GB)"/>
        <s v="Starman (GB) / Melody Blue (IRE)"/>
        <s v="Starman (GB) / Emaratiya Ana (IRE)"/>
        <s v="Starman (GB) / Emerald Loch (GB)"/>
        <s v="Starman (GB) / Lovers Peace (IRE)"/>
        <s v="Starman (GB) / Ridge Ranger (IRE)"/>
        <s v="Starspangledbanner (AUS) x Royal Dynasty (GB)"/>
        <s v="Starspangledbanner (AUS) x Wish You Well (GER)"/>
        <s v="Starspangledbanner (AUS) x Bounce (GB)"/>
        <s v="Starspangledbanner (AUS) x Weekend Fling (USA) 2023 B.C"/>
        <s v="Starspangledbanner (AUS) x Awohaam (IRE) 2023 Ch.F"/>
        <s v="Starspangledbanner (AUS) x Belle Isle (GB) 2023 B.C"/>
        <s v="Starspangledbanner (AUS) x Bright And Sunny (IRE) 2023 B.F"/>
        <s v="Starspangledbanner (AUS) x Cecelia Clementine (IRE) 2023 Ch.F"/>
        <s v="Starspangledbanner (AUS) x Coral Shell (IRE) 2023 B.C"/>
        <s v="Starspangledbanner (AUS) x Dame Judi (IRE) 2023 B.F"/>
        <s v="Starspangledbanner (AUS) x Enjoyable (IRE) 2023 Ch.F"/>
        <s v="Starspangledbanner (AUS) x Floriade (IRE) 2023 B.C"/>
        <s v="Starspangledbanner (AUS) x Freedonia (GB) 2023 B.C"/>
        <s v="Starspangledbanner (AUS) x French Flirt (GB) 2023 Ch.C"/>
        <s v="Starspangledbanner (AUS) x Good Place (USA) 2023 Ch.F"/>
        <s v="Starspangledbanner (AUS) x Hala Hala (IRE) 2023 B.C"/>
        <s v="Starspangledbanner (AUS)Madonnadelrosario (IRE)B.F"/>
        <s v="Starspangledbanner (AUS)Mironica (IRE)Ch.C"/>
        <s v="Starspangledbanner (AUS)Miss Finland (IRE)B.C"/>
        <s v="Starspangledbanner (AUS)Moment of Silence (IRE)B.C"/>
        <s v="Starspangledbanner (AUS)Novantae (GB)Ch.C"/>
        <s v="Starspangledbanner (AUS)Princess Desire (IRE)B.C"/>
        <s v="Starspangledbanner (AUS)Rare (IRE)B.C"/>
        <s v="Starspangledbanner (AUS)Red Square (IRE)Ch.C"/>
        <s v="Starspangledbanner (AUS)Song Song Blue (IRE)Br.F"/>
        <s v="Starspangledbanner (AUS)Southern Belle (IRE)B.C"/>
        <s v="Starspangledbanner (AUS) x Gold Bracelet (IRE)"/>
        <s v="Starspangledbanner (AUS) x Shebelia (GER)"/>
        <s v="Starspangledbanner (AUS) / Kurland (IRE)"/>
        <s v="Starspangledbanner (AUS) / Fragrant Storm (GB)"/>
        <s v="Starspangledbanner (AUS) / Millicent Fawcett (GB)"/>
        <s v="Starspangledbanner (AUS) / Greenisland (IRE)"/>
        <s v="Starspangledbanner (AUS) / In My Business (IRE)"/>
        <s v="Starspangledbanner (AUS) / Schroders Mistake (IRE)"/>
        <s v="Starspangledbanner (AUS) / Wearing Wings (GB)"/>
        <s v="Starspangledbanner (AUS) / Dakini (IRE)"/>
        <s v="Starspangledbanner (AUS) / Dusty In Memphis (USA)"/>
        <s v="Starspangledbanner (AUS) / Fine Time (GB)"/>
        <s v="Starspangledbanner (AUS) / Formidable Kitt (GB)"/>
        <s v="Starspangledbanner (AUS) / Glenmayne (IRE)"/>
        <s v="Starspangledbanner (AUS) / Indigo Angel (IRE)"/>
        <s v="Starspangledbanner (AUS) / Linda Barrett (IRE)"/>
        <s v="Starspangledbanner (AUS) / Noelani (GER)"/>
        <s v="Starspangledbanner (AUS) / Onyali (IRE)"/>
        <s v="Starspangledbanner (AUS) / Peace Royale (GER)"/>
        <s v="Starspangledbanner (AUS) / Privacy Order (GB)"/>
        <s v="Starspangledbanner (AUS) / Private Paradise (IRE)"/>
        <s v="Starspangledbanner (AUS) / Private View (GB)"/>
        <s v="Starspangledbanner (AUS) / Royal Eloquence (IRE)"/>
        <s v="Starspangledbanner (AUS) / Selinka (GB)"/>
        <s v="Starspangledbanner (AUS) / So Dandy (IRE)"/>
        <s v="Starspangledbanner (AUS) / Betty F (GB)"/>
        <s v="Starspangledbanner (AUS) / Bright New Day (IRE)"/>
        <s v="Starspangledbanner (AUS) / Dancer Cross (GB)"/>
        <s v="Starspangledbanner (AUS) / Evita Peron (GB)"/>
        <s v="Starspangledbanner (AUS) / Frinkle (GB)"/>
        <s v="Starspangledbanner (AUS) / Huma Bird (GB)"/>
        <s v="Starspangledbanner (AUS) / Il Palazzo (USA)"/>
        <s v="Starspangledbanner (AUS) / Invincible Charm (IRE)"/>
        <s v="Starspangledbanner (AUS) / Kendar Rouge (FR)"/>
        <s v="Starspangledbanner (AUS) / Kiss Me Daily (FR)"/>
        <s v="Starspangledbanner (AUS) / Love Potion (IRE)"/>
        <s v="Starspangledbanner (AUS) / Lovers' Gait (IRE)"/>
        <s v="Starspangledbanner (AUS) / Main Desire (IRE)"/>
        <s v="Study of Man (IRE) x Alma Linda (GB) 2023 B.C"/>
        <s v="Study of Man (IRE) x Catalan (IRE) 2023 B.F"/>
        <s v="Study of Man (IRE)Kwanza (GB)B.C"/>
        <s v="Study of Man (IRE) / Suffused (GB)"/>
        <s v="Study of Man (IRE) / Spectatrice (GB)"/>
        <s v="Study of Man (IRE) / Archduchess (GB)"/>
        <s v="Study of Man (IRE) / Rawoof (IRE)"/>
        <s v="Study of Man (IRE) / Special Gal (FR)"/>
        <s v="Study of Man (IRE) / Akvavera (GB)"/>
        <s v="Study of Man (IRE) / Alea Iacta (GB)"/>
        <s v="Study of Man (IRE) / Alla Luna (GB)"/>
        <s v="Study of Man (IRE) / Aventuriere (GB)"/>
        <s v="Study of Man (IRE) / Crystal Gal (IRE)"/>
        <s v="Study of Man (IRE) / Kinaesthesia (GB)"/>
        <s v="Study of Man (IRE) / La Marchesa (IRE)"/>
        <s v="Study of Man (IRE) / Alboretta (GB)"/>
        <s v="Study of Man (IRE) / Alemagna (GB)"/>
        <s v="Study of Man (IRE) / Camposanto (GB)"/>
        <s v="Study of Man (IRE) / Comfort In Sound (USA)"/>
        <s v="Study of Man (IRE) / Nimiety (GB)"/>
        <s v="Supremacy (IRE) x Rush of Blood (IRE)"/>
        <s v="Supremacy (IRE) x Samaah (IRE)"/>
        <s v="Supremacy (IRE) x Shorter Skirt (GB)"/>
        <s v="Supremacy (IRE) x Silver Sabre (IRE)"/>
        <s v="Supremacy (IRE) x Sweet Dragon Fly (GB)"/>
        <s v="Supremacy (IRE) x All On Red (IRE)"/>
        <s v="Supremacy (IRE) x C'Est Ma Souer (IRE)"/>
        <s v="Supremacy (IRE) x Dana Forever (IRE)"/>
        <s v="Supremacy (IRE) x Estonia (GB)"/>
        <s v="Supremacy (IRE) x High Gloss (GB)"/>
        <s v="Supremacy (IRE) x Majestic Endeavour (GB)"/>
        <s v="Supremacy (IRE)Layla Jamil (IRE)B.F"/>
        <s v="Supremacy (IRE)Meydan Princess (IRE)B.F"/>
        <s v="Supremacy (IRE)Prequel (IRE)B.C"/>
        <s v="Supremacy (IRE)Sar Oiche (IRE)B.F"/>
        <s v="Supremacy (IRE)Supremacy (IRE) x Araniya (FR)"/>
        <s v="Supremacy (IRE)Campion (GB)"/>
        <s v="Supremacy (IRE)Coquet (GB)"/>
        <s v="Supremacy (IRE) x Dreamadreamforme (USA)"/>
        <s v="Supremacy (IRE) x Eraadaat (IRE)"/>
        <s v="Supremacy (IRE) x Fictitious Lady (IRE)"/>
        <s v="Supremacy (IRE) x Little Avon (GB)"/>
        <s v="Supremacy (IRE) x Ms Sasha Malia (IRE)"/>
        <s v="Supremacy (IRE) x Mzyoon (IRE)"/>
        <s v="Supremacy (IRE) x Rocking (GB)"/>
        <s v="Supremacy (IRE) / Lady Greta (IRE)"/>
        <s v="Supremacy (IRE) / Lady Kermit (IRE)"/>
        <s v="Supremacy (IRE) / Little Bubbles (IRE)"/>
        <s v="Supremacy (IRE) / Marfa Lights (IRE)"/>
        <s v="Supremacy (IRE) / Platinum Coast (USA)"/>
        <s v="Supremacy (IRE) / Relation Alexander (IRE)"/>
        <s v="Supremacy (IRE) / High Shine (GB)"/>
        <s v="Supremacy (IRE) / Iamfine (IRE)"/>
        <s v="Supremacy (IRE) / Lizzie Lightening (IRE)"/>
        <s v="Supremacy (IRE) / Spirited Girl (IRE)"/>
        <s v="Supremacy (IRE) / Coolfitch (IRE)"/>
        <s v="Supremacy (IRE) / Elective (FR)"/>
        <s v="Supremacy (IRE) / Karmadal (IRE)"/>
        <s v="Supremacy (IRE) / Say It's Me (GB)"/>
        <s v="Supremacy (IRE) / Shes Ranger (IRE)"/>
        <s v="Supremacy (IRE) / Tencaratrubieslace (FR)"/>
        <s v="Supremacy (IRE) / Urban Beauty (IRE)"/>
        <s v="Supremacy (IRE) / Ahaaly (GB)"/>
        <s v="Supremacy (IRE) / Beat of My Heart (IRE)"/>
        <s v="Supremacy (IRE) / Heavenly River (FR)"/>
        <s v="Supremacy (IRE) / My Wish (IRE)"/>
        <s v="Supremacy (IRE) / Spiritual Lady (GB)"/>
        <s v="Supremacy (IRE) / Wild Mix (GB)"/>
        <s v="Supremacy (IRE) / Scat's Rose (CAN)"/>
        <s v="Supremacy (IRE) / Agapantha (USA)"/>
        <s v="Supremacy (IRE) / Enoughisgoodenough (IRE)"/>
        <s v="Supremacy (IRE) / Laila Honiwillow (GB)"/>
        <s v="Supremacy (IRE) / Love In The Desert (GB)"/>
        <s v="Supremacy (IRE) / Miranda Frost (IRE)"/>
        <s v="Supremacy (IRE) / Moonlit Show (GB)"/>
        <s v="Supremacy (IRE) / Isaan Queen (IRE)"/>
        <s v="Supremacy (IRE) / Unveiling (GB)"/>
        <s v="Tamayuz (GB) x Fair Sailing (IRE)"/>
        <s v="Tamayuz (GB) x Primrose Gate (IRE)"/>
        <s v="Tasleet (GB) x Sandhoe (IRE)"/>
        <s v="Tasleet (GB) x Vote Often (GB)"/>
        <s v="Tasleet (GB) x Dutch Monument (GB)"/>
        <s v="Tasleet (GB) / Umneyati (GB)"/>
        <s v="Tasleet (GB) / Vanity's Girl (IRE)"/>
        <s v="Tasleet (GB) / Beyond Fashion (GB)"/>
        <s v="Tasleet (GB) / Delta Diva (USA)"/>
        <s v="Tasleet (GB) / Keep The Secret (GB)"/>
        <s v="Tasleet (GB) / Night Charter (IRE)"/>
        <s v="Tasleet (GB) / Skip To My Lou (GB)"/>
        <s v="Ten Sovereigns (IRE) x Rainbow Moonstone (IRE)"/>
        <s v="Ten Sovereigns (IRE) x Salve Stella (IRE)"/>
        <s v="Ten Sovereigns (IRE) x Strait Power (IRE)"/>
        <s v="Ten Sovereigns (IRE) x Anne of Kiev (IRE)"/>
        <s v="Ten Sovereigns (IRE) x Eleanor Roosevelt (IRE)"/>
        <s v="Ten Sovereigns (IRE) x Magena (USA)"/>
        <s v="Ten Sovereigns (IRE) x Music Chart (USA)"/>
        <s v="Ten Sovereigns (IRE) x Darajaat (USA) 2023 Br.F"/>
        <s v="Ten Sovereigns (IRE) x Deep Influence (GB) 2023 B.C"/>
        <s v="Ten Sovereigns (IRE)Kimblewick (IRE)B.C"/>
        <s v="Ten Sovereigns (IRE)Lucy Lou (IRE)B.C"/>
        <s v="Ten Sovereigns (IRE)Nassya (GB)B.F"/>
        <s v="Ten Sovereigns (IRE)Noahs Ark (IRE)B.F"/>
        <s v="Ten Sovereigns (IRE)Zippy Rock (IRE)"/>
        <s v="Ten Sovereigns (IRE)Ten Sovereigns (IRE) x Aussie Lass (IRE)"/>
        <s v="Ten Sovereigns (IRE)Ten Sovereigns (IRE) x Bergamask (USA)"/>
        <s v="Ten Sovereigns (IRE) x In My Life (USA)"/>
        <s v="Ten Sovereigns (IRE) x Seeharn (IRE)"/>
        <s v="Ten Sovereigns (IRE) / La Norma (IRE)"/>
        <s v="Ten Sovereigns (IRE) / Nabaraat (USA)"/>
        <s v="Ten Sovereigns (IRE) / Gale Song (GB)"/>
        <s v="Ten Sovereigns (IRE) / Ravish (GB)"/>
        <s v="Ten Sovereigns (IRE) / Klass Action (IRE)"/>
        <s v="Ten Sovereigns (IRE) / Royal Visit (IRE)"/>
        <s v="Ten Sovereigns (IRE) / Shafafya (GB)"/>
        <s v="Ten Sovereigns (IRE) / Snow Rose (USA)"/>
        <s v="Ten Sovereigns (IRE) / Instinctively (IRE)"/>
        <s v="Ten Sovereigns (IRE) / Karasiyra (IRE)"/>
        <s v="Ten Sovereigns (IRE) / Rosie Scot (IRE)"/>
        <s v="Ten Sovereigns (IRE) / Sanna Bay (IRE)"/>
        <s v="Ten Sovereigns (IRE) / Sea of Reality (IRE)"/>
        <s v="Ten Sovereigns (IRE) / Tamazug (GB)"/>
        <s v="Ten Sovereigns (IRE) / Tres Speciale (GB)"/>
        <s v="Ten Sovereigns (IRE) / Week End (GB)"/>
        <s v="Ten Sovereigns (IRE) / Bright And Shining (IRE)"/>
        <s v="Ten Sovereigns (IRE) / Conniption (IRE)"/>
        <s v="Ten Sovereigns (IRE) / On Ice (IRE)"/>
        <s v="Ten Sovereigns (IRE) / Top Table (GB)"/>
        <s v="Ten Sovereigns (IRE) / Araajmh (USA)"/>
        <s v="Ten Sovereigns (IRE) / Delevigne (GB)"/>
        <s v="Ten Sovereigns (IRE) / Inis Boffin (GB)"/>
        <s v="Ten Sovereigns (IRE) / Itmusthavebeenlove (IRE)"/>
        <s v="Ten Sovereigns (IRE) / Wild Intrigue (IRE)"/>
        <s v="Teofilo (IRE) x Dream On Buddy (IRE) 2023 B.C"/>
        <s v="Teofilo (IRE)Catchphrase (IRE)"/>
        <s v="Teofilo (IRE) / Miss McLeod (IRE)"/>
        <s v="Teofilo (IRE) / Oh So Woke (IRE)"/>
        <s v="Teofilo (IRE) / Peace Arch (IRE)"/>
        <s v="Teofilo (IRE) / Juneau (IRE)"/>
        <s v="Teofilo (IRE) / Dahlia's Spirit (IRE)"/>
        <s v="Teofilo (IRE) / Desert Star (GB)"/>
        <s v="Teofilo (IRE) / Dubai Quality (IRE)"/>
        <s v="Teofilo (IRE) / Alanza (IRE)"/>
        <s v="Teofilo (IRE) / Christinas Letter (IRE)"/>
        <s v="Teofilo (IRE) / Gearanai (USA)"/>
        <s v="Teofilo (IRE) / Lolanta (IRE)"/>
        <s v="Territories (IRE) x Crystalized (IRE)"/>
        <s v="Territories (IRE) x Spring Torrents (IRE)"/>
        <s v="Territories (IRE) / Sensationally (GB)"/>
        <s v="Territories (IRE) / Never Change (IRE)"/>
        <s v="Territories (IRE) / Tasman Sea (GB)"/>
        <s v="Territories (IRE) / Albertine Rose (GB)"/>
        <s v="Territories (IRE) / Crocus Rose (GB)"/>
        <s v="Territories (IRE) / Moment of Time (GB)"/>
        <s v="Territories (IRE) / Vive Ma Fille (GER)"/>
        <s v="Territories (IRE) / Welsh Gold (GB)"/>
        <s v="Territories (IRE) / Moon Melody (GB)"/>
        <s v="Territories (IRE) / Pax Britannica (IRE)"/>
        <s v="Territories (IRE) / Star Girl (GB)"/>
        <s v="The Irish Rover (IRE) / Granny Grunt (IRE)"/>
        <s v="Threat (IRE) / Harem Lady (FR)"/>
        <s v="Time Test (GB) x Spinacre (IRE)"/>
        <s v="Time Test (GB) x Tresorella (FR)"/>
        <s v="Time Test (GB) x Zanoubiya (IRE)"/>
        <s v="Time Test (GB) x Aradena (IRE)"/>
        <s v="Time Test (GB) x Canterbury Tales (GB)"/>
        <s v="Time Test (GB) x Echo's Love (IRE)"/>
        <s v="Time Test (GB) x Grizzel (IRE)"/>
        <s v="Time Test (GB) x Lady Brigid (IRE)"/>
        <s v="Time Test (GB) x Malinka (IRE)"/>
        <s v="Time Test (GB) / Strelka (GB)"/>
        <s v="Time Test (GB) / Finishingthehat (GB)"/>
        <s v="Time Test (GB) / Joyful Hope (GB)"/>
        <s v="Time Test (GB) / Rosika (GB)"/>
        <s v="Time Test (GB) / Sea The Queen (IRE)"/>
        <s v="Time Test (GB) / Tiempo Vuela (GB)"/>
        <s v="Time Test (GB) / Ventura (USA)"/>
        <s v="Time Test (GB) / Coolibah (IRE)"/>
        <s v="Time Test (GB) / Dynamic (GB)"/>
        <s v="Time Test (GB) / Precious Ramotswe (GB)"/>
        <s v="Time Test (GB) / Amber Silk (IRE)"/>
        <s v="Time Test (GB) / Miss Marjurie (IRE)"/>
        <s v="Time Test (GB) / Wingingit (IRE)"/>
        <s v="Time Test (GB) / Aricia (IRE)"/>
        <s v="Time Test (GB) / Cashla Bay (GB)"/>
        <s v="Time Test (GB) / Christmas Joy (IRE)"/>
        <s v="Time Test (GB) / Cinnilla (GB)"/>
        <s v="Time Test (GB) / Distinctive (GB)"/>
        <s v="Time Test (GB) / Great And Small (GB)"/>
        <s v="Time Test (GB) / Micaela's Moon (USA)"/>
        <s v="Time Test (GB) / Perfect Spirit (IRE)"/>
        <s v="Time Test (GB) / Philipine Cobra (GB)"/>
        <s v="Time Test (GB) / Ronja (USA)"/>
        <s v="Time Test (GB) / Sign of Life (GB)"/>
        <s v="Time Test (GB) / Wild Mimosa (IRE)"/>
        <s v="Time Test (GB) / Chamber Maid (GB)"/>
        <s v="Time Test (GB) / Eastern Destiny (GB)"/>
        <s v="Time Test (GB) / Ebbesbourne (IRE)"/>
        <s v="Time Test (GB) / Encore L'Amour (GB)"/>
        <s v="Time Test (GB) / Faery Song (IRE)"/>
        <s v="Time Test (GB) / Gold (GER)"/>
        <s v="Time Test (GB) / Heading North (GB)"/>
        <s v="Time Test (GB) / Marcha Fresca (GB)"/>
        <s v="Time Test (GB) / Navajo Charm (GB)"/>
        <s v="Time Test (GB) / Out of The East (GB)"/>
        <s v="Time Test (GB) / Perfect Melody (IRE)"/>
        <s v="Tiz The Law (USA)Causeway Carolyn (USA)"/>
        <s v="Too Darn Hot (GB) x Shamandar (FR)"/>
        <s v="Too Darn Hot (GB)Kiss For Luck (IRE)B.F"/>
        <s v="Too Darn Hot (GB)Meadow Sprite (IRE)B.C"/>
        <s v="Too Darn Hot (GB) / Via Liguria (GB)"/>
        <s v="Too Darn Hot (GB) / Biblic (IRE)"/>
        <s v="Too Darn Hot (GB) / Contribution (GB)"/>
        <s v="Too Darn Hot (GB) / Canonbury (IRE)"/>
        <s v="Too Darn Hot (GB) / Dreamlike (GB)"/>
        <s v="Too Darn Hot (GB) / Kamakura (USA)"/>
        <s v="Too Darn Hot (GB) / Knocknagree (IRE)"/>
        <s v="Too Darn Hot (GB) / Madonna Dell'orto (GB)"/>
        <s v="Too Darn Hot (GB) / Maid Up (GB)"/>
        <s v="Too Darn Hot (GB) / Parton (GB)"/>
        <s v="Too Darn Hot (GB) / Phiz (GER)"/>
        <s v="Too Darn Hot (GB) / Rhythm Excel (GB)"/>
        <s v="Too Darn Hot (GB) / Riviera Belle (GB)"/>
        <s v="Too Darn Hot (GB) / Zerkaza (IRE)"/>
        <s v="Too Darn Hot (GB) / Aura Blue (IRE)"/>
        <s v="Too Darn Hot (GB) / The Fugue (GB)"/>
        <s v="Too Darn Hot (GB) / Noorban (GB)"/>
        <s v="Too Darn Hot (GB) / Paris Rooftops (IRE)"/>
        <s v="Too Darn Hot (GB) / Perfect Delight (GB)"/>
        <s v="Too Darn Hot (GB) / Ruffled (GB)"/>
        <s v="Too Darn Hot (GB) / Ruzma (IRE)"/>
        <s v="Too Darn Hot (GB) / Shada (IRE)"/>
        <s v="Too Darn Hot (GB) / Shimmering (IRE)"/>
        <s v="Too Darn Hot (GB) / Solar Echo (IRE)"/>
        <s v="Too Darn Hot (GB) / Sparkle Roll (FR)"/>
        <s v="Too Darn Hot (GB) / Tebee (GB)"/>
        <s v="Too Darn Hot (GB) / Valiant Girl (GB)"/>
        <s v="Too Darn Hot (GB) / Zero Gravity (GB)"/>
        <s v="Too Darn Hot (GB) / Astronomy's Choice (GB)"/>
        <s v="Too Darn Hot (GB) / Betty Crean L A (IRE)"/>
        <s v="Too Darn Hot (GB) / Clarietta (GB)"/>
        <s v="Too Darn Hot (GB) / Dabyah (IRE)"/>
        <s v="Too Darn Hot (GB) / Dellaguista (IRE)"/>
        <s v="Too Darn Hot (GB) / Earring (USA)"/>
        <s v="Too Darn Hot (GB) / Fly (GB)"/>
        <s v="Too Darn Hot (GB) / Give And Take (GB)"/>
        <s v="Too Darn Hot (GB) / Gumra (IRE)"/>
        <s v="Too Darn Hot (GB) / Insoumise (IRE)"/>
        <s v="Too Darn Hot (GB) / Lola Paige (IRE)"/>
        <s v="Too Darn Hot (GB) / Miss Sparkle (GB)"/>
        <s v="Too Darn Hot (GB) / Morningtide (IRE)"/>
        <s v="Too Darn Hot (GB) / Chiffonade (IRE)"/>
        <s v="Too Darn Hot (GB) / Royal Event (IRE)"/>
        <s v="Twilight Son (GB) x Rococoa (IRE)"/>
        <s v="Twilight Son (GB) x Candytuft (GB)"/>
        <s v="Twilight Son (GB) x Nardin (GB)"/>
        <s v="Twilight Son (GB) x Arabian Music (IRE) 2023 B.F"/>
        <s v="Twilight Son (GB)Zawiyah (GB)"/>
        <s v="Twilight Son (GB)Chicago Doll (GB)"/>
        <s v="Twilight Son (GB) x Inpromptu (IRE)"/>
        <s v="Twilight Son (GB) / Royal Seal (GB)"/>
        <s v="Twilight Son (GB) / Unilit (IRE)"/>
        <s v="Twilight Son (GB) / Abashova (GB)"/>
        <s v="Twilight Son (GB) / Rosebride (GB)"/>
        <s v="Twilight Son (GB) / Orientate (GB)"/>
        <s v="Twilight Son (GB) / Diktalina (GB)"/>
        <s v="U S Navy Flag (USA)Whimsical Dream (GB)"/>
        <s v="U S Navy Flag (USA)U S Navy Flag (USA) x Alyssum (IRE)"/>
        <s v="U S Navy Flag (USA) x Pink Moon (IRE)"/>
        <s v="U S Navy Flag (USA) / Gibney (IRE)"/>
        <s v="U S Navy Flag (USA) / Never Forgotten (IRE)"/>
        <s v="U S Navy Flag (USA) / Peace Wave (IRE)"/>
        <s v="U S Navy Flag (USA) / Split Decision (IRE)"/>
        <s v="U S Navy Flag (USA) / Ella Jo (IRE)"/>
        <s v="U S Navy Flag (USA) / Ever Amber (IRE)"/>
        <s v="U S Navy Flag (USA) / Foreign Assignment (IRE)"/>
        <s v="Ubettabelieveit (IRE) x Piranha (IRE)"/>
        <s v="Ubettabelieveit (IRE) x Sightseeing (GB)"/>
        <s v="Ubettabelieveit (IRE) x Tease Maid (GB)"/>
        <s v="Ubettabelieveit (IRE) x Woo Woo (GB)"/>
        <s v="Ubettabelieveit (IRE) x Ardbrae Tara (IRE)"/>
        <s v="Ubettabelieveit (IRE) x Ayresome Angel (GB)"/>
        <s v="Ubettabelieveit (IRE) x Brookside Banner (IRE)"/>
        <s v="Ubettabelieveit (IRE) x Broughtons Mystery (GB)"/>
        <s v="Ubettabelieveit (IRE) x Capomento (IRE)"/>
        <s v="Ubettabelieveit (IRE) x Delizia (IRE)"/>
        <s v="Ubettabelieveit (IRE) x Dora's Sister (IRE)"/>
        <s v="Ubettabelieveit (IRE) x Greek Oasis (GB)"/>
        <s v="Ubettabelieveit (IRE) / Groupie (GB)"/>
        <s v="Ubettabelieveit (IRE) / Weisse Socken (IRE)"/>
        <s v="Ubettabelieveit (IRE) / O'Connor's Girl (GB)"/>
        <s v="Ubettabelieveit (IRE) / Sand And Deliver (GB)"/>
        <s v="Ubettabelieveit (IRE) / Babylon Lane (GB)"/>
        <s v="Ubettabelieveit (IRE) / Carmenere (GB)"/>
        <s v="Ubettabelieveit (IRE) / Viletta (GER)"/>
        <s v="Ubettabelieveit (IRE) / Asmahan (GB)"/>
        <s v="Ubettabelieveit (IRE) / Heartstone (IRE)"/>
        <s v="Ubettabelieveit (IRE) / Mosqueras Romance (GB)"/>
        <s v="Ubettabelieveit (IRE) / Noble Nova (GB)"/>
        <s v="Ubettabelieveit (IRE) / Desert Sage (GB)"/>
        <s v="Ubettabelieveit (IRE) / Ellen Gates (GB)"/>
        <s v="Ubettabelieveit (IRE) / Stylishly (GB)"/>
        <s v="Ubettabelieveit (IRE) / Wonder Angel (IRE)"/>
        <s v="Ubettabelieveit (IRE) / Available (IRE)"/>
        <s v="Ubettabelieveit (IRE) / Fly To Freedom (GB)"/>
        <s v="Ubettabelieveit (IRE) / Ice Ice Lady (GB)"/>
        <s v="Ubettabelieveit (IRE) / Mrs Discombe (GB)"/>
        <s v="Ubettabelieveit (IRE) / Pretty Passe (GB)"/>
        <s v="Ulysses (IRE) x Quite A Thing (GB)"/>
        <s v="Ulysses (IRE) x Fervid (GB)"/>
        <s v="Ulysses (IRE) x Coto Donana (GB) 2023 Ch.C"/>
        <s v="Ulysses (IRE) x Eleusis (GB) 2023 Ch.C"/>
        <s v="Ulysses (IRE)Synergy (FR)B.C"/>
        <s v="Ulysses (IRE) / Posh Claret (GB)"/>
        <s v="Ulysses (IRE) / Lady of Appin (GB)"/>
        <s v="Ulysses (IRE) / Sonnellino (GB)"/>
        <s v="Ulysses (IRE) / Diagnostic (GB)"/>
        <s v="Ulysses (IRE) / Elmetto (GB)"/>
        <s v="Ulysses (IRE) / Queen of Ice (GB)"/>
        <s v="Ulysses (IRE) / Zuhoor Baynoona (IRE)"/>
        <s v="Ulysses (IRE) / Echelon (GB)"/>
        <s v="Ulysses (IRE) / Wood Chorus (GB)"/>
        <s v="Ulysses (IRE) / Zooma (GB)"/>
        <s v="Ulysses (IRE) / Applause (IRE)"/>
        <s v="Ulysses (IRE) / Bantu (GB)"/>
        <s v="Ulysses (IRE) / Carnachy (IRE)"/>
        <s v="Ulysses (IRE) / Craighall (GB)"/>
        <s v="Ulysses (IRE) / Disco Fever (GB)"/>
        <s v="Ulysses (IRE) / Donatia (GB)"/>
        <s v="Ulysses (IRE) / Lady Mascara (GB)"/>
        <s v="Ulysses (IRE) / My Hope (USA)"/>
        <s v="Ulysses (IRE) / Nafaayes (IRE)"/>
        <s v="Ulysses (IRE) / Rock Choir (GB)"/>
        <s v="Ulysses (IRE) / Silent Act (USA)"/>
        <s v="Ulysses (IRE) / Traditionelle (GB)"/>
        <s v="Ulysses (IRE) / Burgonet (GB)"/>
        <s v="Ulysses (IRE) / Cape Rosie (GB)"/>
        <s v="Ulysses (IRE) / Disco Doris (GB)"/>
        <s v="Ulysses (IRE) / Misty (GB)"/>
        <s v="Ulysses (IRE) / Simply Shining (IRE)"/>
        <s v="Ulysses (IRE) / Evening Shower (GB)"/>
        <s v="Vadamos (FR) / Miss Verdoyante (GB)"/>
        <s v="Victor Ludorum (GB) x Tazma (FR)"/>
        <s v="Victor Ludorum (GB) x Dariyla (FR)"/>
        <s v="Victor Ludorum (GB) x Zantenda (GB) 2023 Ch.C"/>
        <s v="Victor Ludorum (GB)Selfsame (USA)B.C"/>
        <s v="Victor Ludorum (GB) x Mirrorblack (IRE)"/>
        <s v="Victor Ludorum (GB) / Gloryana (GB)"/>
        <s v="Victor Ludorum (GB) / Spinacia (IRE)"/>
        <s v="Victor Ludorum (GB) / Sister Dam's (IRE)"/>
        <s v="Victor Ludorum (GB) / Petit Trianon (GB)"/>
        <s v="Victor Ludorum (GB) / Purple Magic (GB)"/>
        <s v="Volatile (USA) x Almada (USA) 2023 B.C"/>
        <s v="Waldgeist (GB) x Enchanted Empress (IRE)"/>
        <s v="Waldgeist (GB) x Mysilver (FR)"/>
        <s v="Waldgeist (GB) x Nimboo (USA)"/>
        <s v="Waldgeist (GB) x Spesialta (GB)"/>
        <s v="Waldgeist (GB) / Oh Sedulous (IRE)"/>
        <s v="Waldgeist (GB) / Ghostflower (IRE)"/>
        <s v="Waldgeist (GB) / Helen of Albany (IRE)"/>
        <s v="Waldgeist (GB) / Namibie (GB)"/>
        <s v="Waldgeist (GB) / Not Misbegotten (IRE)"/>
        <s v="Waldgeist (GB) / Three Sugars (AUS)"/>
        <s v="Waldgeist (GB) / Bed of Diamonds (GB)"/>
        <s v="Waldgeist (GB) / Vuela (GB)"/>
        <s v="Waldgeist (GB) / Adelasia (IRE)"/>
        <s v="Waldgeist (GB) / Crecy (GB)"/>
        <s v="Waldgeist (GB) / Ispanka (GB)"/>
        <s v="Waldgeist (GB) / All Clear (GB)"/>
        <s v="Waldgeist (GB) / Clowning (USA)"/>
        <s v="War of Will (USA) x Conchita's Pearl (USA) 2023 Gr.C"/>
        <s v="Washington DC (IRE) / Big Sky (GB)"/>
        <s v="Washington DC (IRE) / Mistifying (GB)"/>
        <s v="Washington DC (IRE) / Seaclusion (GB)"/>
        <s v="Washington DC (IRE) / Distant Waters (GB)"/>
        <s v="Without Parole (GB) x Jadwiga (GB)"/>
        <s v="Without Parole (GB) x Olivia Pope (IRE)"/>
        <s v="Without Parole (GB) x Rose Kazan (IRE)"/>
        <s v="Without Parole (GB) / Servilia (GB)"/>
        <s v="Without Parole (GB) / Synchronic (IRE)"/>
        <s v="Without Parole (GB) / Zeroua (FR)"/>
        <s v="Without Parole (GB) / Impressionist (IRE)"/>
        <s v="Without Parole (GB) / As Good As Gold (IRE)"/>
        <s v="Without Parole (GB) / Ballet Romance (GB)"/>
        <s v="Without Parole (GB) / Diyavana (FR)"/>
        <s v="Without Parole (GB) / Loving Dash (GB)"/>
        <s v="Without Parole (GB) / Zaaneh (IRE)"/>
        <s v="Without Parole (GB) / New York Ballet (IRE)"/>
        <s v="Without Parole (GB) / Rainbow Spirit (GB)"/>
        <s v="Wooded (IRE) x Ababeel (FR)"/>
        <s v="Wooded (IRE) / Heart Sprinkled (IRE)"/>
        <s v="Wootton Bassett (GB) x Blue Kimono (IRE)"/>
        <s v="Wootton Bassett (GB) x Wedding Vow (IRE) 2023 B.F"/>
        <s v="Wootton Bassett (GB) x Cuff (IRE) 2023 B.F"/>
        <s v="Wootton Bassett (GB) x Epona Plays (IRE) 2023 B.F"/>
        <s v="Wootton Bassett (GB)Korea (IRE)B.C"/>
        <s v="Wootton Bassett (GB)Lady Gorgeous (GB)B.C"/>
        <s v="Wootton Bassett (GB)Oodnadatta (IRE)B.C"/>
        <s v="Wootton Bassett (GB)Pussycat Lips (IRE)B.C"/>
        <s v="Wootton Bassett (GB)Sarai (GB)B.C"/>
        <s v="Wootton Bassett (GB)Snow Queen (IRE)B.C"/>
        <s v="Wootton Bassett (GB)Snowflakes (IRE)Br.C"/>
        <s v="Wootton Bassett (GB)Strawberry Fledge (USA)B.C"/>
        <s v="Wootton Bassett (GB) / Pretty Fair (IRE)"/>
        <s v="Wootton Bassett (GB) / The Tooth Fairy (IRE)"/>
        <s v="Wootton Bassett (GB) / Bolshina (GB)"/>
        <s v="Wootton Bassett (GB) / Bound (IRE)"/>
        <s v="Wootton Bassett (GB) / Chica Whopa (IRE)"/>
        <s v="Wootton Bassett (GB) / Daldiyna (FR)"/>
        <s v="Wootton Bassett (GB) / Detailed (IRE)"/>
        <s v="Wootton Bassett (GB) / Elizabethofaragon (IRE)"/>
        <s v="Wootton Bassett (GB) / Glinting (IRE)"/>
        <s v="Wootton Bassett (GB) / L'arc (JPN)"/>
        <s v="Wootton Bassett (GB) / Learza (IRE)"/>
        <s v="Wootton Bassett (GB) / Materialistic (GB)"/>
        <s v="Wootton Bassett (GB) / Moon A Lisa (GER)"/>
        <s v="Wootton Bassett (GB) / My Titania (IRE)"/>
        <s v="Wootton Bassett (GB) / Onshore (GB)"/>
        <s v="Wootton Bassett (GB) / Park Bloom (IRE)"/>
        <s v="Wootton Bassett (GB) / Posset (GB)"/>
        <s v="Wootton Bassett (GB) / Silver Horn (GB)"/>
        <s v="Wootton Bassett (GB) / Accolade (FR)"/>
        <s v="Wootton Bassett (GB) / Aspiring (IRE)"/>
        <s v="Wootton Bassett (GB) / Ruby Quest (IRE)"/>
        <s v="Wootton Bassett (GB) / Sagami (USA)"/>
        <s v="Wootton Bassett (GB) / Suphala (FR)"/>
        <s v="Wootton Bassett (GB) / Waldnah (GB)"/>
        <s v="Wootton Bassett (GB) / Asanta Sana (IRE)"/>
        <s v="Wootton Bassett (GB) / Beluga (IRE)"/>
        <s v="Wootton Bassett (GB) / Carleen (GB)"/>
        <s v="Wootton Bassett (GB) / Credenza (IRE)"/>
        <s v="Wootton Bassett (GB) / Fond Words (IRE)"/>
        <s v="Zarak (FR) x A La Voile (GB) 2023 B.C"/>
        <s v="Zarak (FR) / Adorable (IRE)"/>
        <s v="Zarak (FR) / Elisa Again (GB)"/>
        <s v="Zarak (FR) / Toride (FR)"/>
        <s v="Zarak (FR) / Innevera (FR)"/>
        <s v="Zarak (FR) / Kencarla (FR)"/>
        <s v="Zarak (FR) / Light The Stars (IRE)"/>
        <s v="Zarak (FR) / Pleione (FR)"/>
        <s v="Zarak (FR) / Satomi (GER)"/>
        <s v="Zarak (FR) / Serena (GER)"/>
        <s v="Zarak (FR) / Burkina Faso (GB)"/>
        <s v="Zarak (FR) / Careful Thought (GB)"/>
        <s v="Zarak (FR) / Distilled (USA)"/>
        <s v="Zarak (FR) / Future (IRE)"/>
        <s v="Zelzal (FR) x Tosia (GER) 2023 B.F"/>
        <s v="Zelzal (FR)Bright Star (FR)"/>
        <s v="Zelzal (FR) / Pagua (IRE)"/>
        <s v="Zelzal (FR) / Kitkitty (FR)"/>
        <s v="Zoustar (AUS) x Procedure (GB)"/>
        <s v="Zoustar (AUS) x Savanne Sauvage (IRE)"/>
        <s v="Zoustar (AUS) x Speak Softly (GB)"/>
        <s v="Zoustar (AUS) x Choco Box (GB)"/>
        <s v="Zoustar (AUS) x Furious (GB)"/>
        <s v="Zoustar (AUS) x Magic Meg (IRE)"/>
        <s v="Zoustar (AUS) x Magical Dreamer (IRE)"/>
        <s v="Zoustar (AUS) x Cross Pattee (IRE) 2023 B.F"/>
        <s v="Zoustar (AUS) x Dubaya (GB) 2023 B.F"/>
        <s v="Zoustar (AUS) x Festive Star (GB) 2023 B.F"/>
        <s v="Zoustar (AUS) x Freyja (IRE) 2023 B.F"/>
        <s v="Zoustar (AUS)Jalela (GB)B.C"/>
        <s v="Zoustar (AUS) / Madernia (IRE)"/>
        <s v="Zoustar (AUS) / Nozhar (IRE)"/>
        <s v="Zoustar (AUS) / Out of The Flames (GB)"/>
        <s v="Zoustar (AUS) / Peach Melba (GB)"/>
        <s v="Zoustar (AUS) / Really Lovely (IRE)"/>
        <s v="Zoustar (AUS) / Roppongi (GB)"/>
        <s v="Zoustar (AUS) / Rosie's Premiere (IRE)"/>
        <s v="Zoustar (AUS) / Ruby Love (CHI)"/>
        <s v="Zoustar (AUS) / Taraateel (GB)"/>
        <s v="Zoustar (AUS) / Terrify (IRE)"/>
        <s v="Zoustar (AUS) / Carolinae (GB)"/>
        <s v="Zoustar (AUS) / Filona (IRE)"/>
        <s v="Zoustar (AUS) / Frangipanni (IRE)"/>
        <s v="Zoustar (AUS) / The Chemist (GB)"/>
        <s v="Zoustar (AUS) / A Little Bit Me (USA)"/>
        <s v="Zoustar (AUS) / All Out (GB)"/>
        <s v="Zoustar (AUS) / Credible (GB)"/>
        <s v="Zoustar (AUS) / Josefa Goya (GB)"/>
        <s v="Zoustar (AUS) / La Patria (GB)"/>
        <s v="Zoustar (AUS) / Requirement (GB)"/>
        <s v="Zoustar (AUS) / Special Purpose (IRE)"/>
        <m/>
      </sharedItems>
    </cacheField>
    <cacheField name="Sex" numFmtId="0">
      <sharedItems containsBlank="1">
        <s v="C"/>
        <s v="F"/>
        <m/>
      </sharedItems>
    </cacheField>
    <cacheField name="Colour" numFmtId="0">
      <sharedItems containsBlank="1">
        <m/>
        <s v="B"/>
        <s v="Br"/>
        <s v="Ch"/>
        <s v="B.F"/>
        <s v="B.C"/>
        <s v="B."/>
        <s v="Br.C"/>
        <s v="Br.F"/>
        <s v="B/Br"/>
        <s v="Br/Gr"/>
        <s v="Gr"/>
        <s v="Ch.C"/>
        <s v="Ch."/>
        <s v="Ch/Gr"/>
        <s v="Ch.F"/>
        <s v="B:Lt"/>
        <s v="Ro"/>
        <s v="Gr.F"/>
        <s v="B/Gr"/>
        <s v="Gr/Ro"/>
        <s v="Br."/>
        <s v="Ch:Mx"/>
        <s v="Gr."/>
        <s v="Bl/Gr"/>
      </sharedItems>
    </cacheField>
    <cacheField name="Dam">
      <sharedItems containsBlank="1" containsMixedTypes="1" containsNumber="1" containsInteger="1">
        <s v="Sophie B (GB)"/>
        <s v="Walaaa (IRE)"/>
        <s v="Alushta (GB)"/>
        <s v="Angel of The South (IRE)"/>
        <s v="Blue Geranium (IRE)"/>
        <s v="Corra Linn (IRE)"/>
        <s v="Maureen (IRE)"/>
        <s v="Mazzuri (IRE)"/>
        <m/>
        <s v="Zarabelle (GB)"/>
        <s v="Mystify Me (GB)"/>
        <s v="Aristotelicienne (IRE)"/>
        <s v="One Kiss (GB)"/>
        <s v="Royal Empress (IRE)"/>
        <s v="Always Dreaming (GB)"/>
        <s v="Under The Covers (GB)"/>
        <s v="Daisy Lane (GB)"/>
        <s v="Ile Deserte (GB)"/>
        <s v="Polight (GB)"/>
        <s v="Up At Last (GB)"/>
        <s v="Kinderfrau (GB)"/>
        <s v="Littlemisssunshine (IRE)"/>
        <s v="Passionable (GB)"/>
        <s v="Seamisst (GB)"/>
        <s v="Psychic's Dream (GB)"/>
        <s v="Raysarra (IRE)"/>
        <s v="Ruby Shoes (IRE)"/>
        <s v="Angelic Motion (FR)"/>
        <s v="Chasing The Rain (GB)"/>
        <s v="Dream On Me (GER)"/>
        <s v="Hint of Glas (FR)"/>
        <s v="Acclamation (GB) x Aqtaar (IRE)"/>
        <s v="Acclamation (GB) x Ascot Family (IRE)"/>
        <s v="Acclamation (GB) x Aveta (FR)"/>
        <s v="Cautious Dreams (USA)"/>
        <n v="2023.0"/>
        <s v="Gyldan (IRE)"/>
        <s v="Kesarina (GB)"/>
        <s v="Loire (IRE)"/>
        <s v="Quality Time (IRE)"/>
        <s v="Memoria (GB)"/>
        <s v="Western Safari (IRE)"/>
        <s v="Duchesse (IRE)"/>
        <s v="Its A Given (GB)"/>
        <s v="Unknown Pleasures (IRE)"/>
        <s v="Qafilah (IRE)"/>
        <s v="Self Centred (GB)"/>
        <s v="Voler Mon Coeur (IRE)"/>
        <s v="Asterella (FR)"/>
        <s v="Dancing Around (GB)"/>
        <s v="Easton Arch (USA)"/>
        <s v="Lily Beach (GB)"/>
        <s v="Mohassan (IRE)"/>
        <s v="Winter Snow (IRE)"/>
        <s v="Margarita (IRE)"/>
        <s v="Proxy (GB)"/>
        <s v="Sincerity (GB)"/>
        <s v="Sleepy Dust (IRE)"/>
        <s v="Velvet Band (GB)"/>
        <s v="Gemina (IRE)"/>
        <s v="Star Story (GB)"/>
        <s v="For Henry (IRE)"/>
        <s v="Key Light (IRE)"/>
        <s v="Miss Carbonia (IRE)"/>
        <s v="Kaprice (IRE)"/>
        <s v="Plucky Lass (USA)"/>
        <s v="Bazzana (GB)"/>
        <s v="Glade (GB)"/>
        <s v="Red Fantasy (IRE)"/>
        <s v="Smitten (GB)"/>
        <s v="Sweet Coconut (GB)"/>
        <s v="Dance Teacher (IRE)"/>
        <s v="Dream Book (GB)"/>
        <s v="Princess Aloof (IRE)"/>
        <s v="Windy Citi (GB)"/>
        <s v="Lady Bee (IRE)"/>
        <s v="Wishyouwerehere (IRE)"/>
        <s v="Xinji (IRE)"/>
        <s v="Alkumait (GB) x Adeste (GB)"/>
        <s v="Alkumait (GB) x Alabama Grace (IRE)"/>
        <s v="Crystal Dream (GB)"/>
        <s v="Hastalavistababy (CAN)"/>
        <s v="Race In Focus (IRE)"/>
        <s v="Sou Anguillarina (IRE)"/>
        <s v="Gianetta (USA)"/>
        <s v="Goldspun (GB)"/>
        <s v="Jadhwah (GB)"/>
        <s v="Porta Portese (GB)"/>
        <s v="South Ring (IRE)"/>
        <s v="Elshabakiya (IRE)"/>
        <s v="Pechora (IRE)"/>
        <s v="Hurbling (IRE)"/>
        <s v="Elysium (IRE)"/>
        <s v="Joie de Vivre (FR)"/>
        <s v="Juliet Capulet (IRE)"/>
        <s v="Rondine (FR)"/>
        <s v="Set To Music (IRE)"/>
        <s v="Midnight (IRE)"/>
        <s v="Monac's (FR)"/>
        <s v="Poesy (GB)"/>
        <s v="Rose Blossom (GB)"/>
        <s v="Sacristy (GB)"/>
        <s v="Sleepless (GB)"/>
        <s v="Some Spirit (IRE)"/>
        <s v="Tahiti (GB)"/>
        <s v="Talabaat (GB)"/>
        <s v="Tilly Frankl (GB)"/>
        <s v="Tropical Cyclone (IRE)"/>
        <s v="Angelic Guest (IRE)"/>
        <s v="Blondikova (GB)"/>
        <s v="Bredenbury (IRE)"/>
        <s v="Ejtyah (GB)"/>
        <s v="Garraun (IRE)"/>
        <s v="Hula Girl (GB)"/>
        <s v="Lorelei Rock (IRE)"/>
        <s v="Love Henry (IRE)"/>
        <s v="Molly Kool (GB)"/>
        <s v="Sayyedati Lady (IRE)"/>
        <s v="Lydia Becker (GB)"/>
        <s v="Malika I Jahan (FR)"/>
        <s v="Flirtare (IRE)"/>
        <s v="Household Name (GB)"/>
        <s v="Curtain Call (GB)"/>
        <s v="The Ceiling Job (IRE)"/>
        <s v="Tuscan Oasis (IRE)"/>
        <s v="Dreamy Gal (IRE)"/>
        <s v="Respondez (GB)"/>
        <s v="Squash (GB)"/>
        <s v="Tempest Fugit (IRE)"/>
        <s v="Vashti (GB)"/>
        <s v="All of Me (GB)"/>
        <s v="Bella Ragazza (GB)"/>
        <s v="Bible Belt (IRE)"/>
        <s v="Divinity (GB)"/>
        <s v="Goodnight And Joy (IRE)"/>
        <s v="Graceful (IRE)"/>
        <s v="Gumriyah (GB)"/>
        <s v="Karalara (IRE)"/>
        <s v="Lady Oak (IRE)"/>
        <s v="Loch Ma Naire (IRE)"/>
        <s v="Mabinia (IRE)"/>
        <s v="Mamma Morton (IRE)"/>
        <s v="Mashkoorah (IRE)"/>
        <s v="Minwah (IRE)"/>
        <s v="Time Change (GB)"/>
        <s v="Victory Garden (GB)"/>
        <s v="Akhmatova (GB)"/>
        <s v="Dabble (IRE)"/>
        <s v="Dutch Treaty (GB)"/>
        <s v="Emirates Rewards (GB)"/>
        <s v="Exmouth (GB)"/>
        <s v="Go On Mary (USA)"/>
        <s v="Mara Grey (IRE)"/>
        <s v="Martini Magic (GB)"/>
        <s v="Online Alexander (IRE)"/>
        <s v="Ouja (GB)"/>
        <s v="Scenesetter (IRE)"/>
        <s v="Sunday Bess (JPN)"/>
        <s v="Banana Split (GB)"/>
        <s v="Lady Grace (IRE)"/>
        <s v="Lady Lynetta (IRE)"/>
        <s v="Maremmadiavola (IRE)"/>
        <s v="Rose Hip (GB)"/>
        <s v="Fille de Reve (GB)"/>
        <s v="Night Affair (GB)"/>
        <s v="Arizona (IRE) x Baby Houseman (GB)"/>
        <s v="Toni Baby (GB)"/>
        <s v="Amthaal (GB)"/>
        <s v="Danamight (IRE)"/>
        <s v="Tinkerbells Effect (IRE)"/>
        <s v="Gin Blossom (IRE)"/>
        <s v="Madame Delavanti (IRE)"/>
        <s v="My Rosie (IRE)"/>
        <s v="Soriya (FR)"/>
        <s v="Marennes (IRE)"/>
        <s v="Queen Rabab (IRE)"/>
        <s v="Hieroglyphic (GB)"/>
        <s v="Jealous Beauty (IRE)"/>
        <s v="Sister Eliza (IRE)"/>
        <s v="Coral Mist (GB)"/>
        <s v="Cornakill (USA)"/>
        <s v="Delta Dreamer (GB)"/>
        <s v="Coeur d'Amour (IRE)"/>
        <s v="Darting (GB)"/>
        <s v="Porthilly (FR)"/>
        <s v="Similu (GB)"/>
        <s v="Blending (GB)"/>
        <s v="Sorelle Delle Rose (IRE)"/>
        <s v="Stealth Missile (IRE)"/>
        <s v="Apticanti (USA)"/>
        <s v="Cay Dancer (GB)"/>
        <s v="Excellent Sounds (GB)"/>
        <s v="Free Rein (GB)"/>
        <s v="Janey Muddles (IRE)"/>
        <s v="Kalsara (GB)"/>
        <s v="Lynn Britt Cabin (IRE)"/>
        <s v="Moonlife (IRE)"/>
        <s v="Dubrava (GB)"/>
        <s v="Mirari (GB)"/>
        <s v="Corinthian Girl (IRE)"/>
        <s v="Seduct (IRE)"/>
        <s v="Chitra (GB)"/>
        <s v="Khameela (GB)"/>
        <s v="Baby Love (GER)"/>
        <s v="Dialina (GER)"/>
        <s v="Sovana (IRE)"/>
        <s v="Vow (GB)"/>
        <s v="Wild Flower (IRE)"/>
        <s v="Belle Josephine (GB)"/>
        <s v="Quiet Place (IRE)"/>
        <s v="Star Snap (GB)"/>
        <s v="Only Together (IRE)"/>
        <s v="Serasana (GB)"/>
        <s v="Sub Sahara (FR)"/>
        <s v="Dance The Dream (GB)"/>
        <s v="Rely On Me (IRE)"/>
        <s v="The Begum (GB)"/>
        <s v="Colorada (GB)"/>
        <s v="Golden Bugle (GB)"/>
        <s v="Maid of Spirit (IRE)"/>
        <s v="Mark of An Angel (IRE)"/>
        <s v="Bella Luce (IRE)"/>
        <s v="Lady Clair (IRE)"/>
        <s v="Manatiya (FR)"/>
        <s v="Marasima (IRE)"/>
        <s v="Seeing Red (IRE)"/>
        <s v="Gleeful (GB)"/>
        <s v="Zen Silence (IRE)"/>
        <s v="Think Fashion (IRE)"/>
        <s v="Saltwater (GB)"/>
        <s v="Ashiqana (USA)"/>
        <s v="Reeh (IRE)"/>
        <s v="Shuthoor (IRE)"/>
        <s v="Baheeja (GB)"/>
        <s v="Cralegre (ITY)"/>
        <s v="Cuckoo Clock (GB)"/>
        <s v="Geizy Teizy (IRE)"/>
        <s v="Hazaraba (IRE)"/>
        <s v="Scala Romana (IRE)"/>
        <s v="Spanish Fly (IRE)"/>
        <s v="Cape Sunshine (IRE)"/>
        <s v="Charlotte Rosina (GB)"/>
        <s v="Dew Line (IRE)"/>
        <s v="Time of Change (IRE)"/>
        <s v="Hollywood Lady (GB)"/>
        <s v="Lady Livius (IRE)"/>
        <s v="Naadrah (GB)"/>
        <s v="Nafaayes (AUS)"/>
        <s v="Princesschope (FR)"/>
        <s v="Roseau City (GB)"/>
        <s v="Serena's Symphony (IRE)"/>
        <s v="Testimony (GB)"/>
        <s v="River Rock (IRE)"/>
        <s v="Sweet Sienna (GB)"/>
        <s v="Tayybah (IRE)"/>
        <s v="Teikei (IRE)"/>
        <s v="The Tempest (GB)"/>
        <s v="Thesme (GB)"/>
        <s v="Twizzell (GB)"/>
        <s v="Veiled Intrigue (GB)"/>
        <s v="Zip Along (IRE)"/>
        <s v="Ahd (USA)"/>
        <s v="Areyaam (USA)"/>
        <s v="Dandy's Beano (IRE)"/>
        <s v="Dear Dancer (IRE)"/>
        <s v="Fasnela (IRE)"/>
        <s v="Free Spirit (GB)"/>
        <s v="Granola (GB)"/>
        <s v="Marinka (FR)"/>
        <s v="Night Fever (IRE)"/>
        <s v="Anahita (FR)"/>
        <s v="Mariee (GB)"/>
        <s v="Vincitomnia (FR)"/>
        <s v="Mullein (GB)"/>
        <s v="Quintada (GB)"/>
        <s v="Princess Banu (GB)"/>
        <s v="Stars In The Sky (GB)"/>
        <s v="The Shrew (GB)"/>
        <s v="Amahoro (GB)"/>
        <s v="Cassima (FR)"/>
        <s v="Cirencester (GB)"/>
        <s v="Lady of The Realm (GB)"/>
        <s v="Unabridged (IRE)"/>
        <s v="With One Accord (GB)"/>
        <s v="Brazilian Breeze (IRE)"/>
        <s v="Charming Guest (IRE)"/>
        <s v="Hurricane Lil (IRE)"/>
        <s v="Is She About (IRE)"/>
        <s v="Katora (GB)"/>
        <s v="Kristal Xenia (IRE)"/>
        <s v="Melanie Pimm (IRE)"/>
        <s v="Mochachino (IRE)"/>
        <s v="Mulberry Seed (IRE)"/>
        <s v="Rohesia (GB)"/>
        <s v="Kya One (FR)"/>
        <s v="Madreselva (GB)"/>
        <s v="Ohsosecret (GB)"/>
        <s v="Gamesetandmatch (IRE)"/>
        <s v="Jeewana (GB)"/>
        <s v="Keilogue (IRE)"/>
        <s v="Paloise (FR)"/>
        <s v="Tangled Thread (GB)"/>
        <s v="Taranata (IRE)"/>
        <s v="Tell The Wind (IRE)"/>
        <s v="Carryonregardless (GB)"/>
        <s v="Sommore (IRE)"/>
        <s v="The Singing Hills (GB)"/>
        <s v="Young Angel (IRE)"/>
        <s v="Lady Spangles (IRE)"/>
        <s v="Aurora Butterfly (IRE)"/>
        <s v="Grandmas Dream (GB)"/>
        <s v="Nafa (IRE)"/>
        <s v="Beckoning (IRE)"/>
        <s v="Pop Art (IRE)"/>
        <s v="Pretty Pickle (IRE)"/>
        <s v="Society Guest (IRE)"/>
        <s v="Rocknrollbaby (IRE)"/>
        <s v="Belle Dormant (IRE)"/>
        <s v="Cable Bay (IRE) x Bahama Sea (IRE)"/>
        <s v="Interlope (IRE)"/>
        <s v="Dutch Rose (IRE)"/>
        <s v="Lady Guinevere (GB)"/>
        <s v="Persepone (GB)"/>
        <s v="Velocistar (IRE)"/>
        <s v="We Reach The Shore (IRE)"/>
        <s v="Caribbean Princess (USA)"/>
        <s v="Chase The Light (IRE)"/>
        <s v="Ladies From Hell (IRE)"/>
        <s v="Love In The City (IRE)"/>
        <s v="Take Shelter (GB)"/>
        <s v="Wild Surmise (IRE)"/>
        <s v="Daleelaty (GB)"/>
        <s v="Queen of York (IRE)"/>
        <s v="Raoufah (GB)"/>
        <s v="Finest (IRE)"/>
        <s v="Medoras Childe (GB)"/>
        <s v="Dancing Years (IRE)"/>
        <s v="Just Pretending (USA)"/>
        <s v="Bold Lass (IRE)"/>
        <s v="Bonhomie (GB)"/>
        <s v="Desirous (GB)"/>
        <s v="Horn of Plenty (GB)"/>
        <s v="Lady Babooshka (GB)"/>
        <s v="Osaila (IRE)"/>
        <s v="Risen Sun (GB)"/>
        <s v="Sense of Style (IRE)"/>
        <s v="Shamooda (IRE)"/>
        <s v="Beauly (GB)"/>
        <s v="Pearl of The Night (IRE)"/>
        <s v="Pebbles Place (GB)"/>
        <s v="Reachforthestars (IRE)"/>
        <s v="Rococo (GB)"/>
        <s v="Sealitwithakiss (GB)"/>
        <s v="Spritzig (GB)"/>
        <s v="Surfsister (USA)"/>
        <s v="Teodora de Vega (IRE)"/>
        <s v="Tobairin (IRE)"/>
        <s v="Wild Abandon (GB)"/>
        <s v="Awesometank (GB)"/>
        <s v="Bess of Hardwick (GB)"/>
        <s v="Birdwood (GB)"/>
        <s v="Danilovna (IRE)"/>
        <s v="Desert Flyer (GB)"/>
        <s v="Disclose (GB)"/>
        <s v="Exhibit (IRE)"/>
        <s v="Fort Del Oro (IRE)"/>
        <s v="Jilnaar (IRE)"/>
        <s v="Lady Princess (IRE)"/>
        <s v="Lightning Thunder (GB)"/>
        <s v="Marbella (IRE)"/>
        <s v="Caravaggio (USA) x Allieverneedisyou (IRE)"/>
        <s v="Sky Garden (GB)"/>
        <s v="Vallambrosa (IRE)"/>
        <s v="Cherry Oak (IRE)"/>
        <s v="Heroic Heart (FR)"/>
        <s v="Hollie Point (GB)"/>
        <s v="Slumming Angel (IRE)"/>
        <s v="Azwah (GB)"/>
        <s v="Badalona (GB)"/>
        <s v="Enrol (GB)"/>
        <s v="Holy Alliance (IRE)"/>
        <s v="Snapraeceps (IRE)"/>
        <s v="Bezique (GB)"/>
        <s v="Endless Love (IRE)"/>
        <s v="Euthenia (GB)"/>
        <s v="Crowning Glory (FR)"/>
        <s v="Reroute (IRE)"/>
        <s v="Cocobanana (IRE)"/>
        <s v="Cosmic Fire (FR)"/>
        <s v="Path of Totality (USA)"/>
        <s v="Ms Grande Corniche (GB)"/>
        <s v="Offering (GB)"/>
        <s v="Morediamondsplease (USA)"/>
        <s v="Isobel Baillie (GB)"/>
        <s v="Banimpire (IRE)"/>
        <s v="Tick Toch (GB)"/>
        <s v="Al Reem (GB)"/>
        <s v="Faithfilly (IRE)"/>
        <s v="Luisa Calderon (GB)"/>
        <s v="Shenir (GB)"/>
        <s v="One Life (JPN)"/>
        <s v="Rosie Bassett (GB)"/>
        <s v="Seraph (GB)"/>
        <s v="Shades of Red (IRE)"/>
        <s v="Supreme Spirit (IRE)"/>
        <s v="Terrifically (IRE)"/>
        <s v="With Virtue (GB)"/>
        <s v="Apadana (IRE)"/>
        <s v="Gin And Slim (IRE)"/>
        <s v="Liberty Sky (IRE)"/>
        <s v="Majestic Alexander (IRE)"/>
        <s v="Celerina (IRE)"/>
        <s v="Evening Spirit (GB)"/>
        <s v="Figurative (FR)"/>
        <s v="Hadrienne (GB)"/>
        <s v="Julienne (IRE)"/>
        <s v="Mnemonic Alexander (IRE)"/>
        <s v="Pharadelle (IRE)"/>
        <s v="Shim Sham (IRE)"/>
        <s v="Snapollentia (IRE)"/>
        <s v="Solfeggio (IRE)"/>
        <s v="La Cuvee (GB)"/>
        <s v="Maghzaa (IRE)"/>
        <s v="Malmoosa (IRE)"/>
        <s v="Maremmasanta (GB)"/>
        <s v="Mokhtarah (IRE)"/>
        <s v="Reinette (GB)"/>
        <s v="Rita Levi (IRE)"/>
        <s v="Fictitious (GB)"/>
        <s v="Lady Hanson (IRE)"/>
        <s v="Malakite (IRE)"/>
        <s v="Illico (GB)"/>
        <s v="Rose Tinted Sand (IRE)"/>
        <s v="Unusually Hot (IRE)"/>
        <s v="Winnie The Wooh (IRE)"/>
        <s v="Sarajevo Rose (IRE)"/>
        <s v="Somedaysrdiamonds (GB)"/>
        <s v="Sparkling (IRE)"/>
        <s v="Suraat (IRE)"/>
        <s v="Whiskey 'n' Chips (GB)"/>
        <s v="Wychwood Whisper (IRE)"/>
        <s v="Boca Raton (IRE)"/>
        <s v="Coincidently (GB)"/>
        <s v="Earth Goddess (GB)"/>
        <s v="Expect Amazing (IRE)"/>
        <s v="Sea of Joy (IRE)"/>
        <s v="Swift Campaign (IRE)"/>
        <s v="Wedding Wish (IRE)"/>
        <s v="Bellazada (IRE)"/>
        <s v="Scoop (IRE)"/>
        <s v="Singapore Lilly (IRE)"/>
        <s v="Dabtiyra (IRE)"/>
        <s v="Temecula (IRE)"/>
        <s v="Coulsty (IRE) x Amaany (GB)"/>
        <s v="Coulsty (IRE) x Blushing Rose (GB)"/>
        <s v="Coulsty (IRE) x Bonnefio (GB)"/>
        <s v="Broadway Musical (IRE)"/>
        <s v="Call of The Jungle (IRE)"/>
        <s v="Feathery (GB)"/>
        <s v="Holly's Kid (USA)"/>
        <s v="Ocean Myth (GB)"/>
        <s v="Paradisia (IRE)"/>
        <s v="Quinine (GB)"/>
        <s v="South Forest (IRE)"/>
        <s v="Lady Tati (IRE)"/>
        <s v="Misty Angel (IRE)"/>
        <s v="Mordoree (IRE)"/>
        <s v="My Daydream (IRE)"/>
        <s v="Peace Treaty (IRE)"/>
        <s v="Lady Coole (IRE)"/>
        <s v="Lets Try (IRE)"/>
        <s v="Nimbus Star (GB)"/>
        <s v="Andromaca (IRE)"/>
        <s v="Boom And Bloom (IRE)"/>
        <s v="Clodovine (FR)"/>
        <s v="Dawaa (GB)"/>
        <s v="Elbegei (GB)"/>
        <s v="Salwa (IRE)"/>
        <s v="Sense of Victory (IRE)"/>
        <s v="Starlight Dance (IRE)"/>
        <s v="Causeway Charm (USA)"/>
        <s v="Coolnagree (IRE)"/>
        <s v="Doris Bleasedale (IRE)"/>
        <s v="Macarthurs Park (IRE)"/>
        <s v="Valdiyana (FR)"/>
        <s v="Laurel Wreath (GB)"/>
        <s v="Nora Batt (IRE)"/>
        <s v="Luxie (IRE)"/>
        <s v="Scarlet Wings (GB)"/>
        <s v="Syamantaka (IRE)"/>
        <s v="Shalaa Lady (FR)"/>
        <s v="Child of Wild (FR)"/>
        <s v="Meeznah (USA)"/>
        <s v="No War (USA)"/>
        <s v="Bizzarria (GB)"/>
        <s v="Come With Me (GB)"/>
        <s v="Furlong Factor (GB)"/>
        <s v="All Annalena (IRE)"/>
        <s v="Night Thrills (GB)"/>
        <s v="Operettist (GB)"/>
        <s v="Reaching Ahead (USA)"/>
        <s v="Tuolumne Meadows (GB)"/>
        <s v="Carlanda (FR)"/>
        <s v="Quemonda (GB)"/>
        <s v="Shirin Jaan (GB)"/>
        <s v="Galmarley (GB)"/>
        <s v="Saffian (GB)"/>
        <s v="Sweeproad (IRE)"/>
        <s v="Winter Oasis (IRE)"/>
        <s v="Alabama Whitman (GB)"/>
        <s v="Betsey Trotter (IRE)"/>
        <s v="Geetanjali (IRE)"/>
        <s v="Glen Ginnie (IRE)"/>
        <s v="Imrana (GB)"/>
        <s v="Model Looks (IRE)"/>
        <s v="Dandy Man (IRE) x Annee Lumiere (IRE)"/>
        <s v="Gali Girl (IRE)"/>
        <s v="Maria Ormani (IRE)"/>
        <s v="Maybe So (GB)"/>
        <s v="Remember Alexander (GB)"/>
        <s v="La Perla (SPA)"/>
        <s v="Laciredeski (GB)"/>
        <s v="Liliofthelamplight (IRE)"/>
        <s v="Martina Franca (GB)"/>
        <s v="Fawaayed (IRE)"/>
        <s v="Nashmiah (IRE)"/>
        <s v="Dixiedoodledandy (IRE)"/>
        <s v="Ebbraam (GB)"/>
        <s v="Emmie (IRE)"/>
        <s v="Steep Ascent (GB)"/>
        <s v="Viva Espana (GB)"/>
        <s v="Alicia Darcy (IRE)"/>
        <s v="All Star Cast (IRE)"/>
        <s v="Cool Thunder (IRE)"/>
        <s v="Magical Summer (IRE)"/>
        <s v="Garden Row (IRE)"/>
        <s v="Hidden Belief (IRE)"/>
        <s v="Dolly Colman (IRE)"/>
        <s v="Prom Dress (GB)"/>
        <s v="Seafront (GB)"/>
        <s v="Silk Bow (GB)"/>
        <s v="Spirit of Cuba (IRE)"/>
        <s v="Chica Bonita (GB)"/>
        <s v="Desert Blossom (IRE)"/>
        <s v="Talaaqy (IRE)"/>
        <s v="Zomara (FR)"/>
        <s v="Dark Angel (IRE) x Attentive Miss (GB)"/>
        <s v="Ghazawaat (FR)&quot;"/>
        <s v="Kodinar (GB)"/>
        <s v="My Brunette (IRE)"/>
        <s v="Next Victory (IRE)"/>
        <s v="Tracing (IRE)"/>
        <s v="Dufay (IRE)"/>
        <s v="Create A Dream (USA)"/>
        <s v="Dr Simpson (FR)"/>
        <s v="Extricate (IRE)"/>
        <s v="Futoon (IRE)"/>
        <s v="Kiss For A Jewel (IRE)"/>
        <s v="Nakuti (IRE)"/>
        <s v="Pastoral Girl (GB)"/>
        <s v="Vivionn (GB)"/>
        <s v="Rihaam (IRE)"/>
        <s v="Silver Spear (IRE)"/>
        <s v="Sky Crystal (GER)"/>
        <s v="Superego (GB)"/>
        <s v="Bizzi Lizzi (GB)"/>
        <s v="Nooramunga (FR)"/>
        <s v="Princess Yaiza (IRE)"/>
        <s v="Queen of Asia (IRE)"/>
        <s v="Ravensbelle (IRE)"/>
        <s v="Rock On Baileys (GB)"/>
        <s v="Sacred Dance (GB)"/>
        <s v="Summer Sunday (CAN)"/>
        <s v="Thread of Silver (GB)"/>
        <s v="Timely (GB)"/>
        <s v="Torricella (GB)"/>
        <s v="Well Yes (IRE)"/>
        <s v="Angel Vision (IRE)"/>
        <s v="Aperitif (GB)"/>
        <s v="Circus Tent (IRE)"/>
        <s v="Clem Fandango (FR)"/>
        <s v="Disko (IRE)"/>
        <s v="Firelight (FR)"/>
        <s v="First Party (GB)"/>
        <s v="Golden Line (IRE)"/>
        <s v="Gypsy Spirit (GB)"/>
        <s v="Havre de Paix (FR)"/>
        <s v="Hummingbird (IRE)"/>
        <s v="Jouska (GB)"/>
        <s v="Mary Somerville (GB)"/>
        <s v="Maybe Today (GB)"/>
        <s v="Sonoma (FR)"/>
        <s v="Shuttlecock (GB)"/>
        <s v="Stylish One (IRE)"/>
        <s v="Aisteoir (IRE)"/>
        <s v="Dazzling Light (UAE)"/>
        <s v="River Song (USA)"/>
        <s v="She Mystifies (GB)"/>
        <s v="Sovereign Belle (IRE)"/>
        <s v="Arishka (IRE)"/>
        <s v="Excelette (IRE)"/>
        <s v="In Trutina (GB)"/>
        <s v="Exotic Isle (GB)"/>
        <s v="Memory Lane (GB)"/>
        <s v="Isis (USA)"/>
        <s v="Lead Story (IRE)"/>
        <s v="Epping Rose (IRE)"/>
        <s v="Capall An Ibre (IRE)"/>
        <s v="Chandresh (GB)"/>
        <s v="Enliven (GB)"/>
        <s v="Sorella Bella (IRE)"/>
        <s v="Three Little Birds (GB)"/>
        <s v="Zartaj (USA)"/>
        <s v="Fashion (GB)"/>
        <s v="Itsinthestars (GB)"/>
        <s v="Nantany (GB)"/>
        <s v="Poet's Princess (GB)"/>
        <s v="Rosina (GB)"/>
        <s v="Criteria (IRE)"/>
        <s v="Time Saver (GB)"/>
        <s v="Feminism (IRE)"/>
        <s v="Lady Bowthorpe (GB)"/>
        <s v="Loving Dream (GB)"/>
        <s v="Molly Malone (FR)"/>
        <s v="Waldlied (GB)"/>
        <s v="Serena's Storm (IRE)"/>
        <s v="Shirocco Star (GB)"/>
        <s v="Stylistique (GB)"/>
        <s v="Amoreena (GB)"/>
        <s v="Lady Macduff (IRE)"/>
        <s v="If You Can Dream (GB)"/>
        <s v="Fine Judgment (GB)"/>
        <s v="Miss Blondell (GB)"/>
        <s v="Unique Cut (IRE)"/>
        <s v="Khatiba (IRE)"/>
        <s v="Nexxia (FR)"/>
        <s v="Morning Jewel (IRE)"/>
        <s v="Diptych (USA)"/>
        <s v="Rolling Deep (GB)"/>
        <s v="Ruminyahui (IRE)"/>
        <s v="Rythmic (GB)"/>
        <s v="Zagharit (IRE)"/>
        <s v="Very Dashing (GB)"/>
        <s v="Mutrecy (IRE)"/>
        <s v="Paulinie (GB)"/>
        <s v="Samite (USA)"/>
        <s v="Spectralight (IRE)"/>
        <s v="Alosha (IRE)"/>
        <s v="Balsamine (USA)"/>
        <s v="Dubai Discovery (USA)"/>
        <s v="Gilded Flyer (IRE)"/>
        <s v="Just One Kiss (GB)"/>
        <s v="Fountain of Time (IRE)"/>
        <s v="Poet's Queen (GB)"/>
        <s v="Ahazeej (IRE)"/>
        <s v="Lady's Purse (GB)"/>
        <s v="Textured (IRE)"/>
        <s v="Elzaam (AUS) x Alanna'a Leanbh (IRE)"/>
        <s v="Elzaam (AUS) x Am I (USA)"/>
        <s v="Bounty'S Spirit (GB)"/>
        <s v="Coconut Kisses (GB)"/>
        <s v="Nutshell (GB)"/>
        <s v="Signora Lina (IRE)"/>
        <s v="Live Stream (IRE)"/>
        <s v="Lumos Maxima (IRE)"/>
        <s v="Fitrah (IRE)"/>
        <s v="Golden Shine (GB)"/>
        <s v="Kukri Klass (IRE)"/>
        <s v="Mm Sixsevei (IRE)"/>
        <s v="No More Regrets (IRE)"/>
        <s v="Perliere (IRE)"/>
        <s v="Tatra (IRE)"/>
        <s v="Upper Silesian (IRE)"/>
        <s v="Beechwood Emily (GB)"/>
        <s v="Bilderberg (IRE)"/>
        <s v="By Jupiter (GB)"/>
        <s v="Dutch Heiress (GB)"/>
        <s v="Khajool (IRE)"/>
        <s v="Serengo (IRE)"/>
        <s v="Smooth Sailing (GB)"/>
        <s v="Carpe Diem Lady (IRE)"/>
        <s v="Tumblewind (GB)"/>
        <s v="Mumtaza (GB)"/>
        <s v="Modern Look (GB)"/>
        <s v="Dusty Red (GB)"/>
        <s v="Mythicism (GB)"/>
        <s v="Seracina (GB)"/>
        <s v="Teeba (USA)"/>
        <s v="Wine And Roses (IRE)"/>
        <s v="Ceaseless (IRE)"/>
        <s v="Gaby (IRE)&quot;"/>
        <s v="Laguna Salada (IRE)"/>
        <s v="Mearu (IRE)"/>
        <s v="Sea Chanter (USA)"/>
        <s v="Pepinillo (GB)"/>
        <s v="Lady Melody (IRE)"/>
        <s v="Reiwa (IRE)"/>
        <s v="Spirit of Sisra (IRE)"/>
        <s v="Ivor's Magic (IRE)"/>
        <s v="Va Pensiero (IRE)"/>
        <s v="D'Arcy Spice (GB)"/>
        <s v="Last Surprise (IRE)"/>
        <s v="Sweet Rose (GB)"/>
        <s v="Pure Shores (GB)"/>
        <s v="Sailing (GER)"/>
        <s v="Necoleta (GB)"/>
        <s v="Sankari Royale (IRE)"/>
        <s v="Glyndebourne (IRE)"/>
        <s v="Point Reyes (IRE)"/>
        <s v="Sander Camillo (USA)"/>
        <s v="Sindjara (USA)"/>
        <s v="Claramara (IRE)"/>
        <s v="Colomone Cross (IRE)"/>
        <s v="Canton Queen (IRE)"/>
        <s v="Counterpoint (GB)"/>
        <s v="Ebiyanza (USA)"/>
        <s v="Gale Force (GB)"/>
        <s v="Twist 'n' Shake (GB)"/>
        <s v="Koora (GB)"/>
        <s v="Lady Hayes (IRE)"/>
        <s v="Liberty Beach (GB)"/>
        <s v="Onassis (IRE)"/>
        <s v="One Voice (IRE)"/>
        <s v="Prize Exhibit (GB)"/>
        <s v="Queen of Love (IRE)"/>
        <s v="She's Got You (GB)"/>
        <s v="Wonderful Tonight (FR)"/>
        <s v="Aljazzi (GB)"/>
        <s v="Alwilda (GB)"/>
        <s v="Archer's Dream (IRE)"/>
        <s v="Atone (GB)"/>
        <s v="Love On My Mind (IRE)"/>
        <s v="Dark Acclamation (IRE)"/>
        <s v="Neeran (GB)"/>
        <s v="Galileo Gold (GB) x Adeliz (FR)"/>
        <s v="Galileo Gold (GB) x Ardingly (IRE)"/>
        <s v="Galileo Gold (GB) x Bisous Y Besos (IRE)"/>
        <s v="Chabelita (GB)"/>
        <s v="Novel Fun (IRE)"/>
        <s v="Hangzhou (GB)"/>
        <s v="Grace To Grace (IRE)"/>
        <s v="Ilulisset (FR)"/>
        <s v="Kikini Bamalaam (IRE)"/>
        <s v="Madam McPhee (GB)"/>
        <s v="Negotiate (GB)"/>
        <s v="Lilyhammer (IRE)"/>
        <s v="Puffin Island (IRE)"/>
        <s v="Queen Cordelia (IRE)"/>
        <s v="High As A Kite (FR)"/>
        <s v="Sarbacane (GB)"/>
        <s v="Alliance d'Or (IRE)"/>
        <s v="Via Manzoni (IRE)"/>
        <s v="Prairie Blossom (FR)"/>
        <s v="Queen Philippa (USA)"/>
        <s v="Salon Law (GER)"/>
        <s v="All For Rome (GER)"/>
        <s v="Cosmique (FR)"/>
        <s v="Kenava (FR)"/>
        <s v="Maestria (IRE)"/>
        <s v="Particule (FR)"/>
        <s v="Ghaiyyath (IRE) x Amchitka (IRE)"/>
        <s v="Obama Rule (IRE)"/>
        <s v="Satwa Ruby (FR)"/>
        <s v="La Femme (IRE)"/>
        <s v="Glimmer of Peace (IRE)"/>
        <s v="Ice Eagle (IRE)"/>
        <s v="Immaculate (GB)"/>
        <s v="Cosmic Love (GB)"/>
        <s v="Experte (FR)"/>
        <s v="Khalifa Sis (IRE)"/>
        <s v="Lajatico (GB)"/>
        <s v="Motivate Me (FR)"/>
        <s v="Queen of Carthage (USA)"/>
        <s v="Saloon Sold (GER)"/>
        <s v="On The Stage (GB)"/>
        <s v="Pakora (FR)"/>
        <s v="School Run (IRE)"/>
        <s v="Shemiyla (FR)"/>
        <s v="Singing Sky (GB)"/>
        <s v="Sousmain (GB)"/>
        <s v="A Day At The Races (IRE)"/>
        <s v="Bright Glow (GB)"/>
        <s v="Cavernndchipmunks (FR)"/>
        <s v="Cosmic Approach (IRE)"/>
        <s v="Daring Diva (GB)"/>
        <s v="Graciebird (IRE)"/>
        <s v="Hansiya (IRE)"/>
        <s v="Mitzi Winks (USA)"/>
        <s v="My Fairy (IRE)"/>
        <s v="Zadorra (IRE)"/>
        <s v="Belief (GB)"/>
        <s v="Black Mascara (IRE)"/>
        <s v="Diamond Drop (IRE)"/>
        <s v="Kiss From A Rose (GB)"/>
        <s v="Militate (GB)"/>
        <s v="Floating Along (IRE)"/>
        <s v="Flawless Beauty (GB)"/>
        <s v="Huamulan (FR)"/>
        <s v="Saturn Girl (IRE)"/>
        <s v="Lambari (FR)"/>
        <s v="Low Cunning (IRE)"/>
        <s v="Ugo Fire (IRE)"/>
        <s v="Kirsch (IRE)"/>
        <s v="Royal Blue Caravel (IRE)"/>
        <s v="Chance of Bubbles (IRE)"/>
        <s v="Guardia (GER)"/>
        <s v="Tajamhor (USA)"/>
        <s v="Carrie's Vision (GB)"/>
        <s v="Hitra (USA)"/>
        <s v="Lady Bond (GB)"/>
        <s v="Sharsted (GER)"/>
        <s v="Kayl (FR)"/>
        <s v="Cubswin (IRE)"/>
        <s v="Kwela (GB)"/>
        <s v="Ta Ammol (GB)"/>
        <s v="Citronella (GB)"/>
        <s v="Ten Thousand Stars (GB)"/>
        <s v="Vetlana (IRE)"/>
        <s v="Harbour of Hope (GER)"/>
        <s v="Shozita (GB)"/>
        <s v="Sylvia Plath (IRE)"/>
        <s v="Princess Lahar (GB)"/>
        <s v="Wahylah (IRE)"/>
        <s v="Macaroon (IRE)"/>
        <s v="If So (GB)"/>
        <s v="Silver Link (IRE)"/>
        <s v="Tunkwa (FR)"/>
        <s v="Autumn Magic (GB)"/>
        <s v="Jacquotte Delahaye (GB)"/>
        <s v="Lady Poppy (GB)"/>
        <s v="Lyrical Approach (GB)"/>
        <s v="Nataleena (IRE)"/>
        <s v="Quick March (GB)"/>
        <s v="Muqantara (USA)"/>
        <s v="Inagh River (GB)"/>
        <s v="Isabella Swan (GB)"/>
        <s v="Zarnava (FR)"/>
        <s v="Last Frontier (FR)"/>
        <s v="Kaminari (IRE)"/>
        <s v="Lily For Ever (FR)"/>
        <s v="Spark Fury (GB)"/>
        <s v="Be My Angel (GB)"/>
        <s v="Feliciana (GB)"/>
        <s v="On Her Way (GB)"/>
        <s v="Poppets Sweetlove (GB)"/>
        <s v="Puckle (GB)"/>
        <s v="Footlight (GB)"/>
        <s v="New Tune (GB)"/>
        <s v="Savannah's Show (GB)"/>
        <s v="Ribbon Royale (GB)"/>
        <s v="Sharla (GB)"/>
        <s v="Shiba (FR)"/>
        <s v="Twist of Hay (GB)"/>
        <s v="Two In The Pink (IRE)"/>
        <s v="Al Shoughor (GB)"/>
        <s v="Azure Amour (IRE)"/>
        <s v="Beauty Pageant (IRE)"/>
        <s v="Eternal Sun (GB)"/>
        <s v="Geranium (GB)"/>
        <s v="Guarded Secret (GB)"/>
        <s v="Imshivalla (IRE)"/>
        <s v="Keladora (USA)"/>
        <s v="Mandaza (FR)"/>
        <s v="Mimram (GB)"/>
        <s v="Noble Queen (GB)"/>
        <s v="Little Lady Katie (IRE)"/>
        <s v="Alabama Showgirl (IRE)"/>
        <s v="Bint Iffraaj (GB)"/>
        <s v="Critical Speed (IRE)"/>
        <s v="Freckles (GB)"/>
        <s v="Greach (IRE)"/>
        <s v="Lady Lube Rye (IRE)"/>
        <s v="Minoria (GB)"/>
        <s v="Perfect Outing (GB)"/>
        <s v="Radio Gaga (GB)"/>
        <s v="Stellarta (GB)"/>
        <s v="Our Gal (GB)"/>
        <s v="Rivas Rhapsody (IRE)"/>
        <s v="Shohrah (IRE)"/>
        <s v="Starboard Watch (GB)"/>
        <s v="You've Charmed Me (IRE)"/>
        <s v="Anadolu (IRE)"/>
        <s v="Bilandy (GB)"/>
        <s v="Bluebird Day (GB)"/>
        <s v="Colouring (GB)"/>
        <s v="Ebrah (GB)"/>
        <s v="Lady Sparkles (IRE)"/>
        <s v="Ventura Jazz (GB)"/>
        <s v="Arctic Panda (GB)"/>
        <s v="Blue Crest (FR)"/>
        <s v="Differing (GB)"/>
        <s v="Ealaan (USA)"/>
        <s v="Kalfu (GB)"/>
        <s v="La Roche Jagu (GB)"/>
        <s v="Lady Quickstep (IRE)"/>
        <s v="Lady Vermeer (GB)"/>
        <s v="Mi Emma (GER)"/>
        <s v="Out of The Dark (IRE)"/>
        <s v="Hello Youmzain (FR) x Beauty of Love (GB)"/>
        <s v="Frasque (IRE)"/>
        <s v="Kenwysa (FR)"/>
        <s v="Danega (GB)"/>
        <s v="Moksha (GB)"/>
        <s v="Must Be Me (GB)"/>
        <s v="Red Sunshine (FR)"/>
        <s v="Leenavesta (USA)"/>
        <s v="Maiden's Tower (IRE)"/>
        <s v="Lustful (GB)"/>
        <s v="Simaviya (IRE)"/>
        <s v="Bit of Banter (IRE)"/>
        <s v="Winter Light (GB)"/>
        <s v="Liberamente (IRE)"/>
        <s v="Starrylita (IRE)"/>
        <s v="Magique (IRE)"/>
        <s v="Between The Sheets (IRE)"/>
        <s v="Sparkling Beam (IRE)"/>
        <s v="Constant Dream (GB)"/>
        <s v="Teardrop Rock (GB)"/>
        <s v="Moghrama (IRE)"/>
        <s v="Undeniable (GB)"/>
        <s v="Whims of Desire (GB)"/>
        <s v="Goleta (IRE)"/>
        <s v="Love Baileys (GB)"/>
        <s v="Famous Star (IRE)"/>
        <s v="Sinaadi (IRE)"/>
        <s v="Vive Marie (GER)"/>
        <s v="Comical (IRE)"/>
        <s v="Cheherazad (IRE)"/>
        <s v="Key Moment (IRE)"/>
        <s v="New To Wexford (IRE)"/>
        <s v="Fainleog (IRE)"/>
        <s v="Music Pearl (IRE)"/>
        <s v="Natural Bloom (IRE)"/>
        <s v="Looking Good (GB)"/>
        <s v="Mediska (GB)"/>
        <s v="Night Queen (IRE)"/>
        <s v="Supreme Quest (GB)"/>
        <s v="Witty Repartee (IRE)"/>
        <s v="Ceimeanna Coise (IRE)"/>
        <s v="Esterlina (IRE)"/>
        <s v="Savoy Showgirl (IRE)"/>
        <s v="Cartoon (GB)"/>
        <s v="Kasalla (IRE)"/>
        <s v="Alexandrite (GB)"/>
        <s v="Crossed Fingers (IRE)"/>
        <s v="Peachmelba (USA)"/>
        <s v="Bear Cheek (IRE)"/>
        <s v="Dubai Paradise (IRE)"/>
        <s v="Julia's Magic (IRE)"/>
        <s v="Oddysey (IRE)"/>
        <s v="Virtually (GB)"/>
        <s v="Fanzine (GB)"/>
        <s v="Himiko (IRE)"/>
        <s v="Lunette (IRE)"/>
        <s v="Rome Imperial (IRE)"/>
        <s v="Scarlet Pimpernel (GB)"/>
        <s v="Last Bid (GB)"/>
        <s v="Gabridan (IRE)"/>
        <s v="Plagiarism (USA)"/>
        <s v="Gheedaa (USA)"/>
        <s v="Grandegrandegrande (IRE)"/>
        <s v="Passegiata (GB)"/>
        <s v="Passing Trade (IRE)"/>
        <s v="Piazzini (IRE)"/>
        <s v="Regal Ambition (GB)"/>
        <s v="Shambolique (GB)"/>
        <s v="Sharliyka (IRE)"/>
        <s v="Isabeau (IRE)"/>
        <s v="Brown Eyed Honey (GB)"/>
        <s v="Caledonian Belle (IRE)"/>
        <s v="Designation (IRE)"/>
        <s v="Ask The Wind (IRE)"/>
        <s v="La Reveuse (IRE)"/>
        <s v="Alsindi (IRE)"/>
        <s v="Moon Shimmer (GB)"/>
        <s v="Kotaya (FR)"/>
        <s v="Flaming Princess (IRE)"/>
        <s v="Queen Mia (IRE)"/>
        <s v="Happy Land (IRE)"/>
        <s v="Herridge (IRE)"/>
        <s v="Jolyne (GB)"/>
        <s v="Ablah (USA)"/>
        <s v="Across The Sea (GB)"/>
        <s v="Miss Liguria (GB)"/>
        <s v="Pelosi (IRE)"/>
        <s v="Pie In The Sky (IRE)"/>
        <s v="Servalan (IRE)"/>
        <s v="Cristal Fashion (IRE)"/>
        <s v="Dalanijujo (IRE)"/>
        <s v="Hidden Thought (GB)"/>
        <s v="Indian Blessing (GB)"/>
        <s v="Molly Dolly (IRE)"/>
        <s v="Gorane (IRE)"/>
        <s v="Isabella Brant (FR)"/>
        <s v="Slovak (IRE)"/>
        <s v="No Limit Credit (GER)"/>
        <s v="Dorothy B (IRE)"/>
        <s v="Qatar Queen (IRE)"/>
        <s v="An Ghalanta (IRE)"/>
        <s v="Havana Bound (GB)"/>
        <s v="Lavetta (GB)"/>
        <s v="Moravia (GB)"/>
        <s v="Tejano (IRE)"/>
        <s v="Hot Flush (IRE)"/>
        <s v="Melissa Jane (GB)"/>
        <s v="Little Voice (USA)"/>
        <s v="Multicultural (IRE)"/>
        <s v="Scattered Stars (GB)"/>
        <s v="Coquette Noire (IRE)"/>
        <s v="Let It Be Me (USA)"/>
        <s v="Missy O' Gwaun (IRE)"/>
        <s v="Potent Embrace (USA)"/>
        <s v="Stella Blue (FR)"/>
        <s v="Bewitchment (GB)"/>
        <s v="Diamonds Pour Moi (GB)"/>
        <s v="Ninfea (GER)"/>
        <s v="Tiger Eye (IRE)"/>
        <s v="Clotilde (GB)"/>
        <s v="Maggie Lou (IRE)"/>
        <s v="Sterling Sound (USA)"/>
        <s v="Strawberry Martini (GB)"/>
        <s v="Sweet Serendipity (GB)"/>
        <s v="Scarlet Sonnet (IRE)"/>
        <s v="Wotadoll (GB)"/>
        <s v="Charlize Angel (IRE)"/>
        <s v="Lady Lizabeth (IRE)"/>
        <s v="Made of Talent (GB)"/>
        <s v="Gold Stone (GB)"/>
        <s v="Nuala Tagula (IRE)"/>
        <s v="Regrette Rien (IRE)"/>
        <s v="Ola Bonita (IRE)"/>
        <s v="King of Change (GB) x Ask Not (GB)"/>
        <s v="House of Roses (GB)"/>
        <s v="Trace of Scent (IRE)"/>
        <s v="Volkovkha (GB)"/>
        <s v="Propriety (IRE)"/>
        <s v="Theory of Music (IRE)"/>
        <s v="Bonanza Creek (IRE)"/>
        <s v="How (IRE)"/>
        <s v="Klassique (GB)"/>
        <s v="Lady Macbeth (IRE)"/>
        <s v="Love Locket (IRE)"/>
        <s v="Parle Moi (IRE)"/>
        <s v="Pepita (IRE)"/>
        <s v="Villa Marina (GB)"/>
        <s v="Playful Sound (GB)"/>
        <s v="Pure Excellence (GB)"/>
        <s v="Secret Soul (GB)"/>
        <s v="Shelbysmile (USA)"/>
        <s v="Ship of Dreams (IRE)"/>
        <s v="Whatami (GB)"/>
        <s v="Swansdown (GB)"/>
        <s v="Wisdom Mind (IRE)"/>
        <s v="Above The Storm (GB)"/>
        <s v="Alina (IRE)"/>
        <s v="Anapurna (GB)"/>
        <s v="Blue Waltz (GB)"/>
        <s v="Red Starlight (GB)"/>
        <s v="Wind Fire (USA)"/>
        <s v="Fabulist (GB)"/>
        <s v="Frankel Light (IRE)"/>
        <s v="Honorina (GB)"/>
        <s v="Hulcote (GB)"/>
        <s v="Qalahari (IRE)"/>
        <s v="Rayagara (IRE)"/>
        <s v="Revolutionintheair (USA)"/>
        <s v="Speed Skater (GB)"/>
        <s v="Sunset Dazzle (IRE)"/>
        <s v="Sunset Dream (IRE)"/>
        <s v="Twilight Magic (GB)"/>
        <s v="Aneedah (IRE)"/>
        <s v="Bobbi Grace (IRE)"/>
        <s v="Chisana (GB)"/>
        <s v="Dubai Sunset (IRE)"/>
        <s v="Joyce Compton (IRE)"/>
        <s v="Miss Violetta (FR)"/>
        <s v="Kodi Bear (IRE) x Ahab (GB)"/>
        <s v="Kodi Bear (IRE) x Angel de La Gesse (FR)"/>
        <s v="Expecting To Fly (USA)"/>
        <s v="Fey (GB)"/>
        <s v="Jasmine B (IRE)"/>
        <s v="Legitimus (IRE)"/>
        <s v="Mimic's Memory (GB)"/>
        <s v="Souzie (IRE)"/>
        <s v="Symposium (GB)"/>
        <s v="Ladywood (IRE)"/>
        <s v="Lyin Eyes (GB)"/>
        <s v="Forever In Love (GB)"/>
        <s v="Malilla (IRE)"/>
        <s v="Nymfia (IRE)"/>
        <s v="Harlequin Twist (GB)"/>
        <s v="Ice Haven (IRE)"/>
        <s v="Kymera (IRE)"/>
        <s v="Luminous (GB)"/>
        <s v="Maharg's Princess (IRE)"/>
        <s v="Masquerading (GB)"/>
        <s v="Andorra (GB)"/>
        <s v="Crime of Passion (IRE)"/>
        <s v="Spring Leaf (FR)"/>
        <s v="Towards (USA)"/>
        <s v="Xcite (IRE)"/>
        <s v="Best On Stage (GER)"/>
        <s v="Boston Beauties (IRE)"/>
        <s v="Caridade (USA)"/>
        <s v="Casual Remark (IRE)"/>
        <s v="Exquisite Ruby (GB)"/>
        <s v="Lucky Sister (IRE)"/>
        <s v="Pearly Empress (FR)"/>
        <s v="Speciality (FR)"/>
        <s v="Villa Tora (GB)"/>
        <s v="Zenella (GB)"/>
        <s v="Adutchgirl (GER)"/>
        <s v="Apache Storm (GB)"/>
        <s v="Celestial Queen (GB)"/>
        <s v="Deleyla (GB)"/>
        <s v="Ikigai (GB)"/>
        <s v="Let's (IRE)"/>
        <s v="Lil's Joy (IRE)"/>
        <s v="Lope Scholar (IRE)"/>
        <s v="Chiringuita (USA)"/>
        <s v="Karijini (GER)"/>
        <s v="Marisol (IRE)"/>
        <s v="Miss Kinari (IRE)"/>
        <s v="Straight Talking (GB)"/>
        <s v="Singer (GB)"/>
        <s v="Virginia Plane (GB)"/>
        <s v="Love Powerful (IRE)"/>
        <s v="Kodiac (GB) x Alqifaar (USA)"/>
        <s v="Pass The Moon (IRE)"/>
        <s v="Maryhill (IRE)"/>
        <s v="Fanciful Miss (GB)"/>
        <s v="Rince Beo (IRE)"/>
        <s v="Taste The Salt (IRE)"/>
        <s v="Wild Impala (FR)"/>
        <s v="Wish For Me (IRE)"/>
        <s v="Dixieland Kiss (USA)"/>
        <s v="No Lippy (IRE)"/>
        <s v="River Sands (GB)"/>
        <s v="Sagittarian Wind (GB)"/>
        <s v="Dutch Princess (GB)"/>
        <s v="Lady of Acclaim (IRE)"/>
        <s v="Luminous Gold (GB)"/>
        <s v="Mosey (IRE)"/>
        <s v="Ambiguous (GB)"/>
        <s v="Feelinlikeasomeone (GB)"/>
        <s v="Jamboretta (IRE)"/>
        <s v="Musical Memories (GB)"/>
        <s v="Maarit (IRE)"/>
        <s v="Patty Paige (IRE)"/>
        <s v="Sage Grouse (USA)"/>
        <s v="Stylish Design (FR)"/>
        <s v="Set To Fire (IRE)"/>
        <s v="Sense of A Woman (USA)"/>
        <s v="Pack Together (GB)"/>
        <s v="Clieves Hills (GB)"/>
        <s v="Call Sign Charlie (IRE)"/>
        <s v="L'Ile Aux Loups (IRE)"/>
        <s v="One Pixel (GB)"/>
        <s v="Pure Joy (GB)"/>
        <s v="Tameemah (IRE)"/>
        <s v="Sharqawiyah (GB)"/>
        <s v="Chartreuse (IRE)"/>
        <s v="Creggs Pipes (IRE)"/>
        <s v="Embellishment (IRE)"/>
        <s v="Gravitee (FR)"/>
        <s v="Isabella (IRE)"/>
        <s v="Kurious (GB)"/>
        <s v="Lamar (IRE)"/>
        <s v="Majestic Dubawi (GB)"/>
        <s v="Margie's Music (FR)"/>
        <s v="Miss Katie Mae (IRE)"/>
        <s v="Moll (IRE)"/>
        <s v="Mrs Bouquet (GB)"/>
        <s v="Over All (IRE)"/>
        <s v="Paraphernalia (IRE)"/>
        <s v="Purely Priceless (IRE)"/>
        <s v="Quiet Times (GER)"/>
        <s v="Rose d'Etoile (IRE)"/>
        <s v="Silent Morning (GB)"/>
        <s v="Sliabh Luachra (IRE)"/>
        <s v="What Say You (IRE)"/>
        <s v="Witches Brew (IRE)"/>
        <s v="Terre (FR)"/>
        <s v="Thames Pageant (GB)"/>
        <s v="Amorella (IRE)"/>
        <s v="Ridaa (IRE)"/>
        <s v="Rose of Miracles (GB)"/>
        <s v="Silk Forest (IRE)"/>
        <s v="Smoulder (GB)"/>
        <s v="A Bid In Time (IRE)"/>
        <s v="Au Clair de Lune (IRE)"/>
        <s v="Born With Pride (IRE)"/>
        <s v="Cash In The Hand (USA)"/>
        <s v="Crowley's Law (GB)"/>
        <s v="Drama School (IRE)"/>
        <s v="Geminga (GB)"/>
        <s v="Loyal (IRE)"/>
        <s v="Mi Raccomando (GB)"/>
        <s v="Middle East (IRE)"/>
        <s v="Sea Horn (FR)"/>
        <s v="Seven Empires (IRE)"/>
        <s v="Silhuette (IRE)"/>
        <s v="Stereophonic (IRE)"/>
        <s v="Avon Breeze (GB)"/>
        <s v="Better By Far (IRE)"/>
        <s v="Bonnie Brae (GB)"/>
        <s v="Cornlaw (GB)"/>
        <s v="Dawreya (IRE)"/>
        <s v="Frequent (GB)"/>
        <s v="Lisiere (IRE)"/>
        <s v="Love Island (GB)"/>
        <s v="Chasing Rubies (IRE)"/>
        <s v="Midnightly (GB)"/>
        <s v="Missisipi Star (IRE)"/>
        <s v="Persaria (GB)"/>
        <s v="Siralen (USA)"/>
        <s v="Belatorio (IRE)"/>
        <s v="Belle Above All (GB)"/>
        <s v="Butterfly Kiss (USA)"/>
        <s v="Hundi (IRE)"/>
        <s v="Lunar Phase (IRE)"/>
        <s v="She's Amazing (GB)"/>
        <s v="Spain Blues (FR)"/>
        <s v="Yolo Star (IRE)"/>
        <s v="Born To Day (IRE)"/>
        <s v="Dream Dreamer (GB)"/>
        <s v="Incorrigible (GB)"/>
        <s v="Accede (GB)"/>
        <s v="Dawn of Reckoning (GB)"/>
        <s v="Hadeeya (GB)"/>
        <s v="Increasing (IRE)"/>
        <s v="Queen Myrine (IRE)"/>
        <s v="Rive Gauche (GB)"/>
        <s v="Summers Lease (GB)"/>
        <s v="Anastazia (GB)"/>
        <s v="Blue Butterfly (GB)"/>
        <s v="Distant Thunder (IRE)"/>
        <s v="Fairy Stories (GB)"/>
        <s v="Givepeaceachance (GB)"/>
        <s v="Roman Spinner (GB)"/>
        <s v="Louya (IRE)"/>
        <s v="Set Fire (IRE)"/>
        <s v="Shawaaty (IRE)"/>
        <s v="Fluvial (IRE)"/>
        <s v="Grenadine (IRE)"/>
        <s v="Golddragon Reef (IRE)"/>
        <s v="Jellicle Ball (IRE)"/>
        <s v="Katie O'Hara (IRE)"/>
        <s v="Mihrab (USA)"/>
        <s v="Pure Greed (IRE)"/>
        <s v="Kookaburra (USA)"/>
        <s v="Lethal Promise (IRE)"/>
        <s v="Miss Kittyhawk (IRE)"/>
        <s v="Naruko (USA)"/>
        <s v="New Terms (GB)"/>
        <s v="Polar Sea (GB)"/>
        <s v="Portico (GB)"/>
        <s v="You Dare To Dream (IRE)"/>
        <s v="Kilakey (IRE)"/>
        <s v="Set Dreams (FR)"/>
        <s v="She Loves A Night (IRE)"/>
        <s v="Smile At Me (IRE)"/>
        <s v="Verriya (FR)"/>
        <s v="Alshadhia (IRE)"/>
        <s v="Anyone Special (IRE)"/>
        <s v="Combination (FR)"/>
        <s v="Dundel'S Spirit (IRE)"/>
        <s v="Heavenly Angel (GB)"/>
        <s v="Alkhawarah (USA)"/>
        <s v="Street Marie (USA)"/>
        <s v="Grace And Virtue (IRE)"/>
        <s v="Inca Trail (USA)"/>
        <s v="Kiyra Wells (IRE)"/>
        <s v="Starry Messenger (GB)"/>
        <s v="Acuity (GB)"/>
        <s v="My Aquarian (IRE)"/>
        <s v="Mango Diva (GB)"/>
        <s v="Cheetah (GB)"/>
        <s v="Dance Hall Girl (IRE)"/>
        <s v="Shaqeeqa (GB)"/>
        <s v="Syrena (IRE)"/>
        <s v="West of Venus (USA)"/>
        <s v="Chirkova (USA)"/>
        <s v="Darkan (IRE)"/>
        <s v="Astroglia (USA)"/>
        <s v="Badr Al Badoor (IRE)"/>
        <s v="Willow Beck (GB)"/>
        <s v="Cuban Treasure (GB)"/>
        <s v="Title Track (GB)"/>
        <s v="Irish Steps (USA)"/>
        <s v="Urban Ball (IRE)"/>
        <s v="Creme Anglaise (GB)"/>
        <s v="Fresh Snow (IRE)"/>
        <s v="Hymnist (IRE)"/>
        <s v="Kerry Gal (IRE)"/>
        <s v="Paza (USA)"/>
        <s v="Go Kart (IRE)"/>
        <s v="Hallowed Park (IRE)"/>
        <s v="Destalink (GB)"/>
        <s v="Ezilii (IRE)"/>
        <s v="Rock Samphire (IRE)"/>
        <s v="Auxilia (IRE)"/>
        <s v="Bint Nayef (IRE)"/>
        <s v="Chiarezza (AUS)"/>
        <s v="Contida (GB)"/>
        <s v="Topka (FR)"/>
        <s v="Melodic Motion (IRE)"/>
        <s v="Aberlady (USA)"/>
        <s v="Gimasha (GB)"/>
        <s v="Janicellaine (IRE)"/>
        <s v="Gwendolyn (GER)"/>
        <s v="Spinamiss (IRE)"/>
        <s v="Sunset Wish (GB)"/>
        <s v="Tropicana Bay (GB)"/>
        <s v="Faughill (IRE)"/>
        <s v="Summer's Eve (GB)"/>
        <s v="Yaa Mous (GB)"/>
        <s v="Bonica (IRE)"/>
        <s v="Dijlah (GB)"/>
        <s v="Divine Queen (GB)"/>
        <s v="Dubawi Meeznah (IRE)"/>
        <s v="Middle Creek (GB)"/>
        <s v="Perfect Showdance (GB)"/>
        <s v="Star Jewel (GB)"/>
        <s v="Ginvincible (GB)"/>
        <s v="Approach By Sea (IRE)"/>
        <s v="Capelita (GB)"/>
        <s v="Caledonia Duchess (GB)"/>
        <s v="Kodikova (IRE)"/>
        <s v="Madam Mojito (USA)"/>
        <s v="Mookhlesa (GB)"/>
        <s v="Adornment (GB)"/>
        <s v="Azenora (FR)"/>
        <s v="Believable (GB)"/>
        <s v="Caryatid (GB)"/>
        <s v="Falling Angel (GB)"/>
        <s v="Volition (IRE)"/>
        <s v="Spontaneity (IRE)"/>
        <s v="Atlantic Isle (GER)"/>
        <s v="Eolith (GB)"/>
        <s v="Madeleine Bond (GB)"/>
        <s v="La Danse Classique (GB)"/>
        <s v="Puds (GB)"/>
        <s v="Red Box (GB)"/>
        <s v="Shumookhi (IRE)"/>
        <s v="Sweet Gardenia (GB)"/>
        <s v="Swiss Kiss (GB)"/>
        <s v="Taliyna (IRE)"/>
        <s v="Theophile (IRE)"/>
        <s v="Under Oath (GB)"/>
        <s v="Zaajel (GB)"/>
        <s v="Always Thankful (GB)"/>
        <s v="Atlantic Drift (GB)"/>
        <s v="Bungee Jump (IRE)"/>
        <s v="Clearly Crystal (GB)"/>
        <s v="Exceling (IRE)"/>
        <s v="Gaja (GER)"/>
        <s v="Independent Missy (IRE)"/>
        <s v="Vale of Paris (IRE)"/>
        <s v="Influence (FR)"/>
        <s v="Firebird Song (IRE)"/>
        <s v="Lyons Lane (GB)"/>
        <s v="Meala (IRE)"/>
        <s v="Redinha (GB)"/>
        <s v="Scholarly (GB)"/>
        <s v="Show Me Off (GB)"/>
        <s v="Shringara (IRE)"/>
        <s v="Struck By The Moon (GB)"/>
        <s v="Sunniyra (IRE)"/>
        <s v="Anything Goes (IRE)"/>
        <s v="Caislean (IRE)"/>
        <s v="Brief Moment (IRE)"/>
        <s v="Daniela de Vega (IRE)"/>
        <s v="Edelline (IRE)"/>
        <s v="Elmaliya (IRE)"/>
        <s v="Halla Na Saoire (IRE)"/>
        <s v="Jeva (IRE)"/>
        <s v="Nahoodh (IRE)"/>
        <s v="Nijah (IRE)"/>
        <s v="Pardoven (IRE)"/>
        <s v="Party Animal (GB)"/>
        <s v="Sagely (IRE)"/>
        <s v="Surcingle (USA)"/>
        <s v="Al Dawodiya (IRE)"/>
        <s v="Arctic Ocean (IRE)"/>
        <s v="Assurance (IRE)"/>
        <s v="Aubineau (USA)"/>
        <s v="Princesse de Saba (FR)"/>
        <s v="Provocateuse (IRE)"/>
        <s v="Rabaabah (IRE)"/>
        <s v="Sandra's Secret (IRE)"/>
        <s v="Sarasota Bay (GB)"/>
        <s v="Shobobb (GB)"/>
        <s v="So I Told You (IRE)"/>
        <s v="Tower of Pisa (FR)"/>
        <s v="Unsinkable Sam (GB)"/>
        <s v="Utile (GB)"/>
        <s v="Air Force Amy (GB)"/>
        <s v="Annual (USA)"/>
        <s v="Bella de Medici (IRE)"/>
        <s v="Buying Trouble (USA)"/>
        <s v="Circulation (GB)"/>
        <s v="Dancing Vega (IRE)"/>
        <s v="Desert Lantern (USA)"/>
        <s v="Durance (GER)"/>
        <s v="Hard Forest (IRE)"/>
        <s v="Jessica Rocks (GB)"/>
        <s v="Lady Heidi (GB)"/>
        <s v="Lipstick Rose (IRE)"/>
        <s v="Marsh Daisy (GB)"/>
        <s v="Natural Beauty (GB)"/>
        <s v="Ells Bells (GB)"/>
        <s v="Pure Nature (GB)"/>
        <s v="Spirit of India (GB)"/>
        <s v="Sofi's Spirit (IRE)"/>
        <s v="Tamadhor (IRE)"/>
        <s v="Accolade (GB)"/>
        <s v="Tarando (GB)"/>
        <s v="Maimoona (IRE)"/>
        <s v="Pamushana (IRE)"/>
        <s v="Loving Touch (GB)"/>
        <s v="Faustinatheyounger (IRE)"/>
        <s v="Miskin Diamond (IRE)"/>
        <s v="Kerrykeel (GB)"/>
        <s v="Panmolle (GB)"/>
        <s v="Parknasilla (IRE)"/>
        <s v="Publicise (GB)"/>
        <s v="Raskutani (GB)"/>
        <s v="Redhawk (IRE)"/>
        <s v="Baqqa (IRE)"/>
        <s v="La Arenosa (IRE)"/>
        <s v="Midnight Hush (FR)"/>
        <s v="Thiel (GB)"/>
        <s v="Blue Aegean (GB)"/>
        <s v="Domanie (IRE)"/>
        <s v="Tawaasul (GB)"/>
        <s v="Ticktocks (GB)"/>
        <s v="Abbotsfield (IRE)"/>
        <s v="Billie Beane (GB)"/>
        <s v="Drift And Dream (GB)"/>
        <s v="Hyperactive (GB)"/>
        <s v="Katabatik Katie (GB)"/>
        <s v="Rhal (IRE)"/>
        <s v="Wotamadam (GB)"/>
        <s v="Sea of Snow (USA)"/>
        <s v="Silken Skies (IRE)"/>
        <s v="Spring To Mind (GB)"/>
        <s v="Wiki Tiki (GB)"/>
        <s v="Angel of Light (IRE)"/>
        <s v="Best Be Careful (IRE)"/>
        <s v="Champagne Aerial (IRE)"/>
        <s v="Desert Mission (IRE)"/>
        <s v="Jardin d'Hiver (IRE)"/>
        <s v="Occupation (IRE)"/>
        <s v="Nando Parrado (GB) x Blue Marmalade (IRE)"/>
        <s v="Buttonhole (GB)"/>
        <s v="Hanvarana (IRE)"/>
        <s v="Lexington Sky (IRE)"/>
        <s v="Poker Hospital (GB)"/>
        <s v="Ponty Royale (IRE)"/>
        <s v="Purple Tigress (GB)"/>
        <s v="La Sibilla (GB)"/>
        <s v="Fleeting Princess (GB)"/>
        <s v="Love Oasis (GB)"/>
        <s v="Moonbi Haven (IRE)"/>
        <s v="Ottilie (IRE)"/>
        <s v="Fables (IRE)"/>
        <s v="Fynbos (GB)"/>
        <s v="Path of Silver (IRE)"/>
        <s v="Impassioned (GB)"/>
        <s v="Tamaara (IRE)"/>
        <s v="Becuille (IRE)"/>
        <s v="Clarinda (FR)"/>
        <s v="Entrapment (GB)"/>
        <s v="Kapria (FR)"/>
        <s v="Zelloof (IRE)"/>
        <s v="Company Jeed (IRE)"/>
        <s v="Exempt (GB)"/>
        <s v="Chantilly Cream (IRE)"/>
        <s v="Pettinger (GB)"/>
        <s v="Sequilla (FR)"/>
        <s v="Theladyinquestion (GB)"/>
        <s v="Chesapeake Shores (IRE)"/>
        <s v="La Mortola (GB)"/>
        <s v="Marlingford (GB)"/>
        <s v="Mutatis Mutandis (IRE)"/>
        <s v="All I Need (IRE)"/>
        <s v="Artistic Rebellion (GB)"/>
        <s v="Nahema (IRE)"/>
        <s v="Indicia (GB)"/>
        <s v="Lysanda (GER)"/>
        <s v="Pious Alexander (IRE)"/>
        <s v="Pure Innocence (IRE)"/>
        <s v="Ramone (IRE)"/>
        <s v="River Dance (GB)"/>
        <s v="Siamsaiocht (IRE)"/>
        <s v="Sound of Guns (GB)"/>
        <s v="Stage Call (IRE)"/>
        <s v="Early Summer (IRE)"/>
        <s v="Effervesce (IRE)"/>
        <s v="Ennaya (FR)"/>
        <s v="Glamorous Approach (IRE)"/>
        <s v="Grammata (IRE)"/>
        <s v="Improve (IRE)"/>
        <s v="In Your Time (GB)"/>
        <s v="Incroyable (USA)"/>
        <s v="Lunearia (IRE)"/>
        <s v="Lustrous (GB)"/>
        <s v="Moohareeba (GB)"/>
        <s v="Mumbai (GB)"/>
        <s v="Mystical Beauty (IRE)"/>
        <s v="Nafithaa (GB)"/>
        <s v="Queenhope (FR)"/>
        <s v="Rapture (FR)"/>
        <s v="Smash (IRE)"/>
        <s v="Envega (GB)"/>
        <s v="La Fiamma (USA)"/>
        <s v="Double Lady (FR)"/>
        <s v="Dolma (FR)"/>
        <s v="Enlace (GB)"/>
        <s v="Cruck Realta (GB)"/>
        <s v="Fact Or Folklore (IRE)"/>
        <s v="Folk Melody (IRE)"/>
        <s v="Gloria Mundi (IRE)"/>
        <s v="Marie Antoinette (GB)"/>
        <s v="Modernstone (GB)"/>
        <s v="Puy Mary (GB)"/>
        <s v="Shy Audience (IRE)"/>
        <s v="Vitamin (IRE)"/>
        <s v="Anna's Rock (IRE)"/>
        <s v="Blossom Mills (GB)"/>
        <s v="Chablis (IRE)"/>
        <s v="Chrysocolla (FR)"/>
        <s v="Daban (IRE)"/>
        <s v="Sun Tide (GB)"/>
        <s v="Aim To Please (FR)"/>
        <s v="Incharge (GB)"/>
        <s v="Family Star (IRE)"/>
        <s v="Boston Rocker (IRE)"/>
        <s v="Date With Destiny (IRE)"/>
        <s v="Eavesdrop (IRE)"/>
        <s v="Evolica (GB)"/>
        <s v="Game Zone (IRE)"/>
        <s v="Guanina (IRE)"/>
        <s v="Hostess (GB)"/>
        <s v="Kirstenbosch (GB)"/>
        <s v="Monica Sheriff (GB)"/>
        <s v="Motion (GB)"/>
        <s v="Queen Guenevere (IRE)"/>
        <s v="Sagaciously (IRE)"/>
        <s v="Sagrada Familia (GB)"/>
        <s v="Sea of Faith (IRE)"/>
        <s v="Shepherdia (IRE)"/>
        <s v="Swiss Air (GB)"/>
        <s v="Syndicate (GB)"/>
        <s v="Yasmeen (GB)"/>
        <s v="Aeronautical (USA)"/>
        <s v="Ocean Wave (GB)"/>
        <s v="Paco's Angel (GB)"/>
        <s v="Pappina (IRE)"/>
        <s v="Posted (GB)"/>
        <s v="Sea Empress (IRE)"/>
        <s v="Zain Hana (GB)"/>
        <s v="Anasheed (GB)"/>
        <s v="Boater (IRE)"/>
        <s v="Diamond And Gold (IRE)"/>
        <s v="Grey Mystere (GB)"/>
        <s v="Hertford Dancer (GB)"/>
        <s v="Intense Pink (GB)"/>
        <s v="Maid To Dream (GB)"/>
        <s v="Maleficent Queen (GB)"/>
        <s v="Mubhirah (GB)"/>
        <s v="Creative Director (USA)"/>
        <s v="Magical Moment (FR)"/>
        <s v="Mrs Frankel (IRE)"/>
        <s v="Rawaaq (GB)"/>
        <s v="Mission Secrete (IRE)"/>
        <s v="Naseej (GB)"/>
        <s v="Star Terms (GB)"/>
        <s v="Stone Roses (FR)"/>
        <s v="African Beat (IRE)"/>
        <s v="Antonia de Vega (IRE)"/>
        <s v="Thar She Blows (IRE)"/>
        <s v="Babcock (CAN)"/>
        <s v="Bella Estrella (IRE)"/>
        <s v="Panthere (GB)"/>
        <s v="Perriand (IRE)"/>
        <s v="Reyaadah (GB)"/>
        <s v="Snow Shower (GB)"/>
        <s v="Sophie P (GB)"/>
        <s v="Teofilo's Princess (IRE)"/>
        <s v="Azenzar (GB)"/>
        <s v="Beautiful Illusion (IRE)"/>
        <s v="Considered Opinion (GB)"/>
        <s v="Emotion (FR)"/>
        <s v="Go Angellica (IRE)"/>
        <s v="Hypothetically (IRE)"/>
        <s v="Waahaat (FR)"/>
        <s v="White Dress (IRE)"/>
        <s v="Fabuliste (FR)"/>
        <s v="Heavenly Holly (IRE)"/>
        <s v="Posterity (IRE)"/>
        <s v="Fielday (GB)"/>
        <s v="Lola Showgirl (IRE)"/>
        <s v="Royal Ffanci (GB)"/>
        <s v="Queen Consort (USA)"/>
        <s v="A Legacy (GB)"/>
        <s v="Belladonna (GB)"/>
        <s v="Belle Meade (IRE)"/>
        <s v="Dubious Affair (IRE)"/>
        <s v="Fadhayyil (IRE)"/>
        <s v="Falaj (GB)"/>
        <s v="Grace And Favour (GB)"/>
        <s v="La Dorotea (IRE)"/>
        <s v="Zindana (IRE)"/>
        <s v="Belvoir Diva (GB)"/>
        <s v="Merry Vale (GB)"/>
        <s v="Vitello (GB)"/>
        <s v="Astonishing (IRE)"/>
        <s v="Guilty Twelve (USA)"/>
        <s v="Sans Equivoque (GER)"/>
        <s v="Crystal Starlet (GB)"/>
        <s v="Fixette (IRE)"/>
        <s v="Always A Dream (GB)"/>
        <s v="Amerique (IRE)"/>
        <s v="Axana (GER)"/>
        <s v="Pacific Angel (IRE)"/>
        <s v="Pacifica Highway (USA)"/>
        <s v="Pamona (IRE)"/>
        <s v="Papaver (GB)"/>
        <s v="Propel (IRE)"/>
        <s v="Publicist (GB)"/>
        <s v="Queen of The Stars (GB)"/>
        <s v="Rioticism (FR)"/>
        <s v="Shomaria (FR)"/>
        <s v="Swing Out Sister (IRE)"/>
        <s v="Waldfabel (GB)"/>
        <s v="Concordia (GB)"/>
        <s v="Crying Lightening (IRE)"/>
        <s v="Fen Breeze (GB)"/>
        <s v="French Polish (GB)"/>
        <s v="Gabrielle (FR)"/>
        <s v="Galileo Gal (IRE)"/>
        <s v="Highgarden (GB)"/>
        <s v="Nathalizia (GB)"/>
        <s v="Night of Light (IRE)"/>
        <s v="Al Mahmeyah (GB)"/>
        <s v="Sermina (IRE)"/>
        <s v="Lbretha (FR)"/>
        <s v="Ermine Ruby (GB)"/>
        <s v="Tara Celeb (GB)"/>
        <s v="Phoenix of Spain (IRE) x Billie Eria (IRE)"/>
        <s v="Soul Custody (CAN)"/>
        <s v="Furia Cruzada (CHI)"/>
        <s v="Passage Falcon (IRE)"/>
        <s v="Church Melody (GB)"/>
        <s v="Young Special (IRE)"/>
        <s v="Scintillating (IRE)"/>
        <s v="Almarada (FR)"/>
        <s v="Chicita Banana (GB)"/>
        <s v="Fairly Fair (FR)"/>
        <s v="Invermere (GB)"/>
        <s v="Tariysha (IRE)"/>
        <s v="Comnena (GB)"/>
        <s v="Dulcian (IRE)"/>
        <s v="Brandybend (IRE)"/>
        <s v="Clear Water (IRE)"/>
        <s v="Sidra (IRE)"/>
        <s v="Swish (IRE)"/>
        <s v="Unpretentious (GB)"/>
        <s v="Dutch Treat (GB)"/>
        <s v="Fast Lily (IRE)"/>
        <s v="Relevant (IRE)"/>
        <s v="Raaqy (IRE)"/>
        <s v="Revered (GB)"/>
        <s v="September Stars (IRE)"/>
        <s v="So Brave (GB)"/>
        <s v="Vario (GB)"/>
        <s v="Baileys Jubilee (GB)"/>
        <s v="Dame Malliot (GB)"/>
        <s v="Deep Inside (FR)"/>
        <s v="Dibajj (FR)"/>
        <s v="Dreams With You (GB)"/>
        <s v="Flower of Scotland (GB)"/>
        <s v="Folk Opera (IRE)"/>
        <s v="Galician (GB)"/>
        <s v="Golden Wattle (IRE)"/>
        <s v="Hoyam (GB)"/>
        <s v="Just So (IRE)"/>
        <s v="Maid For Winning (USA)"/>
        <s v="Marie of Lyon (GB)"/>
        <s v="Momentus (IRE)"/>
        <s v="Mrs Gallagher (GB)"/>
        <s v="Prefer (IRE)"/>
        <s v="Sayidah Kodiac (GB)"/>
        <s v="Shahaama (GB)"/>
        <s v="Prince of Lir (IRE) x Bean Uasal (IRE)"/>
        <s v="Mitre Peak (GB)"/>
        <s v="Rio's Pearl (GB)"/>
        <s v="Spectacular Show (IRE)"/>
        <s v="Urbestchance (IRE)"/>
        <s v="Awaasef (GB)"/>
        <s v="Brainey Baxter (USA)"/>
        <s v="Demesne (GB)"/>
        <s v="Fanrouge (IRE)"/>
        <s v="Flick Show (IRE)"/>
        <s v="Brazilian Bride (IRE)"/>
        <s v="Cyrenaica (IRE)"/>
        <s v="Galeaza (GB)"/>
        <s v="Punakha (IRE)"/>
        <s v="Sophistry (GB)"/>
        <s v="Heretoolong (IRE)"/>
        <s v="Marmalade Cat (GB)"/>
        <s v="Peig (IRE)"/>
        <s v="The Lacemaker (GB)"/>
        <s v="Belle Chanel (IRE)"/>
        <s v="Dream Kart (IRE)"/>
        <s v="Pannonia (USA)"/>
        <s v="Policoro (IRE)"/>
        <s v="Rio Festival (USA)"/>
        <s v="Dreaming Moment (IRE)"/>
        <s v="Tappity Tap (GB)"/>
        <s v="Royal Highness (IRE)"/>
        <s v="Ruby Max (IRE)"/>
        <s v="St Clerans (IRE)"/>
        <s v="Survived (GB)"/>
        <s v="Rhythm And Rhyme (IRE)"/>
        <s v="Nell Trent (GB)"/>
        <s v="Suddenly (GER)"/>
        <s v="Flame Out (GB)"/>
        <s v="Tranquil Flight (GB)"/>
        <s v="Conjuring (IRE)"/>
        <s v="Fauneta (FR)"/>
        <s v="Imdancinwithurwife (IRE)"/>
        <s v="Few Words (GB)"/>
        <s v="Tickerdi (IRE)"/>
        <s v="Backstreet Girl (IRE)"/>
        <s v="Daddies Girl (IRE)"/>
        <s v="Kind Thoughts (IRE)"/>
        <s v="Tatsia (GB)"/>
        <s v="Bayan Kasirga (IRE)"/>
        <s v="Eglantyne Dream (FR)"/>
        <s v="Macau (FR)"/>
        <s v="Two Pass (IRE)"/>
        <s v="Saxon Warrior (JPN) x Alpine Air (GB)"/>
        <s v="Caelica (IRE)"/>
        <s v="Intuit (IRE)"/>
        <s v="Kalisma (IRE)"/>
        <s v="Lady Cedar (IRE)"/>
        <s v="Mighty Girl (FR)"/>
        <s v="My Spirit (IRE)"/>
        <s v="Pleasantry (GB)"/>
        <s v="Raajihah (GB)"/>
        <s v="Regency Romance (GB)"/>
        <s v="Sand Shoe (GB)"/>
        <s v="Saucy Spirit (GB)"/>
        <s v="Sundiata (GB)"/>
        <s v="Night of Hope (IRE)"/>
        <s v="Novelty (GB)"/>
        <s v="Purlain (GB)"/>
        <s v="Hassaad (GB)"/>
        <s v="Ihtifal (GB)"/>
        <s v="Mezyan (IRE)"/>
        <s v="An Saincheann (IRE)"/>
        <s v="Crosstalk (IRE)"/>
        <s v="Kitty Matcham (IRE)"/>
        <s v="Sea Karats (IRE)"/>
        <s v="Sense of Humour (GB)"/>
        <s v="Sneaky Snooze (IRE)"/>
        <s v="Snow Scene (IRE)"/>
        <s v="Alchemilla (GB)"/>
        <s v="Beat The Stars (IRE)"/>
        <s v="Bronagh's Belle (IRE)"/>
        <s v="Cross My Mind (IRE)"/>
        <s v="Dolce Sicily (IRE)"/>
        <s v="Tickled Pink (IRE)"/>
        <s v="Power's Dream (IRE)"/>
        <s v="Rabiosa Fiore (GB)"/>
        <s v="Star of Bristol (USA)"/>
        <s v="Macheera (IRE)"/>
        <s v="Ascended (IRE)"/>
        <s v="Aubusson (IRE)"/>
        <s v="Genuine Quality (USA)"/>
        <s v="Leaf (IRE)"/>
        <s v="Texas Queen (GB)"/>
        <s v="Puzzler (IRE)"/>
        <s v="Candle Lit (IRE)"/>
        <s v="Stage Queen (IRE)"/>
        <s v="Amazed By Grace (GB)"/>
        <s v="Hippy Hippy Shake (GB)"/>
        <s v="Palamos (GB)"/>
        <s v="Pure Line (GB)"/>
        <s v="Quebee (GB)"/>
        <s v="Rayna (IRE)"/>
        <s v="Teodelight (IRE)"/>
        <s v="A Touch of Luck (GER)"/>
        <s v="Alamode (GB)"/>
        <s v="Approximate (GB)"/>
        <s v="Aspirer (GB)"/>
        <s v="Bracing Breeze (GB)"/>
        <s v="Contrive (IRE)"/>
        <s v="Dosila (GB)"/>
        <s v="Heatwave (GB)"/>
        <s v="Island Remede (GB)"/>
        <s v="Magical Fire (IRE)"/>
        <s v="Exclusively Yours (GB)"/>
        <s v="Katawi (GB)"/>
        <s v="Kerka (FR)"/>
        <s v="Libretti (USA)"/>
        <s v="Magical Romance (IRE)"/>
        <s v="Mary Elise (IRE)"/>
        <s v="Sommesnil (IRE)"/>
        <s v="Careera (USA)"/>
        <s v="Narrative (IRE)"/>
        <s v="Tango (IRE)"/>
        <s v="Tidal Stream (GB)"/>
        <s v="Dreaming Time (GB)"/>
        <s v="Ginger Nut (IRE)"/>
        <s v="Tapisserie (GB)"/>
        <s v="Heaven Sent (GB)"/>
        <s v="Kalsa (IRE)"/>
        <s v="Kitcara (GB)"/>
        <s v="Lips Arrow (GER)"/>
        <s v="Loving Things (GB)"/>
        <s v="Main Edition (IRE)"/>
        <s v="Malakoot (IRE)"/>
        <s v="Vanzara (FR)"/>
        <s v="Nabatea (GER)"/>
        <s v="Netherton (GB)"/>
        <s v="Oriental Magic (GER)"/>
        <s v="Priceless (GB)"/>
        <s v="Shahah (GB)"/>
        <s v="Worth Waiting (GB)"/>
        <s v="Zahratty (IRE)"/>
        <s v="Alaata (USA)"/>
        <s v="Best Terms (GB)"/>
        <s v="Pink Pearl (GB)"/>
        <s v="Stream Song (GB)"/>
        <s v="Angel Fairy (IRE)"/>
        <s v="Bighearted (GB)"/>
        <s v="Bridge Royal Game (GB)"/>
        <s v="Chili Dip (GB)"/>
        <s v="Divine (IRE)"/>
        <s v="Fleche d'Or (GB)"/>
        <s v="Ionic (GB)"/>
        <s v="Kitcarina (FR)"/>
        <s v="Lady Peoria (IRE)"/>
        <s v="Lombatina (FR)"/>
        <s v="Makawee (IRE)"/>
        <s v="Monaawara (GB)"/>
        <s v="Penpal (IRE)"/>
        <s v="Queenoftheclyde (IRE)"/>
        <s v="Sheila's Rock (IRE)"/>
        <s v="Shrara (IRE)"/>
        <s v="Simmy's Temple (GB)"/>
        <s v="All Speed (IRE)"/>
        <s v="Anwar (IRE)"/>
        <s v="Blackberry (GB)"/>
        <s v="Ebb (GB)"/>
        <s v="Elis Eliz (IRE)"/>
        <s v="Golden Achievement (IRE)"/>
        <s v="Grande Rousse (FR)"/>
        <s v="Kuznetsova (GB)"/>
        <s v="Milldale (GB)"/>
        <s v="Moretta Blanche (GB)"/>
        <s v="Mystical Moon (IRE)"/>
        <s v="Sergei Prokofiev (CAN) x Andanotherone (IRE)"/>
        <s v="Sergei Prokofiev (CAN) x Aquiano (GB)"/>
        <s v="Kozmina Bay (GB)"/>
        <s v="Monisha (FR)"/>
        <s v="My Favourite Thing (GB)"/>
        <s v="Ilsereno (GB)"/>
        <s v="Its In The Air (IRE)"/>
        <s v="Spanish Class (IRE)"/>
        <s v="Sunny York (IRE)"/>
        <s v="Ahwahnee (GB)"/>
        <s v="Anna Sophia (USA)"/>
        <s v="Compass Rose (IRE)"/>
        <s v="Elenora Delight (GB)"/>
        <s v="Twilight Thyme (GB)"/>
        <s v="Athas An Bhean (GB)"/>
        <s v="Roxie Lot (GB)"/>
        <s v="Silvery Blue (GB)"/>
        <s v="Terse (GB)"/>
        <s v="Abraj Dubai (USA)"/>
        <s v="Fondant (GB)"/>
        <s v="Foxcatcher (GB)"/>
        <s v="Hunterwali (GB)"/>
        <s v="Lady Estella (IRE)"/>
        <s v="Naivasha (GB)"/>
        <s v="Voom Voom (IRE)"/>
        <s v="Duljanah (IRE)"/>
        <s v="Hello Glory (GB)"/>
        <s v="Lily Carstairs (GB)"/>
        <s v="Mecca's Gift (IRE)"/>
        <s v="Noble Cause (GB)"/>
        <s v="Dancing Moon (IRE)"/>
        <s v="Insaaf (GB)"/>
        <s v="Little Miss Kodi (IRE)"/>
        <s v="Miss Morocco (GB)"/>
        <s v="Perfect Sensation (IRE)"/>
        <s v="Petite Nymphe (GB)"/>
        <s v="Serenity Dove (GB)"/>
        <s v="Shaman (IRE) x Alys Love (GB)"/>
        <s v="Fearlessly (IRE)"/>
        <s v="Final Offer (IRE)"/>
        <s v="Periwinkle (IRE)"/>
        <s v="Vizean (IRE)"/>
        <s v="Bask In Glory (IRE)"/>
        <s v="Angel Bright (IRE)"/>
        <s v="Best New Show (IRE)"/>
        <s v="Deia Glory (GB)"/>
        <s v="Sidney Girl (GB)"/>
        <s v="Pelerin (IRE)"/>
        <s v="Rahaaba (IRE)"/>
        <s v="Romsey (GB)"/>
        <s v="Sacre Coeur (GB)"/>
        <s v="Apricot Moon (GB)"/>
        <s v="Buonasera (IRE)"/>
        <s v="Dancing Warrior (GB)"/>
        <s v="Fascinator (GB)"/>
        <s v="La Rioja (GB)"/>
        <s v="Loving Nights (IRE)"/>
        <s v="Pornstar Martini (IRE)"/>
        <s v="Poupee Grise (FR)"/>
        <s v="Kaks Roosid (FR)"/>
        <s v="Daring Day (GB)"/>
        <s v="Flymetothemoon (GB)"/>
        <s v="Messalina (IRE)"/>
        <s v="Suelita (GB)"/>
        <s v="Yaghaalya (IRE)"/>
        <s v="Bird Key (GB)"/>
        <s v="Purple Sage (IRE)"/>
        <s v="Spright (GB)"/>
        <s v="Tempting (GB)"/>
        <s v="Boodley (GB)"/>
        <s v="Charline Royale (IRE)"/>
        <s v="Divanova (FR)"/>
        <s v="Final Option (GB)"/>
        <s v="Game And Set (GB)"/>
        <s v="Gloryette (GB)"/>
        <s v="Harryana To (GB)"/>
        <s v="Impulsion (IRE)"/>
        <s v="Jumeirah Palm Star (GB)"/>
        <s v="La Rouel (IRE)"/>
        <s v="Mahaaseel (GB)"/>
        <s v="Make Fast (GB)"/>
        <s v="Musical Art (IRE)"/>
        <s v="Newsletter (IRE)"/>
        <s v="T Shirt Sun Tan (GB)"/>
        <s v="Desert Liaison (GB)"/>
        <s v="Dundunah (USA)"/>
        <s v="Funny Enough (GB)"/>
        <s v="Glaciate (GB)"/>
        <s v="Military Madame (IRE)"/>
        <s v="Modify (GB)"/>
        <s v="Pink Sands (IRE)"/>
        <s v="Restless Endeavour (IRE)"/>
        <s v="Rouge Romance (IRE)"/>
        <s v="Scattered Petals (IRE)"/>
        <s v="Shalya (FR)"/>
        <s v="Soineanta (IRE)"/>
        <s v="Sunbird (GB)"/>
        <s v="Balletto (IRE)"/>
        <s v="Brunch Bellini (FR)"/>
        <s v="Dawn Riser (IRE)"/>
        <s v="Drombeg Dream (IRE)"/>
        <s v="Effusive (GB)"/>
        <s v="Little Kodi (IRE)"/>
        <s v="My Ukulele (IRE)"/>
        <s v="Victrix Ludorum (IRE)"/>
        <s v="War Empress (IRE)"/>
        <s v="Sioux Nation (USA) x Anythingyouwantobe (GB)"/>
        <s v="Sioux Nation (USA) x Beacon of Hope (IRE)"/>
        <s v="California Poppy (IRE)"/>
        <s v="Cocohulababy (IRE)"/>
        <s v="Coeur Battant (IRE)"/>
        <s v="Nation (USA) x Excellent Mariner (IRE)"/>
        <s v="Nation (USA) x Fifer (IRE)"/>
        <s v="Hot Legs (IRE)"/>
        <s v="Jenniings (IRE)"/>
        <s v="Kerineya (IRE)"/>
        <s v="Leoube (IRE)"/>
        <s v="Marthamydear (USA)"/>
        <s v="Mufaraqaat (IRE)"/>
        <s v="Seelie (IRE)"/>
        <s v="Siesta Time (GB)"/>
        <s v="Miss Dutee (GB)"/>
        <s v="Mysterious Burg (FR)"/>
        <s v="Our Joy (IRE)"/>
        <s v="Pretty Pebble (IRE)"/>
        <s v="Prosili (IRE)"/>
        <s v="Gift Dancer (GB)"/>
        <s v="Quiteacatch (GB)"/>
        <s v="Red Raven (IRE)"/>
        <s v="Rhiannon (IRE)"/>
        <s v="Road To Oz (IRE)"/>
        <s v="Gold Lace (IRE)"/>
        <s v="Grace Note (GB)"/>
        <s v="Hi Milady (IRE)"/>
        <s v="High Regards (IRE)"/>
        <s v="Owaseyf (USA)"/>
        <s v="Isabella Vite (IRE)"/>
        <s v="Shirin of Persia (IRE)"/>
        <s v="Sparkling Or Still (IRE)"/>
        <s v="Sweetasever (IRE)"/>
        <s v="Trail of Tears (IRE)"/>
        <s v="Watersign (IRE)"/>
        <s v="What A Picture (FR)"/>
        <s v="Ajmera (IRE)"/>
        <s v="Anyonecanbeasaint (IRE)"/>
        <s v="Beach of Falesa (IRE)"/>
        <s v="Celestial Bow (IRE)"/>
        <s v="Crimson Sunrise (IRE)"/>
        <s v="Eirona (IRE)"/>
        <s v="Thraya Queen (GB)"/>
        <s v="Ladoga (GB)"/>
        <s v="On The Same Page (IRE)"/>
        <s v="Peachy Princess (IRE)"/>
        <s v="Westfalica (GER)"/>
        <s v="Carsulae (IRE)"/>
        <s v="Inca Husky (IRE)"/>
        <s v="Lady Amelia (GB)"/>
        <s v="Multiply By Eight (FR)"/>
        <s v="Coolree Dame (USA)"/>
        <s v="Doctor's Note (GB)"/>
        <s v="Jaaryah (IRE)"/>
        <s v="Land of Dubai (IRE)"/>
        <s v="Diablerette (GB)"/>
        <s v="Cabaret (IRE)"/>
        <s v="Cnoc An Oir (IRE)"/>
        <s v="Teppal (FR)"/>
        <s v="Walk In Beauty (IRE)"/>
        <s v="Shambolic (IRE)"/>
        <s v="Simply Beautiful (IRE)"/>
        <s v="Secret Gaze (GB)"/>
        <s v="Reinas Queen (IRE)"/>
        <s v="Secret Liaison (IRE)"/>
        <s v="Sweet Temptation (IRE)"/>
        <s v="Beautiful Forest (GB)"/>
        <s v="Harmonic Note (GB)"/>
        <s v="Tartufo Dolce (IRE)"/>
        <s v="Myrtie (IRE)"/>
        <s v="Lady Tyne (GB)"/>
        <s v="Martha Watson (IRE)"/>
        <s v="Pink Diva (IRE)"/>
        <s v="Revived (GB)"/>
        <s v="Fair Praise (IRE)"/>
        <s v="French Heroine (GB)"/>
        <s v="Rebel Force (IRE)"/>
        <s v="Rustam (GB)"/>
        <s v="Angels (GB)"/>
        <s v="Rue Bonaparte (IRE)"/>
        <s v="Scarlet Plum (GB)"/>
        <s v="Feryyal (GB)"/>
        <s v="Flying Rock (IRE)"/>
        <s v="Hug And A Kiss (USA)"/>
        <s v="Mots Croises (GB)"/>
        <s v="Lady Glinka (IRE)"/>
        <s v="Northeast Moon (IRE)"/>
        <s v="Piazza Navona (GB)"/>
        <s v="Hassaya (IRE)"/>
        <s v="Annabelle Ja (FR)"/>
        <s v="Asterina (GB)"/>
        <s v="Fizzi Top (GB)"/>
        <s v="Holda (IRE)"/>
        <s v="Shelter Island (FR)"/>
        <s v="Combine (IRE)"/>
        <s v="Liquid Amber (USA)"/>
        <s v="Manyatta (IRE)"/>
        <s v="Koduro (IRE)"/>
        <s v="Sharqeyih (GB)"/>
        <s v="Star Alexander (GB)"/>
        <s v="Upper Street (IRE)"/>
        <s v="Visions (IRE)"/>
        <s v="Blue Uluru (IRE)"/>
        <s v="Burke's Rock (GB)"/>
        <s v="Deep Dream (GB)"/>
        <s v="Tallulah Bell (USA)"/>
        <s v="Valtina (IRE)"/>
        <s v="Jedi Princess (IRE)"/>
        <s v="Jessely (FR)"/>
        <s v="Lady of Power (GB)"/>
        <s v="Marsh Pride (GB)"/>
        <s v="Music And Dance (GB)"/>
        <s v="Make Me Sway (IRE)"/>
        <s v="Peticoatgovernment (IRE)"/>
        <s v="Red Balloons (GB)"/>
        <s v="Lady Mona (IRE)"/>
        <s v="Ivory Charm (GB)"/>
        <s v="Ariena (IRE)"/>
        <s v="Bittern (IRE)"/>
        <s v="Kaladena (IRE)"/>
        <s v="Montefino (IRE)"/>
        <s v="Penelopa (GB)"/>
        <s v="Querulous (USA)"/>
        <s v="Simplicity (FR)"/>
        <s v="Tiritomba (IRE)"/>
        <s v="Ziarah (IRE)"/>
        <s v="Bari (IRE)"/>
        <s v="Beautiful Ending (GB)"/>
        <s v="Countess de Vega (IRE)"/>
        <s v="Dettoria (GB)"/>
        <s v="Herecomesthesun (IRE)"/>
        <s v="Jameerah (GB)"/>
        <s v="Moll Davis (IRE)"/>
        <s v="My Twinkle (IRE)"/>
        <s v="Absolutely Right (IRE)"/>
        <s v="Ever Love (BRZ)"/>
        <s v="Stimulate (GB)"/>
        <s v="Queen of Silca (GB)"/>
        <s v="Mighty Spirit (IRE)"/>
        <s v="Cartiem (FR)"/>
        <s v="Tobruk (IRE)"/>
        <s v="Twitch (IRE)"/>
        <s v="Lady Wannabe (IRE)"/>
        <s v="Longina (GER)"/>
        <s v="Maimara (FR)"/>
        <s v="Mondelice (GB)"/>
        <s v="Mot Juste (USA)"/>
        <s v="Ragsah (IRE)"/>
        <s v="Reckoning (IRE)"/>
        <s v="Sellsabeel (FR)"/>
        <s v="Al Andalyya (USA)"/>
        <s v="Vital Force (IRE)"/>
        <s v="Angelic Light (IRE)"/>
        <s v="Dawn To Dance (IRE)"/>
        <s v="Dayita (FR)"/>
        <s v="Dazzling Beauty (GB)"/>
        <s v="Drumfad Bay (IRE)"/>
        <s v="Excellent View (GB)"/>
        <s v="Federation (GB)"/>
        <s v="Fughetta (GB)"/>
        <s v="Layaleena (IRE)"/>
        <s v="Minnaloushe (IRE)"/>
        <s v="Mur Hiba (IRE)"/>
        <s v="Crimson Rock (USA)"/>
        <s v="Marlyn (IRE)"/>
        <s v="Paddy Again (IRE)"/>
        <s v="Pyrenean Queen (IRE)"/>
        <s v="Ribble (FR)"/>
        <s v="Rosie Royce (GB)"/>
        <s v="Show Rainbow (GB)"/>
        <s v="So Blissful (IRE)"/>
        <s v="Soul of Calypso (GB)"/>
        <s v="Zara Mac (IRE)"/>
        <s v="Abbakova (IRE)"/>
        <s v="Accipiter (GB)"/>
        <s v="Arc En Ciel (GB)"/>
        <s v="Aurora Spring (IRE)"/>
        <s v="Bellissime (IRE)"/>
        <s v="Bettys Hope (GB)"/>
        <s v="Damask (IRE)"/>
        <s v="Dover Vision (IRE)"/>
        <s v="Dubai (IRE)"/>
        <s v="Easy To Dream (GB)"/>
        <s v="Escape Proof (GB)"/>
        <s v="Fleabiscuit (IRE)"/>
        <s v="Gwen Lady Byron (IRE)"/>
        <s v="Imtiyaaz (IRE)"/>
        <s v="Julieta (IRE)"/>
        <s v="Lady Aria (GB)"/>
        <s v="Merci Layan (IRE)"/>
        <s v="Wizz Up (IRE)"/>
        <s v="Adelina (USA)"/>
        <s v="Cin Cin (IRE)"/>
        <s v="Harranda (IRE)"/>
        <s v="Ishimagic (GB)"/>
        <s v="Kheeraan (IRE)"/>
        <s v="Lake Louise (IRE)"/>
        <s v="Marian Halcombe (USA)"/>
        <s v="Quickstep Queen (GB)"/>
        <s v="Roseisarose (IRE)"/>
        <s v="Sea of Antiquity (IRE)"/>
        <s v="Marriage Material (IRE)"/>
        <s v="Merry Banter (GB)"/>
        <s v="Miss Purity Pinker (IRE)"/>
        <s v="Mistress of Venice (GB)"/>
        <s v="Naan (IRE)"/>
        <s v="Nova Aquilae (IRE)"/>
        <s v="Outschool (IRE)"/>
        <s v="Praskovia (IRE)"/>
        <s v="Princess Rose (GB)"/>
        <s v="Hazaraina (IRE)"/>
        <s v="It's Miraculous (USA)"/>
        <s v="Iconic Look (GB)"/>
        <s v="Maisie Ellie (IRE)"/>
        <s v="Throne (GB)"/>
        <s v="Wall of Sapphire (IRE)"/>
        <s v="Adroit (IRE)"/>
        <s v="American Spirit (IRE)"/>
        <s v="Kimbay (IRE)"/>
        <s v="Tschierschen (IRE)"/>
        <s v="Universal Beauty (GB)"/>
        <s v="Bishop's Lake (GB)"/>
        <s v="Bobbie Soxer (IRE)"/>
        <s v="Bodak (IRE)"/>
        <s v="Coconut (GB)"/>
        <s v="Cool Esprit (IRE)"/>
        <s v="Hidden Brief (GB)"/>
        <s v="Johara (IRE)"/>
        <s v="Lealas Daughter (IRE)"/>
        <s v="Under Offer (IRE)"/>
        <s v="Moment of Truth (IRE)"/>
        <s v="Pale Orchid (IRE)"/>
        <s v="Shamardyh (IRE)"/>
        <s v="Superiority (IRE)"/>
        <s v="Stunner (GB)"/>
        <s v="Angel Meadow (GB)"/>
        <s v="Beach Wedding (IRE)"/>
        <s v="Delphica (IRE)"/>
        <s v="Dense Star (IRE)"/>
        <s v="Galaktea (IRE)"/>
        <s v="Golden Flower (GB)"/>
        <s v="Hateya (IRE)"/>
        <s v="Home Cummins (IRE)"/>
        <s v="Kemble (IRE)"/>
        <s v="La Australiana (USA)"/>
        <s v="Lady Ro (GB)"/>
        <s v="Lufricia (GB)"/>
        <s v="Melody Blue (IRE)"/>
        <s v="Emaratiya Ana (IRE)"/>
        <s v="Emerald Loch (GB)"/>
        <s v="Lovers Peace (IRE)"/>
        <s v="Ridge Ranger (IRE)"/>
        <s v="Royal Dynasty (GB)"/>
        <s v="Wish You Well (GER)"/>
        <s v="Bounce (GB)"/>
        <s v="Gold Bracelet (IRE)"/>
        <s v="Shebelia (GER)"/>
        <s v="Kurland (IRE)"/>
        <s v="Fragrant Storm (GB)"/>
        <s v="Millicent Fawcett (GB)"/>
        <s v="Greenisland (IRE)"/>
        <s v="In My Business (IRE)"/>
        <s v="Schroders Mistake (IRE)"/>
        <s v="Wearing Wings (GB)"/>
        <s v="Dakini (IRE)"/>
        <s v="Dusty In Memphis (USA)"/>
        <s v="Fine Time (GB)"/>
        <s v="Formidable Kitt (GB)"/>
        <s v="Glenmayne (IRE)"/>
        <s v="Indigo Angel (IRE)"/>
        <s v="Linda Barrett (IRE)"/>
        <s v="Noelani (GER)"/>
        <s v="Onyali (IRE)"/>
        <s v="Peace Royale (GER)"/>
        <s v="Privacy Order (GB)"/>
        <s v="Private Paradise (IRE)"/>
        <s v="Private View (GB)"/>
        <s v="Royal Eloquence (IRE)"/>
        <s v="Selinka (GB)"/>
        <s v="So Dandy (IRE)"/>
        <s v="Betty F (GB)"/>
        <s v="Bright New Day (IRE)"/>
        <s v="Dancer Cross (GB)"/>
        <s v="Evita Peron (GB)"/>
        <s v="Frinkle (GB)"/>
        <s v="Huma Bird (GB)"/>
        <s v="Il Palazzo (USA)"/>
        <s v="Invincible Charm (IRE)"/>
        <s v="Kendar Rouge (FR)"/>
        <s v="Kiss Me Daily (FR)"/>
        <s v="Love Potion (IRE)"/>
        <s v="Lovers' Gait (IRE)"/>
        <s v="Main Desire (IRE)"/>
        <s v="Suffused (GB)"/>
        <s v="Spectatrice (GB)"/>
        <s v="Archduchess (GB)"/>
        <s v="Rawoof (IRE)"/>
        <s v="Special Gal (FR)"/>
        <s v="Akvavera (GB)"/>
        <s v="Alea Iacta (GB)"/>
        <s v="Alla Luna (GB)"/>
        <s v="Aventuriere (GB)"/>
        <s v="Crystal Gal (IRE)"/>
        <s v="Kinaesthesia (GB)"/>
        <s v="La Marchesa (IRE)"/>
        <s v="Alboretta (GB)"/>
        <s v="Alemagna (GB)"/>
        <s v="Camposanto (GB)"/>
        <s v="Comfort In Sound (USA)"/>
        <s v="Nimiety (GB)"/>
        <s v="Rush of Blood (IRE)"/>
        <s v="Samaah (IRE)"/>
        <s v="Shorter Skirt (GB)"/>
        <s v="Silver Sabre (IRE)"/>
        <s v="Sweet Dragon Fly (GB)"/>
        <s v="All On Red (IRE)"/>
        <s v="C'Est Ma Souer (IRE)"/>
        <s v="Dana Forever (IRE)"/>
        <s v="Estonia (GB)"/>
        <s v="High Gloss (GB)"/>
        <s v="Majestic Endeavour (GB)"/>
        <s v="Supremacy (IRE) x Araniya (FR)"/>
        <s v="Campion (GB)"/>
        <s v="Coquet (GB)"/>
        <s v="Eraadaat (IRE)"/>
        <s v="Fictitious Lady (IRE)"/>
        <s v="Little Avon (GB)"/>
        <s v="Ms Sasha Malia (IRE)"/>
        <s v="Mzyoon (IRE)"/>
        <s v="Rocking (GB)"/>
        <s v="Lady Greta (IRE)"/>
        <s v="Lady Kermit (IRE)"/>
        <s v="Little Bubbles (IRE)"/>
        <s v="Marfa Lights (IRE)"/>
        <s v="Platinum Coast (USA)"/>
        <s v="Relation Alexander (IRE)"/>
        <s v="High Shine (GB)"/>
        <s v="Iamfine (IRE)"/>
        <s v="Lizzie Lightening (IRE)"/>
        <s v="Spirited Girl (IRE)"/>
        <s v="Coolfitch (IRE)"/>
        <s v="Elective (FR)"/>
        <s v="Karmadal (IRE)"/>
        <s v="Say It's Me (GB)"/>
        <s v="Shes Ranger (IRE)"/>
        <s v="Tencaratrubieslace (FR)"/>
        <s v="Urban Beauty (IRE)"/>
        <s v="Ahaaly (GB)"/>
        <s v="Beat of My Heart (IRE)"/>
        <s v="Heavenly River (FR)"/>
        <s v="My Wish (IRE)"/>
        <s v="Spiritual Lady (GB)"/>
        <s v="Wild Mix (GB)"/>
        <s v="Scat's Rose (CAN)"/>
        <s v="Agapantha (USA)"/>
        <s v="Enoughisgoodenough (IRE)"/>
        <s v="Laila Honiwillow (GB)"/>
        <s v="Love In The Desert (GB)"/>
        <s v="Miranda Frost (IRE)"/>
        <s v="Moonlit Show (GB)"/>
        <s v="Isaan Queen (IRE)"/>
        <s v="Unveiling (GB)"/>
        <s v="Fair Sailing (IRE)"/>
        <s v="Primrose Gate (IRE)"/>
        <s v="Sandhoe (IRE)"/>
        <s v="Vote Often (GB)"/>
        <s v="Dutch Monument (GB)"/>
        <s v="Umneyati (GB)"/>
        <s v="Vanity's Girl (IRE)"/>
        <s v="Beyond Fashion (GB)"/>
        <s v="Delta Diva (USA)"/>
        <s v="Keep The Secret (GB)"/>
        <s v="Night Charter (IRE)"/>
        <s v="Skip To My Lou (GB)"/>
        <s v="Rainbow Moonstone (IRE)"/>
        <s v="Salve Stella (IRE)"/>
        <s v="Strait Power (IRE)"/>
        <s v="Anne of Kiev (IRE)"/>
        <s v="Eleanor Roosevelt (IRE)"/>
        <s v="Magena (USA)"/>
        <s v="Music Chart (USA)"/>
        <s v="Zippy Rock (IRE)"/>
        <s v="Ten Sovereigns (IRE) x Aussie Lass (IRE)"/>
        <s v="Ten Sovereigns (IRE) x Bergamask (USA)"/>
        <s v="In My Life (USA)"/>
        <s v="Seeharn (IRE)"/>
        <s v="La Norma (IRE)"/>
        <s v="Nabaraat (USA)"/>
        <s v="Gale Song (GB)"/>
        <s v="Ravish (GB)"/>
        <s v="Klass Action (IRE)"/>
        <s v="Royal Visit (IRE)"/>
        <s v="Shafafya (GB)"/>
        <s v="Snow Rose (USA)"/>
        <s v="Instinctively (IRE)"/>
        <s v="Karasiyra (IRE)"/>
        <s v="Rosie Scot (IRE)"/>
        <s v="Sanna Bay (IRE)"/>
        <s v="Sea of Reality (IRE)"/>
        <s v="Tamazug (GB)"/>
        <s v="Tres Speciale (GB)"/>
        <s v="Week End (GB)"/>
        <s v="Bright And Shining (IRE)"/>
        <s v="Conniption (IRE)"/>
        <s v="On Ice (IRE)"/>
        <s v="Top Table (GB)"/>
        <s v="Araajmh (USA)"/>
        <s v="Delevigne (GB)"/>
        <s v="Inis Boffin (GB)"/>
        <s v="Itmusthavebeenlove (IRE)"/>
        <s v="Wild Intrigue (IRE)"/>
        <s v="Catchphrase (IRE)"/>
        <s v="Miss McLeod (IRE)"/>
        <s v="Oh So Woke (IRE)"/>
        <s v="Peace Arch (IRE)"/>
        <s v="Juneau (IRE)"/>
        <s v="Dahlia's Spirit (IRE)"/>
        <s v="Desert Star (GB)"/>
        <s v="Dubai Quality (IRE)"/>
        <s v="Alanza (IRE)"/>
        <s v="Christinas Letter (IRE)"/>
        <s v="Gearanai (USA)"/>
        <s v="Lolanta (IRE)"/>
        <s v="Crystalized (IRE)"/>
        <s v="Spring Torrents (IRE)"/>
        <s v="Sensationally (GB)"/>
        <s v="Never Change (IRE)"/>
        <s v="Tasman Sea (GB)"/>
        <s v="Albertine Rose (GB)"/>
        <s v="Crocus Rose (GB)"/>
        <s v="Moment of Time (GB)"/>
        <s v="Vive Ma Fille (GER)"/>
        <s v="Welsh Gold (GB)"/>
        <s v="Moon Melody (GB)"/>
        <s v="Pax Britannica (IRE)"/>
        <s v="Star Girl (GB)"/>
        <s v="Granny Grunt (IRE)"/>
        <s v="Harem Lady (FR)"/>
        <s v="Spinacre (IRE)"/>
        <s v="Tresorella (FR)"/>
        <s v="Zanoubiya (IRE)"/>
        <s v="Aradena (IRE)"/>
        <s v="Canterbury Tales (GB)"/>
        <s v="Echo's Love (IRE)"/>
        <s v="Grizzel (IRE)"/>
        <s v="Lady Brigid (IRE)"/>
        <s v="Malinka (IRE)"/>
        <s v="Strelka (GB)"/>
        <s v="Finishingthehat (GB)"/>
        <s v="Joyful Hope (GB)"/>
        <s v="Rosika (GB)"/>
        <s v="Sea The Queen (IRE)"/>
        <s v="Tiempo Vuela (GB)"/>
        <s v="Ventura (USA)"/>
        <s v="Coolibah (IRE)"/>
        <s v="Dynamic (GB)"/>
        <s v="Precious Ramotswe (GB)"/>
        <s v="Amber Silk (IRE)"/>
        <s v="Miss Marjurie (IRE)"/>
        <s v="Wingingit (IRE)"/>
        <s v="Aricia (IRE)"/>
        <s v="Cashla Bay (GB)"/>
        <s v="Christmas Joy (IRE)"/>
        <s v="Cinnilla (GB)"/>
        <s v="Distinctive (GB)"/>
        <s v="Great And Small (GB)"/>
        <s v="Micaela's Moon (USA)"/>
        <s v="Perfect Spirit (IRE)"/>
        <s v="Philipine Cobra (GB)"/>
        <s v="Ronja (USA)"/>
        <s v="Sign of Life (GB)"/>
        <s v="Wild Mimosa (IRE)"/>
        <s v="Chamber Maid (GB)"/>
        <s v="Eastern Destiny (GB)"/>
        <s v="Ebbesbourne (IRE)"/>
        <s v="Encore L'Amour (GB)"/>
        <s v="Faery Song (IRE)"/>
        <s v="Gold (GER)"/>
        <s v="Heading North (GB)"/>
        <s v="Marcha Fresca (GB)"/>
        <s v="Navajo Charm (GB)"/>
        <s v="Out of The East (GB)"/>
        <s v="Perfect Melody (IRE)"/>
        <s v="Causeway Carolyn (USA)"/>
        <s v="Shamandar (FR)"/>
        <s v="Via Liguria (GB)"/>
        <s v="Biblic (IRE)"/>
        <s v="Contribution (GB)"/>
        <s v="Canonbury (IRE)"/>
        <s v="Dreamlike (GB)"/>
        <s v="Kamakura (USA)"/>
        <s v="Knocknagree (IRE)"/>
        <s v="Madonna Dell'orto (GB)"/>
        <s v="Maid Up (GB)"/>
        <s v="Parton (GB)"/>
        <s v="Phiz (GER)"/>
        <s v="Rhythm Excel (GB)"/>
        <s v="Riviera Belle (GB)"/>
        <s v="Zerkaza (IRE)"/>
        <s v="Aura Blue (IRE)"/>
        <s v="The Fugue (GB)"/>
        <s v="Noorban (GB)"/>
        <s v="Paris Rooftops (IRE)"/>
        <s v="Perfect Delight (GB)"/>
        <s v="Ruffled (GB)"/>
        <s v="Ruzma (IRE)"/>
        <s v="Shada (IRE)"/>
        <s v="Shimmering (IRE)"/>
        <s v="Solar Echo (IRE)"/>
        <s v="Sparkle Roll (FR)"/>
        <s v="Tebee (GB)"/>
        <s v="Valiant Girl (GB)"/>
        <s v="Zero Gravity (GB)"/>
        <s v="Astronomy's Choice (GB)"/>
        <s v="Betty Crean L A (IRE)"/>
        <s v="Clarietta (GB)"/>
        <s v="Dabyah (IRE)"/>
        <s v="Dellaguista (IRE)"/>
        <s v="Earring (USA)"/>
        <s v="Fly (GB)"/>
        <s v="Give And Take (GB)"/>
        <s v="Gumra (IRE)"/>
        <s v="Insoumise (IRE)"/>
        <s v="Lola Paige (IRE)"/>
        <s v="Miss Sparkle (GB)"/>
        <s v="Morningtide (IRE)"/>
        <s v="Chiffonade (IRE)"/>
        <s v="Royal Event (IRE)"/>
        <s v="Rococoa (IRE)"/>
        <s v="Candytuft (GB)"/>
        <s v="Nardin (GB)"/>
        <s v="Zawiyah (GB)"/>
        <s v="Chicago Doll (GB)"/>
        <s v="Inpromptu (IRE)"/>
        <s v="Royal Seal (GB)"/>
        <s v="Unilit (IRE)"/>
        <s v="Abashova (GB)"/>
        <s v="Rosebride (GB)"/>
        <s v="Orientate (GB)"/>
        <s v="Diktalina (GB)"/>
        <s v="Whimsical Dream (GB)"/>
        <s v="U S Navy Flag (USA) x Alyssum (IRE)"/>
        <s v="Pink Moon (IRE)"/>
        <s v="Gibney (IRE)"/>
        <s v="Never Forgotten (IRE)"/>
        <s v="Peace Wave (IRE)"/>
        <s v="Split Decision (IRE)"/>
        <s v="Ella Jo (IRE)"/>
        <s v="Ever Amber (IRE)"/>
        <s v="Foreign Assignment (IRE)"/>
        <s v="Piranha (IRE)"/>
        <s v="Sightseeing (GB)"/>
        <s v="Tease Maid (GB)"/>
        <s v="Woo Woo (GB)"/>
        <s v="Ardbrae Tara (IRE)"/>
        <s v="Ayresome Angel (GB)"/>
        <s v="Brookside Banner (IRE)"/>
        <s v="Broughtons Mystery (GB)"/>
        <s v="Capomento (IRE)"/>
        <s v="Delizia (IRE)"/>
        <s v="Dora's Sister (IRE)"/>
        <s v="Greek Oasis (GB)"/>
        <s v="Groupie (GB)"/>
        <s v="Weisse Socken (IRE)"/>
        <s v="O'Connor's Girl (GB)"/>
        <s v="Sand And Deliver (GB)"/>
        <s v="Babylon Lane (GB)"/>
        <s v="Carmenere (GB)"/>
        <s v="Viletta (GER)"/>
        <s v="Asmahan (GB)"/>
        <s v="Heartstone (IRE)"/>
        <s v="Mosqueras Romance (GB)"/>
        <s v="Noble Nova (GB)"/>
        <s v="Desert Sage (GB)"/>
        <s v="Ellen Gates (GB)"/>
        <s v="Stylishly (GB)"/>
        <s v="Wonder Angel (IRE)"/>
        <s v="Available (IRE)"/>
        <s v="Fly To Freedom (GB)"/>
        <s v="Ice Ice Lady (GB)"/>
        <s v="Mrs Discombe (GB)"/>
        <s v="Pretty Passe (GB)"/>
        <s v="Quite A Thing (GB)"/>
        <s v="Fervid (GB)"/>
        <s v="Posh Claret (GB)"/>
        <s v="Lady of Appin (GB)"/>
        <s v="Sonnellino (GB)"/>
        <s v="Diagnostic (GB)"/>
        <s v="Elmetto (GB)"/>
        <s v="Queen of Ice (GB)"/>
        <s v="Zuhoor Baynoona (IRE)"/>
        <s v="Echelon (GB)"/>
        <s v="Wood Chorus (GB)"/>
        <s v="Zooma (GB)"/>
        <s v="Applause (IRE)"/>
        <s v="Bantu (GB)"/>
        <s v="Carnachy (IRE)"/>
        <s v="Craighall (GB)"/>
        <s v="Disco Fever (GB)"/>
        <s v="Donatia (GB)"/>
        <s v="Lady Mascara (GB)"/>
        <s v="My Hope (USA)"/>
        <s v="Nafaayes (IRE)"/>
        <s v="Rock Choir (GB)"/>
        <s v="Silent Act (USA)"/>
        <s v="Traditionelle (GB)"/>
        <s v="Burgonet (GB)"/>
        <s v="Cape Rosie (GB)"/>
        <s v="Disco Doris (GB)"/>
        <s v="Misty (GB)"/>
        <s v="Simply Shining (IRE)"/>
        <s v="Evening Shower (GB)"/>
        <s v="Miss Verdoyante (GB)"/>
        <s v="Tazma (FR)"/>
        <s v="Dariyla (FR)"/>
        <s v="Mirrorblack (IRE)"/>
        <s v="Gloryana (GB)"/>
        <s v="Spinacia (IRE)"/>
        <s v="Sister Dam's (IRE)"/>
        <s v="Petit Trianon (GB)"/>
        <s v="Purple Magic (GB)"/>
        <s v="Mysilver (FR)"/>
        <s v="Nimboo (USA)"/>
        <s v="Spesialta (GB)"/>
        <s v="Oh Sedulous (IRE)"/>
        <s v="Ghostflower (IRE)"/>
        <s v="Helen of Albany (IRE)"/>
        <s v="Namibie (GB)"/>
        <s v="Not Misbegotten (IRE)"/>
        <s v="Three Sugars (AUS)"/>
        <s v="Bed of Diamonds (GB)"/>
        <s v="Vuela (GB)"/>
        <s v="Adelasia (IRE)"/>
        <s v="Crecy (GB)"/>
        <s v="Ispanka (GB)"/>
        <s v="All Clear (GB)"/>
        <s v="Clowning (USA)"/>
        <s v="Big Sky (GB)"/>
        <s v="Mistifying (GB)"/>
        <s v="Seaclusion (GB)"/>
        <s v="Distant Waters (GB)"/>
        <s v="Jadwiga (GB)"/>
        <s v="Olivia Pope (IRE)"/>
        <s v="Rose Kazan (IRE)"/>
        <s v="Servilia (GB)"/>
        <s v="Synchronic (IRE)"/>
        <s v="Zeroua (FR)"/>
        <s v="Impressionist (IRE)"/>
        <s v="As Good As Gold (IRE)"/>
        <s v="Ballet Romance (GB)"/>
        <s v="Diyavana (FR)"/>
        <s v="Loving Dash (GB)"/>
        <s v="Zaaneh (IRE)"/>
        <s v="New York Ballet (IRE)"/>
        <s v="Rainbow Spirit (GB)"/>
        <s v="Ababeel (FR)"/>
        <s v="Heart Sprinkled (IRE)"/>
        <s v="Blue Kimono (IRE)"/>
        <s v="Pretty Fair (IRE)"/>
        <s v="The Tooth Fairy (IRE)"/>
        <s v="Bolshina (GB)"/>
        <s v="Bound (IRE)"/>
        <s v="Chica Whopa (IRE)"/>
        <s v="Daldiyna (FR)"/>
        <s v="Detailed (IRE)"/>
        <s v="Elizabethofaragon (IRE)"/>
        <s v="Glinting (IRE)"/>
        <s v="L'arc (JPN)"/>
        <s v="Learza (IRE)"/>
        <s v="Materialistic (GB)"/>
        <s v="Moon A Lisa (GER)"/>
        <s v="My Titania (IRE)"/>
        <s v="Onshore (GB)"/>
        <s v="Park Bloom (IRE)"/>
        <s v="Posset (GB)"/>
        <s v="Silver Horn (GB)"/>
        <s v="Accolade (FR)"/>
        <s v="Aspiring (IRE)"/>
        <s v="Ruby Quest (IRE)"/>
        <s v="Sagami (USA)"/>
        <s v="Suphala (FR)"/>
        <s v="Waldnah (GB)"/>
        <s v="Asanta Sana (IRE)"/>
        <s v="Beluga (IRE)"/>
        <s v="Carleen (GB)"/>
        <s v="Credenza (IRE)"/>
        <s v="Fond Words (IRE)"/>
        <s v="Adorable (IRE)"/>
        <s v="Elisa Again (GB)"/>
        <s v="Toride (FR)"/>
        <s v="Innevera (FR)"/>
        <s v="Kencarla (FR)"/>
        <s v="Light The Stars (IRE)"/>
        <s v="Pleione (FR)"/>
        <s v="Satomi (GER)"/>
        <s v="Serena (GER)"/>
        <s v="Burkina Faso (GB)"/>
        <s v="Careful Thought (GB)"/>
        <s v="Distilled (USA)"/>
        <s v="Future (IRE)"/>
        <s v="Bright Star (FR)"/>
        <s v="Pagua (IRE)"/>
        <s v="Kitkitty (FR)"/>
        <s v="Procedure (GB)"/>
        <s v="Savanne Sauvage (IRE)"/>
        <s v="Speak Softly (GB)"/>
        <s v="Choco Box (GB)"/>
        <s v="Furious (GB)"/>
        <s v="Magic Meg (IRE)"/>
        <s v="Magical Dreamer (IRE)"/>
        <s v="Madernia (IRE)"/>
        <s v="Nozhar (IRE)"/>
        <s v="Out of The Flames (GB)"/>
        <s v="Peach Melba (GB)"/>
        <s v="Really Lovely (IRE)"/>
        <s v="Roppongi (GB)"/>
        <s v="Rosie's Premiere (IRE)"/>
        <s v="Ruby Love (CHI)"/>
        <s v="Taraateel (GB)"/>
        <s v="Terrify (IRE)"/>
        <s v="Carolinae (GB)"/>
        <s v="Filona (IRE)"/>
        <s v="Frangipanni (IRE)"/>
        <s v="The Chemist (GB)"/>
        <s v="A Little Bit Me (USA)"/>
        <s v="All Out (GB)"/>
        <s v="Credible (GB)"/>
        <s v="Josefa Goya (GB)"/>
        <s v="La Patria (GB)"/>
        <s v="Requirement (GB)"/>
        <s v="Special Purpose (IRE)"/>
      </sharedItems>
    </cacheField>
    <cacheField name="Grandsire" numFmtId="0">
      <sharedItems containsBlank="1">
        <m/>
        <s v="Society Rock (IRE)"/>
        <s v="Royal Applause (GB)"/>
        <s v="Acclamation (GB)"/>
        <s v="Showcasing (GB)"/>
        <s v="Dubawi (IRE)"/>
        <s v="Wootton Bassett (GB)"/>
        <s v="Kodiac (GB)"/>
        <s v="No Nay Never (USA)"/>
        <s v="Galileo (IRE)"/>
        <s v="Cape Cross (IRE)"/>
        <s v="Australia (GB)"/>
        <s v="Dansili (GB)"/>
        <s v="Lope de Vega (IRE)"/>
        <s v="Arch (USA)"/>
        <s v="Shamardal (USA)"/>
        <s v="Kitten's Joy (USA)"/>
        <s v="Exceed And Excel (AUS)"/>
        <s v="Invincible Spirit (IRE)"/>
        <s v="Kingman (GB)"/>
        <s v="Montjeu (IRE)"/>
        <s v="More Than Ready (USA)"/>
        <s v="Siyouni (FR)"/>
        <s v="Selkirk (USA)"/>
        <s v="Sea The Stars (IRE)"/>
        <s v="Frankel (GB)"/>
        <s v="Hat Trick (JPN)"/>
        <s v="Mozart (IRE)"/>
        <s v="New Approach (IRE)"/>
        <s v="Diktat (GB)"/>
        <s v="Dubai Millennium (GB)"/>
        <s v="War Front (USA)"/>
        <s v="Scat Daddy (USA)"/>
        <s v="Redoute's Choice (AUS)"/>
        <s v="Farhh (GB)"/>
        <s v="Pivotal (GB)"/>
        <s v="Giant's Causeway (USA)"/>
        <s v="Paco Boy (IRE)"/>
        <s v="Lethal Force (IRE)"/>
        <s v="Clodovil (IRE)"/>
        <s v="Dark Angel (IRE)"/>
        <s v="Teofilo (IRE)"/>
        <s v="Havana Gold (IRE)"/>
        <s v="Danehill (USA)"/>
        <s v="Zafonic (USA)"/>
        <s v="Green Desert (USA)"/>
        <s v="Makfi (GB)"/>
        <s v="Indesatchel (IRE)"/>
        <s v="Elusive Quality (USA)"/>
        <s v="Iffraaj (GB)"/>
        <s v="Bungle Inthejungle (GB)"/>
        <s v="Panis (USA)"/>
        <s v="Deep Impact (JPN)"/>
        <s v="Oasis Dream (GB)"/>
        <s v="Mark of Esteem (IRE)"/>
        <s v="Dutch Art (GB)"/>
        <s v="Choisir (AUS)"/>
        <s v="Mehmas (IRE)"/>
        <s v="Footstepsinthesand (GB)"/>
        <s v="Kyllachy (GB)"/>
        <s v="Monsun (GER)"/>
        <s v="Zoffany (IRE)"/>
        <s v="Mister Ginoux (FR)"/>
        <s v="Northern Meteor (AUS)"/>
      </sharedItems>
    </cacheField>
    <cacheField name="Damsire" numFmtId="0">
      <sharedItems containsBlank="1">
        <m/>
        <s v="Slade Power (IRE)"/>
        <s v="Muhaarar (GB)"/>
        <s v="Acclamation (GB)"/>
        <s v="Sayif (IRE)"/>
        <s v="Society Rock (IRE)"/>
        <s v="Oasis Dream (GB)"/>
        <s v="Stimulation (IRE)"/>
        <s v="Green Desert (USA)"/>
        <s v="Twilight Son (GB)"/>
        <s v="Cape Cross (IRE)"/>
        <s v="Sea The Stars (IRE)"/>
        <s v="New Approach (IRE)"/>
        <s v="Sepoy (AUS)"/>
        <s v="Teofilo (IRE)"/>
        <s v="High Chaparral (IRE)"/>
        <s v="Duke of Marmalade (IRE)"/>
        <s v="Bated Breath (GB)"/>
        <s v="Zoffany (IRE)"/>
        <s v="Royal Applause (GB)"/>
        <s v="Kodiac (GB)"/>
        <s v="Olympic Glory (IRE)"/>
        <s v="Iffraaj (GB)"/>
        <s v="Arch (USA)"/>
        <s v="Raven's Pass (USA)"/>
        <s v="Marju (IRE)"/>
        <s v="Frankel (GB)"/>
        <s v="Verglas (IRE)"/>
        <s v="Holy Roman Emperor (IRE)"/>
        <s v="Lilbourne Lad (IRE)"/>
        <s v="Charm Spirit (IRE)"/>
        <s v="Showcasing (GB)"/>
        <s v="Zebedee (GB)"/>
        <s v="Bertolini (USA)"/>
        <s v="Bahamian Bounty (GB)"/>
        <s v="Lope de Vega (IRE)"/>
        <s v="First Defence (USA)"/>
        <s v="Nathaniel (IRE)"/>
        <s v="Nayef (USA)"/>
        <s v="Zamindar (USA)"/>
        <s v="Titus Livius (FR)"/>
        <s v="Diktat (GB)"/>
        <s v="Hurricane Run (IRE)"/>
        <s v="Belardo (IRE)"/>
        <s v="Invincible Spirit (IRE)"/>
        <s v="Dark Angel (IRE)"/>
        <s v="Makfi (GB)"/>
        <s v="Danehill Dancer (IRE)"/>
        <s v="Galileo (IRE)"/>
        <s v="Camacho (GB)"/>
        <s v="Sleeping Indian (GB)"/>
        <s v="Australia (GB)"/>
        <s v="Galileo Gold (GB)"/>
        <s v="Dream Ahead (USA)"/>
        <s v="Dutch Art (GB)"/>
        <s v="Big Bad Bob (IRE)"/>
        <s v="Rip Van Winkle (IRE)"/>
        <s v="Shamardal (USA)"/>
        <s v="Arcano (IRE)"/>
        <s v="Elnadim (USA)"/>
        <s v="Mastercraftsman (IRE)"/>
        <s v="Dubawi (IRE)"/>
        <s v="Elusive Quality (USA)"/>
        <s v="Broken Vow (USA)"/>
        <s v="Azamour (IRE)"/>
        <s v="Norse Dancer (IRE)"/>
        <s v="Deep Impact (JPN)"/>
        <s v="Kyllachy (GB)"/>
        <s v="Orpen (USA)"/>
        <s v="Tamayuz (GB)"/>
        <s v="Kheleyf (USA)"/>
        <s v="Bold Edge (GB)"/>
        <s v="Mawatheeq (USA)"/>
        <s v="Exceed And Excel (AUS)"/>
        <s v="Danetime (IRE)"/>
        <s v="Kingman (GB)"/>
        <s v="Fastnet Rock (AUS)"/>
        <s v="Lawman (FR)"/>
        <s v="Footstepsinthesand (GB)"/>
        <s v="Stormin Fever (USA)"/>
        <s v="Pivotal (GB)"/>
        <s v="Medicean (GB)"/>
        <s v="Aptitude (USA)"/>
        <s v="Dansili (GB)"/>
        <s v="It's Gino (GER)"/>
        <s v="Lord of England (GER)"/>
        <s v="Desert King (IRE)"/>
        <s v="Motivator (GB)"/>
        <s v="Approve (IRE)"/>
        <s v="Montjeu (IRE)"/>
        <s v="Red Ransom (USA)"/>
        <s v="Sir Percy (GB)"/>
        <s v="Golden Horn (GB)"/>
        <s v="Mark of Esteem (IRE)"/>
        <s v="Canford Cliffs (IRE)"/>
        <s v="Redoute's Choice (AUS)"/>
        <s v="Barathea (IRE)"/>
        <s v="Dragon Pulse (IRE)"/>
        <s v="So You Think (NZ)"/>
        <s v="Fountain of Youth (IRE)"/>
        <s v="Giant's Causeway (USA)"/>
        <s v="Cape Blanco (IRE)"/>
        <s v="Choisir (AUS)"/>
        <s v="Vale of York (IRE)"/>
        <s v="Muhtathir (GB)"/>
        <s v="Panis (USA)"/>
        <s v="Cityscape (GB)"/>
        <s v="Gleneagles (IRE)"/>
        <s v="Equiano (FR)"/>
        <s v="Pastoral Pursuits (GB)"/>
        <s v="Dandy Man (IRE)"/>
        <s v="Planteur (IRE)"/>
        <s v="Turtle Bowl (IRE)"/>
        <s v="Archipenko (USA)"/>
        <s v="Leroidesanimaux (BRZ)"/>
        <s v="One Cool Cat (USA)"/>
        <s v="Sakhee's Secret (GB)"/>
        <s v="Fast Company (IRE)"/>
        <s v="Compton Place (GB)"/>
        <s v="Dabirsim (FR)"/>
        <s v="Mujadil (USA)"/>
        <s v="Anjaal (GB)"/>
        <s v="Starspangledbanner (AUS)"/>
        <s v="Born To Sea (IRE)"/>
        <s v="Excellent Art (GB)"/>
        <s v="Dr Devious (IRE)"/>
        <s v="Harbour Watch (IRE)"/>
        <s v="The Gurkha (IRE)"/>
        <s v="Intense Focus (USA)"/>
        <s v="Dubai Destination (USA)"/>
        <s v="Winker Watson (GB)"/>
        <s v="Speightstown (USA)"/>
        <s v="More Than Ready (USA)"/>
        <s v="Lomitas (GB)"/>
        <s v="Red Clubs (IRE)"/>
        <s v="War Front (USA)"/>
        <s v="Aqlaam (GB)"/>
        <s v="Mayson (GB)"/>
        <s v="Rock of Gibraltar (IRE)"/>
        <s v="Siyouni (FR)"/>
        <s v="Unusual Heat (USA)"/>
        <s v="Make Believe (GB)"/>
        <s v="Dylan Thomas (IRE)"/>
        <s v="War Command (USA)"/>
        <s v="Thousand Words (GB)"/>
        <s v="Night of Thunder (IRE)"/>
        <s v="Poet's Voice (GB)"/>
        <s v="Intikhab (USA)"/>
        <s v="Sinndar (IRE)"/>
        <s v="Hot Streak (IRE)"/>
        <s v="Art Connoisseur (IRE)"/>
        <s v="Clodovil (IRE)"/>
        <s v="Lemon Drop Kid (USA)"/>
        <s v="Adaay (IRE)"/>
        <s v="Singspiel (IRE)"/>
        <s v="Mizzen Mast (USA)"/>
        <s v="Lando (GER)"/>
        <s v="Mount Nelson (GB)"/>
        <s v="Toronado (IRE)"/>
        <s v="Helmet (AUS)"/>
        <s v="Paco Boy (IRE)"/>
        <s v="Elusive City (USA)"/>
        <s v="Desert Style (IRE)"/>
        <s v="Sir Prancealot (IRE)"/>
        <s v="Ribchester (IRE)"/>
        <s v="Diamond Green (FR)"/>
        <s v="Elzaam (AUS)"/>
        <s v="Gregorian (IRE)"/>
        <s v="Le Havre (IRE)"/>
        <s v="Cable Bay (IRE)"/>
        <s v="Cacique (IRE)"/>
        <s v="Vocalised (USA)"/>
        <s v="Halling (USA)"/>
        <s v="With Approval (CAN)"/>
        <s v="Royal Academy (USA)"/>
        <s v="New Bay (GB)"/>
        <s v="Traditionally (USA)"/>
        <s v="Karakontie (JPN)"/>
        <s v="Piccolo (GB)"/>
        <s v="Statue of Liberty (USA)"/>
        <s v="Shirocco (GER)"/>
        <s v="Dalakhani (IRE)"/>
        <s v="Hat Trick (JPN)"/>
        <s v="Camelot (GB)"/>
        <s v="Alhebayeb (IRE)"/>
        <s v="Street Cry (IRE)"/>
        <s v="Hard Spun (USA)"/>
        <s v="Doyen (IRE)"/>
        <s v="Awtaad (IRE)"/>
        <s v="Haafhd (GB)"/>
        <s v="Battle of Marengo (IRE)"/>
        <s v="Lethal Force (IRE)"/>
        <s v="No Nay Never (USA)"/>
        <s v="Intello (GER)"/>
        <s v="Competitive Edge (USA)"/>
        <s v="Dixie Union (USA)"/>
        <s v="Include (USA)"/>
        <s v="Epaulette (AUS)"/>
        <s v="Xaar (GB)"/>
        <s v="Hernando (FR)"/>
        <s v="Manduro (GER)"/>
        <s v="Linngari (IRE)"/>
        <s v="Monsun (GER)"/>
        <s v="Kendargent (FR)"/>
        <s v="Free Eagle (IRE)"/>
        <s v="Soldier Hollow (GB)"/>
        <s v="Swiss Spirit (GB)"/>
        <s v="Gentlewave (IRE)"/>
        <s v="Gutaifan (IRE)"/>
        <s v="Lookin At Lucky (USA)"/>
        <s v="Authorized (IRE)"/>
        <s v="Bluebird (USA)"/>
        <s v="Henrythenavigator (USA)"/>
        <s v="Candy Ride (ARG)"/>
        <s v="Langfuhr (CAN)"/>
        <s v="Vangelis (USA)"/>
        <s v="Bungle Inthejungle (GB)"/>
        <s v="First Samurai (USA)"/>
        <s v="Fasliyev (USA)"/>
        <s v="Foxhound (USA)"/>
        <s v="Lord Shanakill (USA)"/>
        <s v="Arakan (USA)"/>
        <s v="Catcher In The Rye (IRE)"/>
        <s v="Outstrip (GB)"/>
        <s v="Multiplex (GB)"/>
        <s v="Havana Gold (IRE)"/>
        <s v="Invasor (ARG)"/>
        <s v="Delegator (GB)"/>
        <s v="Silvano (GER)"/>
        <s v="Trade Fair (GB)"/>
        <s v="Maxios (GB)"/>
        <s v="Jeremy (USA)"/>
        <s v="El Kabeir (USA)"/>
        <s v="Garswood (GB)"/>
        <s v="Oratorio (IRE)"/>
        <s v="Highest Honor (FR)"/>
        <s v="Theatrical"/>
        <s v="Vital Equine (IRE)"/>
        <s v="Lonhro (AUS)"/>
        <s v="Famous Name (GB)"/>
        <s v="Refuse To Bend (IRE)"/>
        <s v="Air Force Blue (USA)"/>
        <s v="Scat Daddy (USA)"/>
        <s v="King's Best (USA)"/>
        <s v="Kitten's Joy (USA)"/>
        <s v="Pour Moi (IRE)"/>
        <s v="Selkirk (USA)"/>
        <s v="Tagula (IRE)"/>
        <s v="Chevalier (IRE)"/>
        <s v="Anabaa (USA)"/>
        <s v="Smart Strike (CAN)"/>
        <s v="Daylami (IRE)"/>
        <s v="Distorted Humor (USA)"/>
        <s v="Champs Elysees (GB)"/>
        <s v="Charming Thought (GB)"/>
        <s v="Cadeaux Genereux"/>
        <s v="Fusaichi Pegasus (USA)"/>
        <s v="Pastorius (GER)"/>
        <s v="Medaglia d'Oro (USA)"/>
        <s v="Trans Island (GB)"/>
        <s v="Excelebration (IRE)"/>
        <s v="Shalaa (IRE)"/>
        <s v="Monsieur Bond (IRE)"/>
        <s v="Mehmas (IRE)"/>
        <s v="Danehill (USA)"/>
        <s v="Fantastic Light (USA)"/>
        <s v="Haatef (USA)"/>
        <s v="Street Sense (USA)"/>
        <s v="Primo Valentino (IRE)"/>
        <s v="Dawn Approach (IRE)"/>
        <s v="Kuroshio (AUS)"/>
        <s v="Reliable Man (GB)"/>
        <s v="Exchange Rate (USA)"/>
        <s v="Mujahid (USA)"/>
        <s v="Majestic Warrior (USA)"/>
        <s v="Declaration of War (USA)"/>
        <s v="Hawk Wing (USA)"/>
        <s v="Key of Luck (USA)"/>
        <s v="Dashing Blade"/>
        <s v="Intidab (USA)"/>
        <s v="Sadler's Wells (USA)"/>
        <s v="Gale Force Ten (GB)"/>
        <s v="Rail Link (GB)"/>
        <s v="Kahyasi"/>
        <s v="Beat Hollow (GB)"/>
        <s v="Farhh (GB)"/>
        <s v="Linamix (FR)"/>
        <s v="Territories (IRE)"/>
        <s v="Frozen Power (IRE)"/>
        <s v="Empire Maker (USA)"/>
        <s v="Sixties Icon (GB)"/>
        <s v="Noble Mission (GB)"/>
        <s v="Captain Marvelous (IRE)"/>
        <s v="Antonius Pius (USA)"/>
        <s v="Postponed (IRE)"/>
        <s v="Rahy (USA)"/>
        <s v="Southern Halo (USA)"/>
        <s v="Definite Article (GB)"/>
        <s v="Strategic Prince (GB)"/>
        <s v="Redback (GB)"/>
        <s v="Simon du Desert (FR)"/>
        <s v="Peintre Celebre (USA)"/>
        <s v="Stormy River (FR)"/>
        <s v="Marchand de Sable (USA)"/>
        <s v="George Washington (IRE)"/>
        <s v="Foxwedge (AUS)"/>
        <s v="Uncle Mo (USA)"/>
        <s v="Indian Ridge"/>
        <s v="Roderic O'Connor (IRE)"/>
        <s v="Pulpit (USA)"/>
        <s v="Newfoundland (USA)"/>
        <s v="Tiger Hill (IRE)"/>
        <s v="Gone West (USA)"/>
        <s v="Captain Rio (GB)"/>
        <s v="Pride of Dubai (AUS)"/>
        <s v="Xtension (IRE)"/>
        <s v="Fraam (GB)"/>
        <s v="Aussie Rules (USA)"/>
        <s v="Machiavellian (USA)"/>
        <s v="Blame (USA)"/>
        <s v="Gio Ponti (USA)"/>
        <s v="Whipper (USA)"/>
        <s v="Big Shuffle (USA)"/>
        <s v="Alhaarth (IRE)"/>
        <s v="Estidhkaar (IRE)"/>
        <s v="Captain Gerrard (IRE)"/>
        <s v="Averti (IRE)"/>
        <s v="Golan (IRE)"/>
        <s v="Cotai Glory (GB)"/>
        <s v="Youmzain (IRE)"/>
        <s v="Sidney's Candy (USA)"/>
        <s v="Sageburg (IRE)"/>
        <s v="Imperial Dancer (GB)"/>
        <s v="Due Diligence (USA)"/>
        <s v="Power (GB)"/>
        <s v="Ruler of The World (IRE)"/>
        <s v="Areion (GER)"/>
        <s v="Pursuit of Love (GB)"/>
        <s v="Sea The Moon (GER)"/>
        <s v="Docksider (USA)"/>
        <s v="Nedawi (GB)"/>
        <s v="Kingmambo (USA)"/>
        <s v="Indian Charlie (USA)"/>
        <s v="Curlin (USA)"/>
        <s v="Windsor Knot (IRE)"/>
        <s v="Universal (IRE)"/>
        <s v="Lake Coniston (IRE)"/>
        <s v="Bushranger (IRE)"/>
        <s v="Stormy Atlantic (USA)"/>
        <s v="Morpheus (GB)"/>
        <s v="The Last Lion (IRE)"/>
        <s v="Dynaformer (USA)"/>
        <s v="Victory Gallop (CAN)"/>
        <s v="Efisio"/>
        <s v="Toccet (USA)"/>
        <s v="Namid (GB)"/>
        <s v="Rainbow Quest (USA)"/>
        <s v="Sakhee (USA)"/>
        <s v="Chester House (USA)"/>
        <s v="Nashwan (USA)"/>
        <s v="Tobougg (IRE)"/>
        <s v="Malibu Moon (USA)"/>
        <s v="El Corredor (USA)"/>
        <s v="Ulysses (IRE)"/>
        <s v="Ivawood (IRE)"/>
        <s v="Requinto (IRE)"/>
        <s v="Casamento (IRE)"/>
        <s v="Moss Vale (IRE)"/>
        <s v="Afleet Alex (USA)"/>
        <s v="Indesatchel (IRE)"/>
        <s v="Starcraft (NZ)"/>
        <s v="Fuisse (FR)"/>
        <s v="Mukhadram (GB)"/>
        <s v="Brazen Beau (AUS)"/>
        <s v="Northern Meteor (AUS)"/>
        <s v="The Factor (USA)"/>
      </sharedItems>
    </cacheField>
    <cacheField name="Consignor" numFmtId="0">
      <sharedItems containsBlank="1">
        <s v="Egmont Stud"/>
        <s v="S Fanning Sales"/>
        <s v="Lynn Lodge Stud"/>
        <s v="Jamie Railton Sales Agency"/>
        <s v="Folland-Bowen Bloodstock"/>
        <s v="Baroda Stud"/>
        <s v="Aughamore Stud"/>
        <s v="Newsells Park Stud"/>
        <s v="Knockatrina House Stud"/>
        <s v="Tally-Ho Stud (Agent)"/>
        <s v="Ballintry Stud"/>
        <s v="Llety Farms"/>
        <s v="Yeomanstown Stud, Ireland"/>
        <s v="Bickmarsh Stud"/>
        <s v="Newsells Park Stud Ltd."/>
        <s v="Keith Harte (Agent)"/>
        <s v="Tennyson Farm &amp; Stud"/>
        <s v="Rathasker Stud, Ireland"/>
        <s v="Ashbrooke Stud"/>
        <s v="Consign Ltd."/>
        <s v="Houghton Bloodstock"/>
        <s v="Archersgrove Bloodstock"/>
        <s v="Galbertstown Stables"/>
        <s v="Leon Carrick Bloodstock"/>
        <s v="Castlefarm Stud"/>
        <s v="Kildaragh Stud"/>
        <s v="Corduff Stud"/>
        <s v="Rathbarry Stud"/>
        <s v="Yeomanstown Stud"/>
        <s v="Grange Hill Stud"/>
        <s v="Hunting Hill Stud"/>
        <s v="Boherguy Stud"/>
        <s v="Ballymorris Stud"/>
        <s v="Ballylinch Stud"/>
        <s v="Ballygallon Stud (Ireland) Ltd"/>
        <s v="Rathbarry Stud (Agent)"/>
        <s v="Ballinafad Stud"/>
        <s v="Jossestown Farm, Ireland"/>
        <s v="Kilmoney Cottage Stud, Ireland"/>
        <s v="Rathbarry Stud, Ireland"/>
        <s v="Kildaragh Stud, Ireland (Agent)"/>
        <s v="Herbertstown House Stud (Co. Kildare), Ireland"/>
        <s v="Ashwood House Stables, Ireland"/>
        <s v="Ballyvolane Stud, Ireland"/>
        <s v="Clonmult Farm, Ireland"/>
        <s v="Corduff Stud, Ireland"/>
        <s v="Manor Farm (Wiltshire)"/>
        <s v="Blue Diamond Stud Farm (UK)"/>
        <s v="Churchland Stud"/>
        <s v="Mr &amp; Mrs T. Foster"/>
        <s v="The National Stud Ltd."/>
        <s v="Mount Armstrong Kildare"/>
        <s v="Ballyhane"/>
        <s v="Kildaragh Stud (Agent)"/>
        <s v="Danesrath Stud"/>
        <s v="Hascombe &amp; Valiant Stud Ltd."/>
        <s v="Hegarty Bloodstock"/>
        <s v="Overbury Stud"/>
        <s v="RMM Bloodstock"/>
        <s v="Genesis Green Stud Ltd."/>
        <s v="WH Bloodstock"/>
        <s v="Jamie Railton (Agent)"/>
        <s v="Weir View Stud"/>
        <s v="Consign Ltd"/>
        <s v="Derryluskin Stud"/>
        <s v="Willowbrook Bloodstock"/>
        <s v="Peter Nolan Bloodstock"/>
        <s v="Wardstown Stud"/>
        <s v="Killeen Stables"/>
        <s v="Glen Stables"/>
        <s v="The Castlebridge Consignment"/>
        <s v="Ard Erin Stud"/>
        <s v="Rockview Farm"/>
        <s v="Tradewinds Stud, Ireland"/>
        <s v="Lodge Park Stud"/>
        <s v="Clifton Farm, Ireland"/>
        <s v="Glidawn Stud, Ireland"/>
        <s v="Church View Stables, Ireland"/>
        <s v="Bearstone Stud"/>
        <s v="Salcey Forest Stud"/>
        <s v="Mickley Stud Ltd."/>
        <s v="Whitehall Stud"/>
        <s v="Apple Tree Stud"/>
        <s v="Barton Stud"/>
        <s v="Whatton Manor Stud"/>
        <s v="Tally-Ho Stud"/>
        <s v="Manister House Stud"/>
        <s v="Loughtown Stud"/>
        <s v="Hillwood Stud"/>
        <s v="Norelands"/>
        <s v="Winters Bloodstock"/>
        <s v="Ballyphilip Stud"/>
        <s v="Oghill House Stud"/>
        <s v="Glenvale Stud"/>
        <s v="Ringfort Stud"/>
        <s v="Kirtlington Stud"/>
        <s v="Chasemore Farm"/>
        <s v="Culworth Grounds Farm"/>
        <s v="Ballyphilip Stud, Ireland"/>
        <s v="Galbertstown Stables, Ireland"/>
        <s v="Furnace Mill Stud"/>
        <s v="Harry Dutfield"/>
        <s v="Lodge Park Stud, Ireland"/>
        <s v="New England Stud"/>
        <s v="Clara Stud, Ireland"/>
        <s v="Carisbrooke Stud"/>
        <s v="Baroda Stud, Ireland"/>
        <s v="Throckmorton Court Stud"/>
        <s v="Mountarmstrong Stud, Ireland"/>
        <s v="Mount Farm Stud"/>
        <s v="Oakgrove Stud"/>
        <s v="Redgate Bloodstock Ltd."/>
        <s v="Pipers Rock Stud"/>
        <s v="Rossenarra Stud"/>
        <s v="Tinnakill House"/>
        <s v="Ridge Manor Stud"/>
        <s v="Brenda Shortt Bloodstock"/>
        <s v="Brook Lodge Farm"/>
        <s v="Marlhill House Stud"/>
        <s v="Loughmore Stables"/>
        <s v="Mount Coote Stud"/>
        <s v="Blackwater Stud"/>
        <s v="Belmont Stud"/>
        <s v="Churchland Stud, Ireland"/>
        <s v="Highclere Stud"/>
        <s v="Egmont Stud, Ireland"/>
        <s v="Camas Park Stud, Ireland"/>
        <s v="Meon Valley Stud"/>
        <s v="Car Colston Hall Stud"/>
        <s v="Clearwater Stud"/>
        <s v="Grangemore Stud, Ireland"/>
        <s v="Loughtown Stud, Ireland"/>
        <s v="Aston Mullins Stud"/>
        <s v="Parkway Farm"/>
        <s v="Old Carhue Stud"/>
        <s v="Herbertstown House Stud"/>
        <s v="Irish National Stud"/>
        <s v="Beech Tree Stud"/>
        <s v="Bishopstown Stud"/>
        <s v="Chapel Stud"/>
        <s v="Pier House Stud"/>
        <s v="Castledillon Stud (Agent)"/>
        <s v="Kildallan Farm"/>
        <s v="Minster Enterprises Ltd."/>
        <s v="Kildallan Farm, Ireland"/>
        <s v="Watership Down Stud"/>
        <s v="Voute Sales Ltd. (Agent)"/>
        <s v="Petches Farm"/>
        <s v="Railstown Stud"/>
        <s v="Ballyhagan Stud"/>
        <s v="Gerrardstown House Stud"/>
        <s v="Church View Stables"/>
        <s v="Spencer Sales Ltd"/>
        <s v="Grangemore Stud"/>
        <s v="Mountarmstrong Stud"/>
        <s v="Mountain View Stud"/>
        <s v="Oak Lodge &amp; Springfield House Stud"/>
        <s v="Glacken View"/>
        <s v="Olive O'Connor Bloodstock"/>
        <s v="Ballough House Stables"/>
        <s v="Stauffenberg Bloodstock"/>
        <s v="Mountain View Stud, Ireland"/>
        <s v="Round Hill Stud, Ireland"/>
        <s v="Kilminfoyle House Stud, Ireland (Agent)"/>
        <s v="Croom House Stud, Ireland"/>
        <s v="Tullerboy Farm, Ireland"/>
        <s v="Foxfield Stud"/>
        <s v="Pier House Stud, Ireland"/>
        <s v="Old Carhue Stud, Ireland"/>
        <s v="Carmel Stud"/>
        <s v="Barouche Stud (Ireland) Ltd."/>
        <s v="Staffordstown"/>
        <s v="Norris Bloodstock"/>
        <s v="Staffordstown, Ireland"/>
        <s v="Rathasker Stud"/>
        <s v="Mickley Stud"/>
        <s v="JMQ Bloodstock"/>
        <s v="Newlands House Stud"/>
        <s v="Loughill"/>
        <s v="Tradewinds Stud"/>
        <s v="Lisieux Stud"/>
        <s v="Greenville House Stud"/>
        <s v="Airlie Stud"/>
        <s v="Acorn Stud"/>
        <s v="Rathbride Farm"/>
        <s v="Ladytown Stables"/>
        <s v="Donnellys Well"/>
        <s v="Ballyvolane Stud"/>
        <s v="Forefront Bloodstock"/>
        <s v="Hedgeholme Stud"/>
        <s v="Knockbaun Bloodstock"/>
        <s v="Croom House Stud"/>
        <s v="Clonmult Farm"/>
        <s v="Jarvis Brook Farm"/>
        <s v="Wraymount Stud"/>
        <s v="Miller Hill"/>
        <s v="Hazelwood Bloodstock"/>
        <s v="Camas Park Stud"/>
        <s v="Barronstown Stud"/>
        <s v="Hollyhill Stud"/>
        <s v="Noralla Stud Farm"/>
        <s v="Abbeville Stud"/>
        <s v="Oaks Farm Stables"/>
        <s v="Glenvale Stud, Ireland"/>
        <s v="Mount Coote Stud, Ireland"/>
        <s v="Manister House Stud, Ireland"/>
        <s v="Ballylinch Stud, Ireland"/>
        <s v="Clare Castle Stud, Ireland"/>
        <s v="Aughamore Stud, Ireland"/>
        <s v="Brian O'Rourke Bloodstock"/>
        <s v="Skara Stud, Ireland"/>
        <s v="West Park Farm"/>
        <s v="Castletown Stud"/>
        <s v="Rochestown Lodge Stud"/>
        <s v="Clifton Farm"/>
        <s v="Al Eile Stud"/>
        <s v="Mount Armstrong Stud (Kildare)"/>
        <s v="Killourney Mor Farm"/>
        <s v="Moyfinn Stud, Ireland"/>
        <s v="Oaklands Park Stud"/>
        <s v="Castlehyde Stud"/>
        <s v="Glidawn Stud"/>
        <s v="Moanmore Stables"/>
        <s v="Raheendaw Farm"/>
        <s v="Theakston Stud"/>
        <s v="Greyridge Bloodstock"/>
        <s v="Monksland Stables"/>
        <s v="Whitecastle Stables"/>
        <s v="Brendan White"/>
        <s v="Acorn Stud - Co. Wicklow"/>
        <s v="Kilcarn Park"/>
        <s v="Charel Park Stud"/>
        <s v="Jossestown Farm"/>
        <s v="Cregg Stud"/>
        <s v="Moyfinn Stud"/>
        <s v="Crohane House"/>
        <s v="Roundhill Stud"/>
        <s v="Knocklong House Stud"/>
        <s v="Rathneestin Stables"/>
        <s v="Prospect Stables"/>
        <s v="The Cottage Stud"/>
        <s v="Gourneen Stables"/>
        <s v="Greenwood Stables"/>
        <s v="Ballyhampshire Stud"/>
        <s v="Rockton Stud"/>
        <s v="Mr. Michael Tallon"/>
        <s v="Springfort Park Stud"/>
        <s v="Clonbonny Stud"/>
        <s v="Tally-Ho Stud, Ireland"/>
        <s v="Whitwell Bloodstock"/>
        <s v="Kilpatrick Farm"/>
        <s v="Sladoo Farm"/>
        <s v="Silverbirch Stud"/>
        <s v="Drumachon Stud"/>
        <s v="Q-Cross Stables"/>
        <s v="Kellsgrange Stud"/>
        <s v="Acorn Stud (Wicklow)"/>
        <s v="Ballyshannon Stud"/>
        <s v="Gibbonstown Stud"/>
        <s v="Susie Sands"/>
        <s v="Byerley Stud"/>
        <s v="Redpender Stud, Ireland"/>
        <s v="Stratford Place Stud"/>
        <s v="Ballybin Stud"/>
        <s v="Ard Na Taggle Stables Co. Clare"/>
        <s v="Coole House Farm"/>
        <s v="Ballygowan"/>
        <s v="Killourney Mor Farm, Ireland"/>
        <s v="Ballyhane, Ireland"/>
        <s v="Sunnyhill Stud, Ireland"/>
        <s v="Gillon Bloodstock"/>
        <s v="Owenstown Stud"/>
        <s v="Rockview Stables"/>
        <s v="Newtown Stud"/>
        <s v="Tullogher House Stud"/>
        <s v="Stone Farm"/>
        <s v="Oghill House Stud, Ireland"/>
        <s v="Cheveley Park Stud Ltd."/>
        <s v="Greenville House Stud, Ireland"/>
        <s v="Longview Stud"/>
        <s v="Cooneen Stud, Ireland"/>
        <s v="Rathbarry Stud, Ireland (Agent)"/>
        <s v="Vinesgrove Stud, Ireland"/>
        <s v="Deerpark Stud, Ireland"/>
        <s v="Newtown Stud, Ireland"/>
        <s v="Metric Bloodstock Ltd"/>
        <s v="Browne Brothers Bloodstock"/>
        <s v="Manor Farm Stud (Rutland)"/>
        <s v="Manor House Farm Stud"/>
        <s v="Fittocks Stud"/>
        <s v="Whitsbury Manor Stud"/>
        <s v="Middlelane Farm"/>
        <s v="Paal House Stud"/>
        <s v="Boherguy Stud, Ireland"/>
        <s v="Rock Island Stud"/>
        <s v="Killulla Stud"/>
        <s v="Redpender Stud"/>
        <s v="Killeen Farm"/>
        <s v="Carrigeen Farm"/>
        <s v="Newtown Lodge Stud"/>
        <s v="Charlock Stud"/>
        <s v="Tirnaskea Stud"/>
        <s v="Beechlane Stables"/>
        <s v="Kiltale Farm"/>
        <s v="Dunmahon Stud"/>
        <s v="Stonestown Stud"/>
        <s v="Selwood Bloodstock"/>
        <s v="Torard House Stud, Ireland"/>
        <s v="Ballyhimikin Stud"/>
        <s v="Barronstown Stud, Ireland"/>
        <s v="Ballyhimikin Stud, Ireland"/>
        <s v="Morning Star Stud"/>
        <s v="Vinesgrove Stud"/>
        <s v="Ringfort Stud (Agent)"/>
        <s v="Glascairn Stud"/>
        <s v="Lynn Lodge Stud, Ireland"/>
        <s v="Evergreen Stud"/>
        <s v="Oneliner Stables, Ireland"/>
        <s v="Kenilworth House Stud, Ireland (Agent)"/>
        <s v="Springbank Way Stud"/>
        <s v="Piercetown Stud"/>
        <s v="Castledillon Stud, Ireland (Agent)"/>
        <s v="Stanley Lodge, Ireland"/>
        <s v="Pineapple Stud Ltd."/>
        <s v="McCracken Farms"/>
        <s v="Moanmore Stables, Ireland"/>
        <s v="Danesrath Stud, Ireland"/>
        <s v="Ringfort Stud, Ireland"/>
        <s v="Kellsgrange Stud, Ireland"/>
        <s v="Ard Erin Stud, Ireland"/>
        <s v="Beechvale Stud"/>
        <s v="Stephen Kemble Bloodstock"/>
        <s v="Clenagh Castle Stud"/>
        <s v="Trinity Park Stud"/>
        <s v="Stringston Farm"/>
        <s v="Vicarage Farm"/>
        <s v="Taroka Stud, Ireland"/>
        <s v="Fernham Farm"/>
        <s v="Ballinvana House Stud"/>
        <s v="The National Stud Ltd"/>
        <s v="A.P. Bloodstock"/>
        <s v="Sherbourne Lodge, Ireland"/>
        <s v="Daymark Stud"/>
        <s v="Lakefield Farm"/>
        <s v="Killartery Stud"/>
        <s v="Limekiln Stud"/>
        <s v="Weylands Stud"/>
        <s v="Woodtown House Stud"/>
        <s v="The Forge Stables, Ireland"/>
        <s v="Kirtlington Park Stud"/>
        <s v="Rathcannon Stables"/>
        <s v="Aylesbury House"/>
        <s v="Meadowlands Stud (Co. Down)"/>
        <s v="Farran House Stud"/>
        <s v="Ms. Alice Fitzgerald"/>
        <s v="Appletown Stud"/>
        <s v="Beechlawn Stud"/>
        <s v="Albany Stud"/>
        <s v="Bellewstown Farm Stud"/>
        <s v="Collegelands Stud"/>
        <s v="Graiguebeg Stud"/>
        <s v="Kilminfoyle House Stud"/>
        <s v="Torard House Stud"/>
        <s v="Lavella Stud, Ireland"/>
        <s v="Ringfort Stud, Ireland (Agent)"/>
        <s v="Mount Eaton Stud"/>
        <s v="Dromod Stud"/>
        <s v="Tweenhills Farm &amp; Stud"/>
        <s v="Maywood Stud"/>
        <s v="Norelands, Ireland"/>
        <s v="Carrington Bloodstock"/>
        <s v="Killourney Mór Farm"/>
        <s v="Deerpark Stud"/>
        <s v="Clara Stud"/>
        <s v="Castletown Stud, Ireland"/>
        <s v="Treadstone Bloodstock, Ireland"/>
        <s v="Clonbur House"/>
        <s v="Candlefort Stud"/>
        <s v="High View Stud"/>
        <s v="Milestream Stud"/>
        <s v="Q-Cross Stables, Ireland"/>
        <s v="Haras D'Etreham, France"/>
        <s v="Blue Diamond Stud Farm (UK) Ltd."/>
        <s v="Sherbourne Lodge"/>
        <s v="North Fordon Farm"/>
        <s v="Mill House Stud"/>
        <s v="Castletown Quarry Stud"/>
        <s v="Felley Priory Stud"/>
        <s v="Cobhall Court Stud"/>
        <s v="Brook Stud"/>
        <s v="Ballyshannon Stud (Agent)"/>
        <s v="Evergreen Stud, Ireland"/>
        <s v="Herbertstown House Stud (Co Kildare)"/>
        <s v="Kenilworth House Stud, Ireland"/>
        <s v="Natton House Thoroughbreds Ltd."/>
        <s v="Plantation Stud"/>
        <s v="Pipe View Stud"/>
        <s v="Kingsfield Stud, Ireland"/>
        <s v="Rochestown Lodge Stud, Ireland"/>
        <s v="Airlie Stud, Ireland"/>
        <s v="Daylesford Stud"/>
        <s v="Lakefield Farm, Ireland"/>
        <s v="Culworth Grounds Farm (Agent)"/>
        <s v="Northmore Stud"/>
        <s v="Crowhill Farm"/>
        <s v="Lavella Stud"/>
        <s v="Cooneen Stud"/>
        <s v="New Barn Farm Stables"/>
        <s v="Mr Stuart Jagger"/>
        <s v="Forenaghts Stud"/>
        <s v="Bellewstown Farm Stud, Ireland"/>
        <s v="Derrymore Farm"/>
        <s v="Kingsfield Stud"/>
        <s v="Minster Stud"/>
        <s v="Deerfield Farm"/>
        <s v="European Sales Management"/>
        <s v="Rockview Stables, Ireland"/>
        <s v="Peter Lawlor Equine"/>
        <s v="Skara Stud"/>
        <s v="Clarkstown Stables"/>
        <s v="Carrigbeg Stud"/>
        <s v="Spencer Sales Ltd."/>
        <s v="Tara Stud"/>
        <s v="Butlersgrove Stud"/>
        <s v="Northern Bloodstock Ltd"/>
        <s v="Mount Eaton Stud, Ireland"/>
        <s v="TDM Bloodstock"/>
        <s v="Oaklawn Stud"/>
        <s v="Clonlisk Stud"/>
        <s v="Drumlin &amp; Yellowford"/>
        <s v="Alice Fitzgerald"/>
        <s v="Ballintry Stud, Ireland"/>
        <s v="Cross Stables"/>
        <s v="Tincoon Stables"/>
        <s v="Carisbrooke Stud (Agent)"/>
        <s v="Hungerford Park Stud"/>
        <s v="W. H. R. John &amp; Partners"/>
        <s v="Harris Piece Stud"/>
        <s v="Riverside Bloodstock Ltd."/>
        <s v="Spencer Sales"/>
        <s v="Churchtown House Stud"/>
        <s v="Ballyogue Stud"/>
        <s v="The Forge Stables"/>
        <s v="Beechwood Stud"/>
        <s v="Rigsdale Stud"/>
        <s v="Kilbride House Stud"/>
        <s v="Kenilworth House Stud"/>
        <s v="Annaca Bloodstock"/>
        <s v="Cregg Stud, Ireland"/>
        <s v="Clare Castle Stud"/>
        <s v="Kilconnel Stables"/>
        <s v="Wardstown Stud, Ireland"/>
        <s v="Owenstown Stud, Ireland"/>
        <s v="Monksland Stables, Ireland"/>
        <s v="Crown Farm, Ireland"/>
        <s v="Islanmore Stud"/>
        <s v="Taroka Stud"/>
        <s v="Churchtown House Stud, Ireland"/>
        <s v="Bugley Stud"/>
        <s v="Lambertstown Stud"/>
        <s v="Highpark"/>
        <s v="Goldenvale Stud"/>
        <s v="Whiteoaks"/>
        <s v="Knockatrina House"/>
        <s v="Ryebridge Stud"/>
        <s v="Treadstone Bloodstock"/>
        <s v="Shinglis Stud"/>
        <s v="Oak Lodge &amp; Springfield House Stud, Ireland"/>
        <s v="Ballyshannon Stud, Ireland (Agent)"/>
        <s v="Awbeg Stud"/>
        <s v="Lewinstown Farm"/>
        <s v="Islanmore Stud, Ireland"/>
        <s v="Knocktartan House Stud"/>
        <s v="French Furze Road Stud"/>
        <s v="Clonsast Stud"/>
        <s v="Pallas House Stud"/>
        <s v="Coneyboro Stud Farm"/>
        <s v="Ladytown Stables, Ireland"/>
        <s v="Kilfeacle Stud"/>
        <s v="Mr. Michael Downey"/>
        <s v="Siskin Lodge"/>
        <s v="Arglo House Stud"/>
        <s v="Sweep Lane Stud"/>
        <s v="Danesrath Stud (Agent)"/>
        <s v="West Stow Stud Ltd."/>
        <s v="Appletree Stud"/>
        <s v="Aylesbury House Stud"/>
        <s v="Ross na Ree House Farm"/>
        <s v="Natton House Thoroughbreds Ltd"/>
        <s v="Mullinam House Stud"/>
        <s v="Analytic Stables"/>
        <s v="Low Garleffan Farm"/>
        <s v="Nunstainton Stud"/>
        <s v="Wellicome Farming"/>
        <s v="Chantilly Farm"/>
        <s v="Galloway Stud"/>
        <s v="AMT Bloodstock"/>
        <s v="Matthew Brown Bloodstock"/>
        <s v="Glashare House Stud"/>
        <s v="Briar Lane Stud"/>
        <s v="Stanley Lodge"/>
        <s v="Chapel Stud Ltd"/>
        <m/>
      </sharedItems>
    </cacheField>
    <cacheField name="Purchaser" numFmtId="0">
      <sharedItems containsBlank="1">
        <s v="Brian Ellison"/>
        <s v="Stroud Coleman"/>
        <s v="Not Sold (9000) / Jonathan Portman (PS)"/>
        <s v="Kubler Racing"/>
        <s v="Bushypark"/>
        <s v="Longways Stables"/>
        <s v="Bushypark Stables"/>
        <s v="CF Bloodstock"/>
        <s v="Valfredo Valiani"/>
        <s v="Philippa Proctor / Foxley Stables"/>
        <s v="Società di Allenamento Danilo Pierdomenico"/>
        <s v="Blandford Bloodstock / Station Yard"/>
        <s v="Stroud Coleman Bloodstock"/>
        <s v="Karl, Kelly, Lucy Burke"/>
        <s v="Compas Equine / Dave Loughnane"/>
        <s v="Hyde Park Stud"/>
        <s v="Jack Channon / Armando Duarte"/>
        <s v="James Ferguson Racing"/>
        <s v="Diamond Stables"/>
        <s v="William Knight / Harry Dunlop"/>
        <s v="Ontoawinner"/>
        <s v="Kilronan"/>
        <s v="David Simcock Racing"/>
        <s v="Alan McCabe"/>
        <s v="Garry Bloodstock"/>
        <s v="Antonio Da Silva"/>
        <s v="Sean Grassick Bloodstock"/>
        <s v="David Easterby"/>
        <s v="Vendor (10000) / David Easterby (PS)"/>
        <s v="Vendor (15000) / Oliver St Lawrence Bloodstock (PS)"/>
        <s v="JB Bloodstock"/>
        <s v="Local Creator Racing"/>
        <s v="Peter Trainor"/>
        <s v="Richard Ryan"/>
        <s v="Brian Grassick Bloodstock"/>
        <s v="JCH Bloodstock"/>
        <s v="Johnny Murtagh"/>
        <s v="A Oliver"/>
        <s v="Ross O'Sullivan Racing/John Bowden"/>
        <s v="Timmons Bloodstock"/>
        <s v="Jason Kelly Bloodstock"/>
        <s v="Amy Lynam"/>
        <s v="Ballyrudder"/>
        <s v="Derryconnor Stud"/>
        <s v="Meadowview Stables"/>
        <s v="Kingsfield Stud"/>
        <s v="Donovan Bloodstock"/>
        <s v="Justin Casse Agent"/>
        <s v="Nick Bell"/>
        <s v="Roger Varian"/>
        <s v="Norman Court Stud"/>
        <s v="Peter &amp; Ross Doyle Bloodstock"/>
        <s v="Greenacre Bloodstock"/>
        <s v="McKeever Bloodstock / C Hills"/>
        <s v="Henry Lascelles"/>
        <s v="JS Bloodstock / G Scott Racing"/>
        <s v="Dan Astbury / James Owen"/>
        <s v="Tom Fanshawe/Des Thurlby"/>
        <s v="Kevin Ross Bloodstock"/>
        <s v="Khaled Alotaibi"/>
        <s v="Christopher Head"/>
        <s v="D Buckley"/>
        <s v="Theme Tune PS"/>
        <s v="Danny Fantom Racing"/>
        <s v="WC Equine"/>
        <s v="Legion Bloodstock, Agent"/>
        <s v="Patrick C Keogh Agent"/>
        <s v="Vendor (10000) / Rathmore Stud (PS)"/>
        <s v="Anna Tuer / Grant Tuer"/>
        <s v="Clive Cox Racing"/>
        <s v="Lillingston Bloodstock"/>
        <s v="HWRS"/>
        <s v="Donald Whillans"/>
        <s v="John Ryan Racing"/>
        <s v="D Mitchell"/>
        <s v="David Hilton / Oakgrove Stud"/>
        <s v="Alice Haynes Racing"/>
        <s v="J.A.K.Bloodstock"/>
        <s v="Peter Fahey/Richard Fahey"/>
        <s v="Butler Court Farm"/>
        <s v="Hodgestown Stud"/>
        <s v="TIAB Bloodstock"/>
        <s v="Paul Flynn/Aubrey McMahon"/>
        <s v="Ontoawinner/Craig Lidster Racing"/>
        <s v="Vendor (11000) / Ivy Stables (PS)"/>
        <s v="Kyle Slemon"/>
        <s v="Adrian Keatley Racing"/>
        <s v="The Ivy's Stables"/>
        <s v="Mark Fahey Racing"/>
        <s v="John &amp; Sean Quinn Racing"/>
        <s v="Michael Duffy"/>
        <s v="Bredwinner Syndicate"/>
        <s v="Horton Racing"/>
        <s v="Highflyer Bloodstock"/>
        <s v="Wyanstown House"/>
        <s v="Daithi Harvey / Highland Yard / Ceahorse"/>
        <s v="Richard Hughes"/>
        <s v="Marco Botti"/>
        <s v="Tim Easterby"/>
        <s v="Mark Usher Racing"/>
        <s v="Ardglas Stables"/>
        <s v="BBA Ireland"/>
        <s v="EBS"/>
        <s v="Tradewinds"/>
        <s v="Highflyer/Phil Cunningham"/>
        <s v="Vendor (5000) / Romano Vincenzo (PS)"/>
        <s v="Robson De Aguiar"/>
        <s v="Hillen / Ryan"/>
        <s v="Blandford Bloodstock/A.Watson"/>
        <s v="Kilbride Equine"/>
        <s v="Creighton Schwartz B/S"/>
        <s v="Highflyer"/>
        <s v="Carrington Bloodstock"/>
        <s v="SackvilleDonald/Manor House Stables"/>
        <s v="Abdullah Al-Malek Al-Sabah"/>
        <s v="Vendor (18000) / Blandford Bloodstock/Ed Bethell (PS)"/>
        <s v="Dan Hayden agent for Blue Devil Racing"/>
        <s v="Blandford Bloodstock/Bethell Racing"/>
        <s v="Hamish Macauley Bloodstock"/>
        <s v="Ballybush Stables"/>
        <s v="Stephen Thorne Racing / Shamrock Thoroughbreds"/>
        <s v="Michael Phelan"/>
        <s v="SackvilleDonald / Manor House Stables"/>
        <s v="Con Marnane"/>
        <s v="Razza Latina / Di Grazia Orazo"/>
        <s v="Razza Latina"/>
        <s v="Lo Presti Andrea"/>
        <s v="Edward de Giles"/>
        <s v="Amo Racing"/>
        <s v="Linehan Bloodstock"/>
        <s v="Ken McPeek Agent"/>
        <s v="H Morrison"/>
        <s v="Liam Norris"/>
        <s v="Kilbride Equine / Sean Quinn"/>
        <s v="SackvilleDonald"/>
        <s v="Megan Nicholls"/>
        <s v="Bethell Racing / Blandford Bloodstock"/>
        <s v="D Farrington"/>
        <s v="William Knight Racing"/>
        <s v="Linden Lodge Bloodstock / Champion Bloodstock"/>
        <s v="Patrick C Keogh, Agent"/>
        <s v="Highflyer Bloodstock / Eve Johnson Houghton"/>
        <s v="Howson &amp; Houldsworth Bloodstock / Jamie Insole"/>
        <s v="Pegasus Bloodstock"/>
        <s v="Mick Easterby"/>
        <s v="Jamie Osborne"/>
        <s v="Greenhills Farm / Margaret O'Toole"/>
        <s v="Blandford Bloodstock / George Peckham Racing"/>
        <s v="Blandford Bloodstock"/>
        <s v="Federico Barberini"/>
        <s v="Lindonell"/>
        <s v="W Clifford"/>
        <s v="Jo Stone"/>
        <s v="J Quinn"/>
        <s v="Oliver St Lawrence Bloodstock"/>
        <s v="Henry Candy"/>
        <s v="Alistair Porter"/>
        <s v="Tomasz Szumski / Robert Gorczyca"/>
        <s v="Charles Clover Racing"/>
        <s v="Carrigrog Racing"/>
        <s v="Howson &amp; Houldsworth/Jamie Insole"/>
        <s v="Amanda Skiffington"/>
        <s v="Jamie McCalmont"/>
        <s v="HW Investment"/>
        <s v="Ramzi Alghul"/>
        <s v="Edward Lynam"/>
        <s v="Kevin O'Brien"/>
        <s v="Francesca Turri"/>
        <s v="Golden Sea KFT / Kishore Mirpuri"/>
        <s v="Joey Logan Bloodstock / Keatley Racing"/>
        <s v="Andrew Balding"/>
        <s v="Highfort"/>
        <s v="Marco Bozzi Bloodstock"/>
        <s v="Scuderia Cavalli Da Corsa Giannotti Pierluigi"/>
        <s v="Ahmad al Shaikh / Prince Bloodstock"/>
        <s v="John Mulvihill"/>
        <s v="Learritzaiss SL"/>
        <s v="Freddy Tylicki BS / Rashid Al Saud"/>
        <s v="Johnston Racing"/>
        <s v="Badgers Bloodstock"/>
        <s v="Avenue Bloodstock For Legends Racing"/>
        <s v="Kern/Lillingston Association"/>
        <s v="Creighton Schwartz Bloodstock / Suliman Bloodstock (P.S.)"/>
        <s v="Blandford Bloodstock / Bethell Racing"/>
        <s v="Amanda Perrett / Coombelands"/>
        <s v="Rabbah Bloodstock"/>
        <s v="Peter &amp; Ross Doyle Bloodstock / M V Magnier"/>
        <s v="Ollie Sangster"/>
        <s v="Keep Kicking Racing"/>
        <s v="Archa Grow Racing (P.S.)"/>
        <s v="Argamia Bloodstock"/>
        <s v="Nigel Tinkler/Jamie Piggott"/>
        <s v="Avenue Bloodstock/Medallion Racing/Bawnmore"/>
        <s v="Kings Bloodstock/Gemma Tutty"/>
        <s v="Legion Bloodstock"/>
        <s v="David Skelly / Richard O'Brien"/>
        <s v="Blandford Bloodstock / Go Racing"/>
        <s v="KGS"/>
        <s v="Hurworth Bloodstock"/>
        <s v="Martin Hayes"/>
        <s v="LDS Bloodstock"/>
        <s v="Sangster &amp; Casse"/>
        <s v="Richard G Hogan Agt for Colebrook Farms"/>
        <s v="MRC International"/>
        <s v="Gerry Hogan Bloodstock"/>
        <s v="Jamie McCalmont Bloodstock"/>
        <s v="Gordon Watson / Douglass / C Fellowes"/>
        <s v="Andrew Oliver"/>
        <s v="John Butler Racing"/>
        <s v="Fairgreen Stables"/>
        <s v="Steve Bradley"/>
        <s v="Century Racing Club"/>
        <s v="Bill Ryan"/>
        <s v="Lightning Bloodstock"/>
        <s v="J S Bloodstock"/>
        <s v="Patrick Keogh, Agent"/>
        <s v="Sheikh Abdulla Al Sabah"/>
        <s v="Stroud &amp; Coleman"/>
        <s v="Agrolexica International Trading BV"/>
        <s v="Brendan Heeney Agent for Coast Racing"/>
        <s v="Broddreids"/>
        <s v="Chelsea Srl"/>
        <s v="Kilronan "/>
        <s v="Richard Hughes Racing"/>
        <s v="Eclipse / Bridlewood / Madaket"/>
        <s v="Godolphin"/>
        <s v="George Boughey"/>
        <s v="Gary Moore"/>
        <s v="Sumbe"/>
        <s v="Jamie Piggott Bloodstock"/>
        <s v="Church Farm"/>
        <s v="Highclere Agency"/>
        <s v="LR Bloodstock"/>
        <s v="Stonestreet Stables"/>
        <s v="Hillen / Head"/>
        <s v="Paragon Bloodstock"/>
        <s v="Peter Fahey / Richard Fahey"/>
        <s v="Mark Grant Racing"/>
        <s v="Patrick C Keogh"/>
        <s v="J B Bloodstock"/>
        <s v="ATP Management"/>
        <s v="Eoin Sullivan, Agent"/>
        <s v="Laundry Cottage Stud (P.S.)"/>
        <s v="Richard Green"/>
        <s v="W.Easterby"/>
        <s v="Opulence Thoroughbreds/Jack Channon"/>
        <s v="Amy Murphy Racing"/>
        <s v="Mrs Jennifer E Pallister"/>
        <s v="Tracy Nason"/>
        <s v="Rimell Racing"/>
        <s v="Johnstown Stud"/>
        <s v="Luciano Vitabile"/>
        <s v="G.A.K Partnership"/>
        <s v="W M Wanless"/>
        <s v="Michael Dods"/>
        <s v="Martin Wanless"/>
        <s v="Vincenzo Caruso"/>
        <s v="Richard Knight / Sean Quinn"/>
        <s v="Edward Lynam (P.S.)"/>
        <s v="Eoin Sullivan Agent"/>
        <s v="No Regrets Finance Ltd"/>
        <s v="Noel Meade"/>
        <s v="Stone Farm"/>
        <s v="Soc All Ponte Di Pietra Di Filippo Sbariggia Srl"/>
        <s v="Todd Investments"/>
        <s v="Durcan Bloodstock / G Baker Racing"/>
        <s v="Pauline Racing Club"/>
        <s v="Brian Toomey"/>
        <s v="Hansbury Stud"/>
        <s v="Nathan Poole"/>
        <s v="Millennium Stud"/>
        <s v="Pierguido Meniconi Agency - Forlini Leonardo"/>
        <s v="Highflyer Bloodstock / Ed Dunlop"/>
        <s v="Megan Nicholls / Georgie Nicholls"/>
        <s v="Sleeve It"/>
        <s v="Ard Erin Stud"/>
        <s v="HKJC"/>
        <s v="Robin O'Ryan/R Fahey"/>
        <s v="MV Magnier"/>
        <s v="Glending Stables"/>
        <s v="Lacka Bloodstock"/>
        <s v="Brown Island Stables"/>
        <s v="Bryan Cooper"/>
        <s v="Paul Cole"/>
        <s v="Tina Rau Bloodstock"/>
        <s v="PR Thoroughbreds"/>
        <s v="Ger Lyons Racing/Kerri Lyons"/>
        <s v="MV Magnier/Charles Shanahan"/>
        <s v="Mag's O'Toole"/>
        <s v="W Douglas/Gordon-Watson"/>
        <s v="Cuadra Mediterraneo"/>
        <s v="Andrew McNamara"/>
        <s v="David Ingordo for Determined Stables"/>
        <s v="A C Elliott, Agent for M V Magnier"/>
        <s v="Al Shaqab / Amo Racing"/>
        <s v="Jeremy Brummitt"/>
        <s v="M V Magnier &amp; White Birch Farm"/>
        <s v="A C Elliott, Agent"/>
        <s v="Donnacha O'Brien"/>
        <s v="SBZ Equine"/>
        <s v="M V Magnier"/>
        <s v="Rachel Warner"/>
        <s v="Kerri Radcliffe Agent"/>
        <s v="New Approach Bloodstock"/>
        <s v="Ahmad al Shaikh / Owen Burrows"/>
        <s v="Durcan Bloodstock"/>
        <s v="Stephen Hillen Bloodstock"/>
        <s v="Gihan Arnolda"/>
        <s v="JS Bloodstock / T Clover Racing"/>
        <s v="Fernando's Horses"/>
        <s v="Sherbourne Lodge"/>
        <s v="Barry Lynch / Jack Davison Racing"/>
        <s v="Dolmen Bloodstock"/>
        <s v="Peter Nolan / Noel Meade"/>
        <s v="Flyingbolt Bloodstock"/>
        <s v="Nick Bradley Racing/O Sangster"/>
        <s v="JS Bloodstock"/>
        <s v="Willie McCreery"/>
        <s v="Mike Akers,Agent"/>
        <s v="Nasir Askar"/>
        <s v="Ahmad AlShaikh"/>
        <s v="MV Magnier/Joseph O'Brien"/>
        <s v="Scalora Salvatore"/>
        <s v="Mateusz Wisniewski Canwa II"/>
        <s v="J S Bloodstock / T Clover "/>
        <s v="LG Di Dio"/>
        <s v="Stroud Coleman Bloodstock / O'Neill Racing"/>
        <s v="Syndicates.Racing / Stephen Thorne Racing"/>
        <s v="Hillside Farm"/>
        <s v="D Kinsella"/>
        <s v="Peter Commane"/>
        <s v="Nicolo Simondi"/>
        <s v="Michael Conaghan, Agent"/>
        <s v="Tomas Janda (P.S.)"/>
        <s v="Vendor (10000) / Dermot Farrington/CRH Bloodstock (PS)"/>
        <s v="Dylan Cunha Racing"/>
        <s v="E.Whitaker for Bacon &amp; Lovatt"/>
        <s v="Ian &amp; Ben Buckley"/>
        <s v="Mark Flannery"/>
        <s v="Compas Equine/Iain Jardine Racing"/>
        <s v="Whiterose"/>
        <s v="Millennial Racing/Tom Dascombe"/>
        <s v="P Fahey / R Fahey"/>
        <s v="David Evans"/>
        <s v="McKeever Bloodstock/C Hills"/>
        <s v="Ben McElroy Agt for Stonestreet Stables"/>
        <s v="Declan Carroll"/>
        <s v="Fairview Stables"/>
        <s v="Jodlouski"/>
        <s v="Kishore Mirpuri/Bobby O'Ryan"/>
        <s v="Valfredo Valiani/Tally Ho"/>
        <s v="Gerry Hogan B/S"/>
        <s v="John McGovern"/>
        <s v="Shinnick Brothers Bloodstock"/>
        <s v="Max Plapp"/>
        <s v="Grangecoor / DMC Bloodstock"/>
        <s v="Joey Logan Bloodstock"/>
        <s v="Tally-Ho Stud"/>
        <s v="Michele Serrantino"/>
        <s v="Woodleigh Stable"/>
        <s v="Stefano Botti Turf"/>
        <s v="Antonio Giuffrida"/>
        <s v="Kevin Smith"/>
        <s v="Caruso Vincenzo"/>
        <s v="Toberona Bloodstock"/>
        <s v="J Portman"/>
        <s v="Not Sold (5500) / David Easterby (PS)"/>
        <s v="Kevin Prendergast"/>
        <s v="Peter Nolan/Noel Meade"/>
        <s v="A.C. Elliott"/>
        <s v="J P Flavin Racing"/>
        <s v="Celtic Cooling"/>
        <s v="Nick Bradley Racing"/>
        <s v="Eric McNamara"/>
        <s v="Zulfiqar Khan"/>
        <s v="Beta - Janusz Kozłowski"/>
        <s v="Simone Bocci"/>
        <s v="Martul CB"/>
        <s v="Paddy Cody"/>
        <s v="Antonino Rubera"/>
        <s v="Charlie Clover"/>
        <s v="Jose Adriano Guerra"/>
        <s v="Tomas Janda"/>
        <s v="Troter Racing Ltd"/>
        <s v="Kevin Ross Bloodstock / Gavin Cromwell"/>
        <s v="Barry Lynch"/>
        <s v="Harrowgate Bloodstock"/>
        <s v="Well Connected Electrics UK"/>
        <s v="Marco Botti / Keep Kicking Racing"/>
        <s v="The Bloodstock Connection"/>
        <s v="First Venture Bloodstock"/>
        <s v="Frank McNulty"/>
        <s v="Dan Astbury"/>
        <s v="BT Equine / Harry Teal"/>
        <s v="Mayflower Stables"/>
        <s v="Janda Bloodstock"/>
        <s v="James Tate Racing"/>
        <s v="J Sherriff"/>
        <s v="Andy Machin"/>
        <s v="Peter &amp; Ross Doyle/MPR"/>
        <s v="Peter &amp; Ross Doyle"/>
        <s v="SackvilleDonald/Tom Dascombe"/>
        <s v="Karl &amp; Kelly Burke"/>
        <s v="Alan Harte Bloodstock"/>
        <s v="Vendor (25000) / Fionn McSharry (PS)"/>
        <s v="Bryan Smart (PS)"/>
        <s v="Liam Travers"/>
        <s v="Pompey Ventures"/>
        <s v="Natalia Stasiouska/KishoreMirpuri"/>
        <s v="Vendor (25000) / Nigel Tinkler/ Jamie Piggott (PS)"/>
        <s v="Jose Hormaeche"/>
        <s v="Lamont Racing / Quirke Bloodstock"/>
        <s v="Sheila Lavery"/>
        <s v="Horse Revolutions"/>
        <s v="Barry Davies"/>
        <s v="Semeso"/>
        <s v="Finbar Kent"/>
        <s v="Harrogate Bloodstock Ltd"/>
        <s v="Meah Lloyd Bloodstock / Eclipse TB Partners"/>
        <s v="Dwayne Woods"/>
        <s v="Michael Dods / DPA"/>
        <s v="Not Sold (29000) / Mark Flannery (PS)"/>
        <s v="BW Hills"/>
        <s v="Joey Logan Bloodstock/Alan Harte"/>
        <s v="George Prince Bloodstock"/>
        <s v="Corbin Blumberg, Agent"/>
        <s v="Paddy Twomey"/>
        <s v="Jodlouski/Millennium"/>
        <s v="Apollo Bloodstock"/>
        <s v="BGB for JHR"/>
        <s v="Lars Kelp (PS)"/>
        <s v="Stephen Hillen"/>
        <s v="CDE Racing"/>
        <s v="Gary Bloodstock"/>
        <s v="Michelle Connolly/John Hall"/>
        <s v="Yeomanstown Stud"/>
        <s v="Enrica Baragiola Sc. Sagam"/>
        <s v="Linda O'Donnell"/>
        <s v="Oracle Bloodstock, Agent"/>
        <s v="Richard Ryan (P.S.)"/>
        <s v="Badgers Bloodstock / Reeves / EDC / Clement"/>
        <s v="Kevin Ryan"/>
        <s v="Ger Lyons Racing / Kerri Lyons"/>
        <s v="Howson &amp; Houldsworth Agent for The Guest Family"/>
        <s v="Middleham Park Racing"/>
        <s v="Baileys Horse Feeds"/>
        <s v="Noel Wilson"/>
        <s v="Conrad Allen"/>
        <s v="Highflyer Bloodstock / Eve Johnson Houghton (P.S.)"/>
        <s v="A &amp; G Bloodstock"/>
        <s v="John Foote Bloodstock"/>
        <s v="Jason Kelly Bloodstock / Peter &amp; Ross Doyle Bloodstock (P.S.)"/>
        <s v="W Easterby / Reality Racing Partners"/>
        <s v="Howson &amp; Houldsworth Bloodstock"/>
        <s v="Kings Bloodstock / Gemma Tutty"/>
        <s v="Volteo Horse Services"/>
        <s v="Mark McNiff"/>
        <s v="Not Sold (7000) / Ryan Tongue / James Owen Racing (PS)"/>
        <s v="Vendor (6000) / Kubler Racing (PS)"/>
        <s v="O'Donoghue Racing"/>
        <s v="Sack Holm R C Y"/>
        <s v="Keith Brown"/>
        <s v="Jedd O'Keeffe"/>
        <s v="Richard Phillips Racing"/>
        <s v="Armando Duarte / David Easterby"/>
        <s v="Julia Brooke Racing"/>
        <s v="High View Racing"/>
        <s v="Klaravich Stables Inc., Mike Ryan Agent (P.S.)"/>
        <s v="Yulong"/>
        <s v="Richard Knight  / Salhia Stud"/>
        <s v="Tim Donworth"/>
        <s v="The Thoroughbred Racing Corporation"/>
        <s v="Tom Ward Racing"/>
        <s v="Greenhills Farm"/>
        <s v="Pat Murphy"/>
        <s v="Vendor (26000) / Milan Racing Club (PS)"/>
        <s v="East 11 Ltd"/>
        <s v="Avenue Bloodstock/Alice Haynes/Naanas Racing"/>
        <s v="Wyrzyk / Szumski"/>
        <s v="Drummona House"/>
        <s v="Rolla Edwardo"/>
        <s v="Howson &amp; Houldsworth / Jamie Insole"/>
        <s v="Najd Stud / Archdale Bloodstock"/>
        <s v="Denis Coakley"/>
        <s v="Prince Bloodstock / Jack Morland Racing"/>
        <s v="David Redvers Bloodstock"/>
        <s v="Chantilly Bloodstock Agency"/>
        <s v="Mick Appleby / B&amp;J Parr Racing"/>
        <s v="Kishore Mirpuri/W Zmiejko"/>
        <s v="Brookside Stables"/>
        <s v="Sapphire Racing/Gordon Elliott"/>
        <s v="New Approach Investments"/>
        <s v="Peter Nolan Bloodstock"/>
        <s v="Joey Logan Bloodstock / Alan Harte"/>
        <s v="Soc All Ponte Di Pietra Filippo Sbariggia Srl"/>
        <s v="Automaticos Daniela SL"/>
        <s v="Aubrey McMahon / Paul Flynn"/>
        <s v="Giannoti Pieruigi"/>
        <s v="Marco Bozzi   (P.S.)"/>
        <s v="Chariot Stables / Danny Hussey Bloodstock"/>
        <s v="Drumphea Stables"/>
        <s v="Philip Egan"/>
        <s v="Tom McCourt"/>
        <s v="Società di Allenamento Danilo Pierdomenico (P.S.)"/>
        <s v="Adam Burton Bloodstock"/>
        <s v="Hamish Macauley Bloodstock / Sean Quinn"/>
        <s v="Vanessa Johnson"/>
        <s v="Freddy Tylicki Bloodstock"/>
        <s v="Adrian Wintle Racing / Steve Goodwin"/>
        <s v="Midland Equine"/>
        <s v="Gordon-Watson/Douglas/Jackson Stops"/>
        <s v="Natalia Lupini Racing &amp; Syndicate Racing"/>
        <s v="Anna Tuer"/>
        <s v="Vendor (4500) / Ahmed Albader (PS)"/>
        <s v="New Racing Factory/Giacobbe"/>
        <s v="Bocci Simonie"/>
        <s v="Caruso Vincenzo - Virruso Pizzetta"/>
        <s v="Sapphire Racing / Gordon Elliott"/>
        <s v="Highflyer Bloodstock / Eve Johnson-Houghton"/>
        <s v="Al Shaqab Racing"/>
        <s v="Vendor (25000) / Nick Bradley Racing/C. Lidster (PS)"/>
        <s v="GPS Heart of Racing Bloodstock"/>
        <s v="Grangecoor Farms/DMC Bloodstock"/>
        <s v="SackvilleDonald / Tom Dascombe Racing"/>
        <s v="Paolo Aragoni"/>
        <s v="Marcus Tregoning"/>
        <s v="Mick Appleby"/>
        <s v="Juddmonte"/>
        <s v="Form Bloodstock"/>
        <s v="C Gordon Watson Bloodstock"/>
        <s v="Klaravich Stables Inc., Mike Ryan Agent"/>
        <s v="Avenue / Medallion / Bawnmore (P.S.)"/>
        <s v="John Ferguson Bloodstock"/>
        <s v="Jill Lamb Bloodstock"/>
        <s v="Sackville Donald/Manor House Stables"/>
        <s v="E J O'Grady"/>
        <s v="Azienda Agricola IBBA"/>
        <s v="Maer Bloodstock"/>
        <s v="Aubrey McMahon/Paul Flynn"/>
        <s v="New Racing Factory/Sbariggia"/>
        <s v="Ilson Correia"/>
        <s v="Volteo Horse Services (P.S.)"/>
        <s v="Stanley Moore"/>
        <s v="Enrica Baragiola / Sagam"/>
        <s v="Andrew Balding / Rashid Al Saud"/>
        <s v="Newtown Anner Stud"/>
        <s v="Kilbride Equine / Nick Bradley Racing / Adrian Keatley Racing"/>
        <s v="Megan Nicholls / Dan Skelton"/>
        <s v="Avenue Bloodstock/Medallion Racing"/>
        <s v="A.C. Elliott, Agent"/>
        <s v="Daithi Harvey Agent for Highland Yard/Ceahorse"/>
        <s v="Janda BL"/>
        <s v="Ken Condon"/>
        <s v="Amanda Skiffington / Bethell Racing"/>
        <s v="Botti Turf"/>
        <s v="Harry Charlton"/>
        <s v="Ahmad Al Shaikh"/>
        <s v="Ziad A Galadarii"/>
        <s v="Susannah Hawke"/>
        <s v="Johnston Racing / Gallop Racing"/>
        <s v="Avenue Bloodstock (P.S.)"/>
        <s v="William R Muir"/>
        <s v="Avenue Bloodstock / Alice Haynes"/>
        <s v="Stetchworth And Middle Park Studs"/>
        <s v="Najd Stud/Archdale Bloodstock"/>
        <s v="Stamina Turf on behalf of SC Alegria   "/>
        <s v="BT Equine Harry Teal"/>
        <s v="Mark Usher"/>
        <s v="Johnny Murtagh Racing"/>
        <s v="Pierguido Meniconi Agency"/>
        <s v="Semeso / Sebastiano Guerrieri"/>
        <s v="W Douglass"/>
        <s v="Amanda Skiffington for M V Magnier"/>
        <s v="Vendor (10000) / Atlas Bloodstock (PS)"/>
        <s v="LJB Bloodstock"/>
        <s v="Paul McIvor / Lucinda Russell"/>
        <s v="Willow Wood Stud"/>
        <s v="Jack Channon Racing"/>
        <s v="Rae Guest Racing"/>
        <s v="JS Bloodstock/G Scott Racing"/>
        <s v="Woodlands Lodge"/>
        <s v="David Easterby / Armando Duarte"/>
        <s v="Highflyer/James Owen"/>
        <s v="Laura Grizzetti"/>
        <s v="Ahmad Aldowaisan"/>
        <s v="Sean Grassick Bloodstock / Joseph O'Brien"/>
        <s v="Rachel Cook "/>
        <s v="Marcus Collie / Highfort Stud / Gerard Hill"/>
        <s v="R.Fahey/Peter Nolan"/>
        <s v="Avenue Bloodstock for Skara Glen Stables"/>
        <s v="Federico Barberini/J. Hall"/>
        <s v="Amanda Skiffington/The Bloodstock Connection"/>
        <s v="Kilbride Equine/Sean Quinn/Eco Power Racing"/>
        <s v="Mag's O'Toole/Oak Tree Farm"/>
        <s v="Peter Evans"/>
        <s v="Creighton Schwartz B/S/Derryconnor"/>
        <s v="Creighton Schwartz Bloodstock"/>
        <s v="Bronsan Racing"/>
        <s v="Manoel Santos"/>
        <s v="The Hong Kong Jockey Club"/>
        <s v="Stetchworth And Middle Park Stud"/>
        <s v="New Blood Bloodstock"/>
        <s v="Church Farm Stables"/>
        <s v="Trotter Racing"/>
        <s v="Oak Tree Farm"/>
        <s v="C F Bloodstock"/>
        <s v="Dan Hayden Bloodstock"/>
        <s v="Donnacha O'Brien Racing"/>
        <s v="Not Sold (7500) / Janda Bloodstock (PS)"/>
        <s v="Adam Wyrzky / Tomasz Szumski "/>
        <s v="Powerstown Stud Ltd"/>
        <s v="DNA Equine"/>
        <s v="Ziad A Galadari"/>
        <s v="Athbi Almahdal"/>
        <s v="Kevin Hart"/>
        <s v="Kevin Ross Bloodstock "/>
        <s v="Mark Enright"/>
        <s v="Mustardos Patryk Gorczyca"/>
        <s v="Compas Equine / Dave Loughnane Racing"/>
        <s v="Grant Tuer"/>
        <s v="Suliman Bloodstoock"/>
        <s v="Maurice Byrne"/>
        <s v="Tim Easterby Reality Partners"/>
        <s v="Thomas Easterby"/>
        <s v="Anna Tuer/Grant Tuer"/>
        <s v="Karl &amp; Kelly Burke /Nick Bradley"/>
        <s v="Janda Bloodstock (P.S.)"/>
        <s v="Michael Mulvany"/>
        <s v="Cabragh Lodge"/>
        <s v="Harristown Stables"/>
        <s v="Cornelius O'Donnell"/>
        <s v="H.Lascelles/Rogues Gallery Racing"/>
        <s v="Razza Latina / Fabrizio Cameli"/>
        <s v="Joey Logan Bloodstock / Alan Harte / Roderick Harte "/>
        <s v="Compas Equine"/>
        <s v="Gail Brown Racing"/>
        <s v="J Berry"/>
        <s v="Murt Khan"/>
        <s v="Matthew Broughton"/>
        <s v="Lindonnell Ltd"/>
        <s v="Emmanuel Hughes"/>
        <s v="Mark Grant / C F Bloodstock"/>
        <s v="DPA Bloodstock"/>
        <s v="Con Marnane (P.S.)"/>
        <s v="Big Red Farm"/>
        <s v="Gallop Racing"/>
        <s v="Jedd O'Keeffe (P.S.)"/>
        <s v="Fergus Galvin"/>
        <s v="Al Suliman Bloodstoock"/>
        <s v="Margaret O'Toole"/>
        <s v="James Tate"/>
        <s v="Vendor (5000) / Adam Burton Bloodstock (PS)"/>
        <s v="Paul Butler"/>
        <s v="Azz Agricola Ibba"/>
        <s v="Lee Brooks"/>
        <s v="Aidan O'Ryan"/>
        <s v="Quirke Bloodstock/Lamont Racing"/>
        <s v="John Hall/Alice Haynes"/>
        <s v="Sandsprings Investments"/>
        <s v="Philip Antonacci"/>
        <s v="Blandford Bloodstock (P.S.)"/>
        <s v="Winstar Farm LLC"/>
        <s v="Mike Ryan Agent"/>
        <s v="Cary Bloodstock for Wells Watson"/>
        <s v="Joseph O'Brien"/>
        <s v="PWR Racing"/>
        <s v="David Ingordo"/>
        <s v="Polo Bloodstock"/>
        <s v="JS Bloodstock/G.Scott Racing"/>
        <s v="Not Sold (9000) / Creigton Schwartz B/S (PS)"/>
        <s v="Francisco Castro"/>
        <s v="Stroud &amp; Coleman Bldstk"/>
        <s v="Legion Bloodstock/ Agent for Sandford Racing"/>
        <s v="Ross Doyle/Johnny Murtagh"/>
        <s v="Jannicke Eilertsen"/>
        <s v="Peter Keogh"/>
        <s v="Robson Aguiar"/>
        <s v="Thomas Crown"/>
        <s v="New Approach Bloodstock/Diego Dettori"/>
        <s v="Dermot Farrington Bloodstock/CRH Bloodstock"/>
        <s v="Willie Maher"/>
        <s v="Peter Nolan Bloodstock / Noel Meade"/>
        <s v="Ard Erin"/>
        <s v="Silky Thoroughbreds"/>
        <s v="Tomasz Szumski / Artur Kotowski"/>
        <s v="Osborne Lodge Racing"/>
        <s v="Hedge Road Bloodstock / Browne Brothers (Agent)"/>
        <s v="Marianne Naughton"/>
        <s v="C Fellows / W Douglass"/>
        <s v="Compas Equine / James Fyffe"/>
        <s v="Jack Davison Racing / Pompey Ventures"/>
        <s v="A C Elliott, agent / J S Bloodstock Consultancy"/>
        <s v="J P Flavin"/>
        <s v="Valfredo Valiani For Yeomanstown"/>
        <s v="John &amp; Sean Quinn"/>
        <s v="John and Sean Quinn"/>
        <s v="Marchwood Aggregates"/>
        <s v="Finbar Kent Bloodstock"/>
        <s v="JS Bloodstock/A.C. Elliot Bloodstock Services"/>
        <s v="Joey Logan Bloodstock / Danny Hussey Bloodstock"/>
        <s v="de Burgh Equine / F Stack"/>
        <s v="GS Bloodstock"/>
        <s v="Winstar Farm / St Elias"/>
        <s v="Hagg Hill Farm"/>
        <s v="Tom Fanshawe"/>
        <s v="Conor Quirke/Finbar Kent"/>
        <s v="Nick Bradley Racing / Karl &amp; Kelly Burke"/>
        <s v="Quirke Bloodstock/Mick Appleby"/>
        <s v="JJ Thoroughbreds"/>
        <s v="Eugene Brennan"/>
        <s v="Forlini Leonardo"/>
        <s v="Stuart Williams (P.S.)"/>
        <s v="Ollie Pears"/>
        <s v="Stefan Brown"/>
        <s v="Nick Bradley Racing / Kings Bloodstock"/>
        <s v="Hugo Merry for Blue Diamond Stud"/>
        <s v="West BS Agent for Repole Bloodstock"/>
        <s v="Tally Ho/Blandford Bloodstock"/>
        <s v="Eoin Sullivan Agent for Yousef Altoraif"/>
        <s v="Andrew Slattery Racing"/>
        <s v="Eclipse, Bridlewood, Ballylinch, Madaket"/>
        <s v="Repole Stable, Inc."/>
        <s v="Shanaville Stables"/>
        <s v="Grove Stud"/>
        <s v="Al Shira'aa Racing"/>
        <s v="Ballylinch Stud"/>
        <s v="W Easterby / Reality Racing"/>
        <s v="Margaret O'Toole / Oak Tree Bloodstock"/>
        <s v="Hurley House Stud"/>
        <s v="Shadwell Estate Company"/>
        <s v="Hugo Merry Bloodstock / Jamie McCalmont"/>
        <s v="Vendor (14000) / Nick Bradley/Jack Morland Racing (PS)"/>
        <s v="Finbar Kent Bloodstock/The Good Racing Company"/>
        <s v="Bobby O'Ryan/Brian Ellison"/>
        <s v="Mick Easterby/Nick Bradley"/>
        <s v="Highflyer/Eve Johnson Houghton"/>
        <s v="Ian Donoghue"/>
        <s v="J C Bloodstock"/>
        <s v="Gourneen Stables (P.S.)"/>
        <s v="Aidan O'Ryan / Richard Fahey"/>
        <s v="Jim Boyle Racing"/>
        <s v="Edwards Pre-Training"/>
        <s v="Rod Millman Racing"/>
        <s v="Rosen Hristov"/>
        <s v="Summerstorm Bloodstock"/>
        <s v="Chasefield Stables"/>
        <s v="C Gordon Watson Bloodstock / Charlie Fellowes"/>
        <s v="Jack Jones Racing"/>
        <s v="Drumnloose Stables"/>
        <s v="Yousef AL Turaif"/>
        <s v="Chantilly Bloodstock"/>
        <s v="BBA Ireland/Glamour and Glory Syn"/>
        <s v="Vendor (3000) / Renello Bloodstock Agency (PS)"/>
        <s v="Not Sold (4500) / Janda Bloodstock (PS)"/>
        <s v="Tradewinds / Coburg"/>
        <s v="SackvilleDonald / Tom Dascombe"/>
        <s v="O Curtis"/>
        <s v="Megan Nicholls / Owen Burrows"/>
        <s v="Anderson Correa"/>
        <s v="Maxi Joorabchian/ G Scott"/>
        <s v="Rob Speers MHS"/>
        <s v="J B S Bloodstock (P.S.)"/>
        <s v="Stan Moore"/>
        <s v="Jack Davison racing/Barry Lynch"/>
        <s v="Kishore Mirpuri/B O'Ryan"/>
        <s v="Norman McKnight"/>
        <s v="Laurence Mulvany, Jnr"/>
        <s v="Kubler Racing Ltd"/>
        <s v="Stroud Coleman / J Fanshawe / Fred Archer Racing"/>
        <s v="M Easterby"/>
        <s v="Julia Scott"/>
        <s v="L n H"/>
        <s v="Michal Borkowski"/>
        <s v="Razza Latina for Fabrizio Cameli"/>
        <s v="Learritza 135 SL"/>
        <s v="Outsider Bloodstock"/>
        <s v="Horse Revolution"/>
        <s v="Rhodes Bloodstock"/>
        <s v="Oscar Anaya"/>
        <s v="Bloodstock / Chris Clark"/>
        <s v="Ger Lyons Racing"/>
        <s v="Ed Dunlop Racing"/>
        <s v="Egerton Stud"/>
        <s v="Tom Fanshawe/Pegasus stable"/>
        <s v="Athbi Almahmal"/>
        <s v="Philip Kirby Racing Partnership"/>
        <s v="Anthony Brooke Rankin"/>
        <s v="Sketchley Bloodstock"/>
        <s v="David Loughnane Racing"/>
        <s v="JP Racing"/>
        <s v="Vendor (8000) / Johnny Hassett (PS)"/>
        <s v="Highflyer/Harry Dunlop"/>
        <s v="Q P Bloodstock"/>
        <s v="Quirke Bloodstock/RP Racing"/>
        <s v="Vendor (38000) / GS Bloodstock (PS)"/>
        <s v="Ingleby Bloodstock Ltd"/>
        <s v="S.W.Banks"/>
        <s v="JC Bloodstock"/>
        <s v="Jason Kelly/Ross Doyle"/>
        <s v="Dylan Cunha Racing/Jamie Piggott"/>
        <s v="Mark O'Hare"/>
        <s v="Blue Bird Stables"/>
        <s v="Crampscastle Bloodstock"/>
        <s v="Gaelic Bloodstock"/>
        <s v="Phil Burns"/>
        <s v="Newtown Anner"/>
        <s v="Dylan Cunha Racing/Hold My Beer Syndicate"/>
        <s v="Avenue Bloodstock/Medallion Racing/Paddy Twomey"/>
        <s v="Tally Ho"/>
        <s v="KPT Equine"/>
        <s v="Ilson Correa"/>
        <s v="Patrick Twomey"/>
        <s v="Meadowview Stables (P.S.)"/>
        <s v="Paul Murphy"/>
        <s v="John O'Neill   (P.S.)"/>
        <s v="Compas Equine / Iain Jardine Racing"/>
        <s v="Tom Mullins"/>
        <s v="Atlas Bloodstock, Agent"/>
        <s v="Badgers Bloodstock / Clement/ Waterville"/>
        <s v="Tradewinds / Blandford Bloodstock"/>
        <s v="Greenhills Farm (P.S.)"/>
        <s v="MC Bloodstock"/>
        <s v="Keatley Racing"/>
        <s v="JS / DPA Bloodstock / G Scott Racing"/>
        <s v="Richard Frisby Bloodstock"/>
        <s v="Peter &amp; Ross Doyle Bloodstock / Sackville Donald / Thurloe"/>
        <s v="Kildallan Farm"/>
        <s v="David Skelly / Charlestown Racing"/>
        <s v="Ryan Tongue/James Owen Racing"/>
        <s v="David Powell"/>
        <s v="Legion Bloodstock Agent"/>
        <s v="Razza Latina/Alna Racing"/>
        <s v="A N Bloodstock"/>
        <s v="Badgers Bloodstock / Roger Varian"/>
        <s v="M Baker"/>
        <s v="Quirke Bloodstock / Lamont Racing"/>
        <s v="George Tregoning"/>
        <s v="George Peckham Racing"/>
        <s v="LA Bloodstock"/>
        <s v="Vendor (24000) / Mark Usher Racing/Oliver St. Lawrence Bloodstock (PS)"/>
        <s v="Eamon Kelly"/>
        <s v="Vendor (40000) / David Easterby (PS)"/>
        <s v="Vendor (18000) / Johnstown Stud (PS)"/>
        <s v="Kevin Ross Bloodstock/Gavin Cromwell"/>
        <s v="JD Racing SRLS"/>
        <s v="Jimmy Coogan"/>
        <s v="Vendor (4000) / Michael Mulvany (PS)"/>
        <s v="Vendor (8000) / Chasefield Stables (PS)"/>
        <s v="Jose Ricardo Rodriges de Souza"/>
        <s v="D.N.A Equine"/>
        <s v="Aurelio Golino"/>
        <s v="John McConnell Racing"/>
        <s v="James Toller"/>
        <s v="De Burgh Equine"/>
        <s v="Andrew Slattery"/>
        <s v="New Approach Bloodstock / Marco Botti"/>
        <s v="W Easterby"/>
        <s v="Johnston Racing (P.S.)"/>
        <s v="Derryconnor Stud (P.S.)"/>
        <s v="Ed de Giles"/>
        <s v="Blandford Bloodstock / Tradewinds"/>
        <s v="Meridian International"/>
        <s v="Innishannon Valley Stud"/>
        <s v="Opulence Thoroughbreds"/>
        <s v="Howson &amp; Houldsworth BS/Jamie Insole"/>
        <s v="Hugo Merry Bloodstock for Blue Diamond Stud"/>
        <s v="Jack Cantillon"/>
        <s v="L J Bloodstock"/>
        <s v="Kevin Blake / Westminster Racing"/>
        <s v="Amanda Skiffington "/>
        <s v="RBP Bloodstock"/>
        <s v="Hanley / 30 Year Farm"/>
        <s v="Al Shaqab / Valmont"/>
        <s v="Ballybush Stables/Beechlea Bloodstock"/>
        <s v="Joseph O'Brien / Stonestreet Stables"/>
        <s v="JS Bloodstock / George Scott Racing"/>
        <s v="Klaravich Stables Inc., Mike Ryan Agent "/>
        <s v="Arthur Hoyeau Agent For Windfield Partners"/>
        <s v="Repole Stable, Inc. / Stonestreet Stables"/>
        <s v="Kevin Connolly"/>
        <s v="Greathorse Racing"/>
        <s v="Wavertree Stables USA"/>
        <s v="Staton Flurry"/>
        <s v="MV Magnier/Philip Antonacci"/>
        <s v="Andy Lo"/>
        <s v="Crampscastle"/>
        <s v="Sunningdale Bloodstock"/>
        <s v="Razza Latina / Chelsea"/>
        <s v="Marco Bozzi Bloodstock (P.S.)"/>
        <s v="Stroud Coleman "/>
        <s v="Goose Creek Equine"/>
        <s v="Kelly Equine"/>
        <s v="JS Bloodstock  / Andrew Balding"/>
        <s v="Andrew Balding/Nick Bradley Racing"/>
        <s v="Mark Grant"/>
        <s v="David Loughnane / Maxi Joorabchian"/>
        <s v="Delphi Stables"/>
        <s v="Paul Harley Bloodstock"/>
        <s v="Rabbah Bloodstock (P.S.)"/>
        <s v="Robert Cowell"/>
        <s v="Vendor (20000) / Marco Bozzi Bloodstock (PS)"/>
        <s v="Tally Ho Stud"/>
        <s v="Hamish Macauley"/>
        <s v="Bronsan Racing / de Burgh Equine"/>
        <s v="SackvilleDonald / Ed Walker"/>
        <s v="R F Partnership"/>
        <s v="KPF Racing"/>
        <s v="Shanaville Stables (P.S.)"/>
        <s v="H Morrison / Surrey Racing"/>
        <s v="Refai Alghraiban / A Haynes"/>
        <s v="Longways Stables (P.S.)"/>
        <s v="Noah McCain-Mitchell/Finbar Kent Bloodstock"/>
        <s v="Wojciech Zmiejko/Robert Zielinski"/>
        <s v="Kishore Mirpuri"/>
        <s v="McKeever Bloodstock / B Hills"/>
        <s v="Dimitar Spasov"/>
        <s v="Ruffles Racing Club"/>
        <s v="Sam Sangster Bloodstock"/>
        <s v="Tugay Akman"/>
        <s v="R F Racing"/>
        <s v="Megan Scallan"/>
        <s v="The Three Musketeers"/>
        <s v="Gallop Racing/Jason Kelly"/>
        <s v="Ollie Sangster / Nick Bradley Racing"/>
        <s v="Oceanic Bloodstock"/>
        <s v="Cristiano Correa de Oliveira"/>
        <s v="Vendor (15000) / Marco Bozzi Bloodstock (PS)"/>
        <s v="Duestelleinfaccia"/>
        <s v="Federico Barberini/Connelly"/>
        <s v="Vendor (25000) / Brian Meehan (PS)"/>
        <s v="Knockgraffon Stables"/>
        <s v="Alessandro Marconi"/>
        <s v="Luciano Licciardello"/>
        <s v="Tim Easterby / Will Douglass"/>
        <s v="Vereright"/>
        <s v="Tom Hogan"/>
        <s v="Cudra Inter Lawyers"/>
        <s v="Julie Camacho"/>
        <s v="Vendor (6000) / Sheila Lavery (PS)"/>
        <s v="Ballinakill Racing"/>
        <s v="Millennial Racing / Tom Dascombe Racing"/>
        <s v="Jim Ryan"/>
        <s v="Not Sold (19000) / BBA Ireland Ltd (PS)"/>
        <s v="Jacob Pritchard Webb"/>
        <s v="DPH Ltd"/>
        <s v="Natalia Lupini Racing"/>
        <s v="Browne Bros Agent / Hedge Road Bloodstock"/>
        <s v="Vendor (3000) / Bobby O'Ryan / Kishore (PS)"/>
        <s v="Cuadra Inter Lawyers"/>
        <s v="Razza Latina / Roberta di Maria"/>
        <s v="LG Di Dio Luigi (P.S.)"/>
        <s v="BTB Bloodstock"/>
        <s v="A C Elliott, Agent / JS Bloodstock"/>
        <s v="Enrica Baragiola / Sagam / M Botti"/>
        <s v="D Hogan/Tony Cantwell"/>
        <s v="Adrian Redondo"/>
        <s v="William Butler"/>
        <s v="Creighton Schwartz Bloodstock / Suliman Bloodstock"/>
        <s v="Renello Bloodstock"/>
        <s v="Dan Astbury / Henry Lascelles"/>
        <s v="Paul Simmons"/>
        <s v="STS Syndicate"/>
        <s v="J S Bloodstock / G Scott Racing"/>
        <s v="Al Shaqab / Amo Racing / Valmont"/>
        <s v="Freddy Tylicki for Stetchworth And Middle Park Studs"/>
        <s v="AD Spence"/>
        <s v="Najd Stud/Roger Varian/Archdale Bloodstock"/>
        <s v="Vendor (15000) / Jonathan Portman/Freddy Tylicki Bloodstock (PS)"/>
        <s v="Mohammed H.K Al Attiyah"/>
        <s v="Leon Carrick Bloodstock"/>
        <s v="Rolla Edwardo / Botti Stefano"/>
        <s v="Derek McCormack"/>
        <s v="Michael Hussey / Danny Hussey"/>
        <s v="Horse Racing G A"/>
        <s v="RRD Partnership"/>
        <s v="Avenue Bloodstock / Trevor Milner"/>
        <s v="William R Muir (P.S.)"/>
        <s v="S &amp; R Investments"/>
        <s v="R M Beckett"/>
        <s v="Jessica Harrington Racing"/>
        <s v="Naif Alatawi"/>
        <s v="Hyde Park Stud (P.S.)"/>
        <s v="Meah Lloyd Bloodstock / Killarney Glen"/>
        <s v="Philip Kirby"/>
        <s v="Not Sold (7000) / C Fellowes Racing (PS)"/>
        <s v="H Eustace / David Batten / DPA"/>
        <s v="Salman Almehmal"/>
        <s v="Avenue Bloodstock for Michael Bell"/>
        <s v="Lars Kelp"/>
        <s v="Derry Connor Stud"/>
        <s v="Stroud Coleman / C&amp;J Rosier"/>
        <s v="Arthur Hoyeau Agent"/>
        <s v="Mark Richards"/>
        <s v="Mildmay Bloodstock"/>
        <s v="Ahmad Alotaibi"/>
        <s v="Ivys Stables"/>
        <s v="Avenue Bloodstock/Alice Haynes"/>
        <s v="Vendor (15000) / Ellie Whitaker (PS)"/>
        <s v="Patrick C.Keogh, Agent"/>
        <s v="Barry Lynch/Jack Davison Racing"/>
        <s v="Arthur Hoyeau"/>
        <s v="Legion Bloodstock, Agent for Sandford Racing"/>
        <s v="Ballybush Stables/Barry Nolan"/>
        <s v="Not Sold (9000) / BHS (PS)"/>
        <s v="Mimmubli Giampaola"/>
        <s v="Kathleen Whitehead / Richard Fahey"/>
        <s v="Powerstown Stud"/>
        <s v="Nick Bell / Peter Trainor"/>
        <s v="Nikki Scallan"/>
        <s v="Marco Bozzi / Vincenzo Carvso"/>
        <s v="Avenue Bloodstock"/>
        <s v="Quirke Bloodstock / RP Racing"/>
        <s v="Vendor (7000) / Apollo Bloodstock (PS)"/>
        <s v="Chris Timmons Racing"/>
        <s v="Bobby O 'Ryan"/>
        <s v="Società di Allenamento Pierdomenico Danilo"/>
        <s v="Pierguido Meniconi Agency / Forlini Leonardo"/>
        <s v="Bredwinner"/>
        <s v=" Sam Sangster Bloodstock"/>
        <s v="Blandford Bloodstock / Ed Bethell"/>
        <s v="Martin Dunne Racing"/>
        <s v="Drumloose Stables"/>
        <s v="Blue Bloodstock"/>
        <s v="Vendor (15000) / Howson &amp; Houldsworth/Jamie Insole (PS)"/>
        <s v="CF Bloodstock/Reppoc Beech Ltd"/>
        <s v="Gourneen Stables"/>
        <s v="Vendor (14000) / Marco Bozzi Bloodstock (PS)"/>
        <s v="Maureen &amp; Martin Flinter"/>
        <s v="Keith Brown (P.S.)"/>
        <s v="Athassel House Stud Ltd"/>
        <s v="Nanallac Stud / Derryconnor Stud"/>
        <s v="Sam Sangster"/>
        <s v="Hugo Merry Bloodstock"/>
        <s v="David Menuisier"/>
        <s v="Avenue Bloodstock / Fozzy Stack"/>
        <s v="George Prince Bloodstock / RFB"/>
        <s v="Compass Equine / J Fyffe"/>
        <s v="Tim Clark / Longways"/>
        <s v="Richard Knight/Salhia Stud"/>
        <s v="Ahmad al Shaikh / F Barberini"/>
        <s v="Team Valor"/>
        <s v="Group 1 Bloodstock"/>
        <s v="Highflyer / Ed Dunlop"/>
        <s v="Durcan Bloodstock / S Lavery"/>
        <s v="Mick Appleby / SBK Racing"/>
        <s v="Vendor (60000) / Ollie Sangster (PS)"/>
        <s v="Durcan Bloodstock / R Hughes Racing"/>
        <s v="Vendor (30000) / SackvilleDonald (PS)"/>
        <s v="Michelle Connolly"/>
        <s v="Sarmy"/>
        <s v="Blandford Bloodstock/Station Yard"/>
        <s v="Not Sold (27000) / Marco Bozzi Bloodstock (PS)"/>
        <s v="Vendor (5000) / Horton Racing (PS)"/>
        <s v="Gemma Tutty / Kings Bloodstock"/>
        <s v="Cloughmoyle Stud"/>
        <s v="Compas Equine/ Dave Loughnane Racing"/>
        <s v="Christine Hosier Agent for Bev Hendry"/>
        <s v="Knockgraffon"/>
        <s v="Mick and Tom"/>
        <s v="Horse Park Stud"/>
        <s v="George Peckham Racing Ltd"/>
        <s v="Effe Emme Service Di Caracciolo Antonino (P.S.)"/>
        <s v="Tony Branigan Meats"/>
        <s v="Beechlea Bloodstock"/>
        <s v="Sean Grassick (P.S.)"/>
        <s v="Paul Cafferty"/>
        <s v="Laurence Mulvany"/>
        <s v="Foxley Stables"/>
        <s v="R H Ltd"/>
        <s v="Marco Di Mauro"/>
        <s v="Nigel Tinkler / Jamie Piggott"/>
        <s v="David Mullins Bloodstock"/>
        <s v="Mike Akers Agent for Bregman Family Racing"/>
        <s v="Pip / TJ Kent"/>
        <s v="Jason Kelly Bloodstock / Peter &amp; Ross Doyle Bloodstock"/>
        <s v="Des Donovan"/>
        <s v="Mr M J Hook"/>
        <s v="Jeremy Brummitt/Quantum Leap Racing"/>
        <s v="Mike Akers Agt for F Stack"/>
        <s v="Pattern Bloodstock"/>
        <s v="LB Bloodstock"/>
        <s v="De Burgh Equine/Bronsan Racing"/>
        <s v="TNS Racing"/>
        <s v="Kilbride Equine / Adrian Keatley Racing"/>
        <s v="DMC Bloodstock"/>
        <s v="Linden Lodge Bloodstock"/>
        <s v="Ollie Sangster &amp; Justin Casse"/>
        <s v="Deuce Greathouse/Fozzy Stack"/>
        <s v="Hamish Macauley / MV Magnier"/>
        <s v="Fozzy Stack"/>
        <s v="Dylan Cunha Racing/Pedigree To Win"/>
        <s v="Richard Knight"/>
        <s v="John Bourke"/>
        <s v="Havelock Racing"/>
        <s v="Vendor (20000) / New Racing Factory (PS)"/>
        <s v="Joey Logan Bloodstock/Danny Hussey"/>
        <s v="Leon Carrick"/>
        <s v="Highflyer/M.Rimell"/>
        <s v="Renello Bloodstock Agency"/>
        <s v="Legion Bloodstock, Agent for Graham Grace Stables"/>
        <s v="John King"/>
        <s v="Liam Clarke Bloodstock"/>
        <s v="J S Bloodstock / Tom Clover Racing"/>
        <s v="Karl Burke"/>
        <s v="Orazio Di Grazia"/>
        <s v="Theo Carrick"/>
        <s v="Hambelton Racing"/>
        <s v="Louis Dubois Agent for Wesley Ward"/>
        <s v="Harry Eustace Racing"/>
        <s v="Harry Eustace Racing / DPA"/>
        <s v="New Racing Factory"/>
        <s v="Carnegie Bloodstock"/>
        <s v="Grant Tuer / Muffed Punt"/>
        <s v="Ballinvana House Stud"/>
        <s v="Not Sold (14000) / Armando Duarte/Mohammed Athab (PS)"/>
        <s v="Conor Quirke/DMCL Racing"/>
        <s v="Scuderia Semeso"/>
        <s v="Compas Equine / Jane Jardine"/>
        <s v="Soc All Ponte Di Pietra Filippo Sbariggia"/>
        <s v="Denis Hogan"/>
        <s v="Keep Kicking Racing / LDS"/>
        <s v="Brown Island Stables (P.S.)"/>
        <s v="J S Bloodstock / Andrew Balding"/>
        <s v="Enrica Baragiola-Sagam"/>
        <s v="Kirtlington Park Stud"/>
        <s v="Henry Lascelles / Ollie Sangster"/>
        <s v="Edwards Pre Training"/>
        <s v="Larry O'Connor (P.S.)"/>
        <s v="Noel Quinlan"/>
        <s v="Nick Bradley Racing / M Botti"/>
        <s v="Sackville Donald / MHS"/>
        <s v="Not Sold (14000) / Patrick Owens Racing/Richard Crowe (PS)"/>
        <s v="Edward Smyth-Osbourne"/>
        <s v="LA Mullaney"/>
        <s v="Vendor (5000) / Bobby O Ryan (PS)"/>
        <s v="Tom Gibney"/>
        <s v="Hurworth Bloodstock Ltd"/>
        <s v="Mediterraneo"/>
        <s v="Dan Astbury / Keatley Racing"/>
        <s v="Jamal Ahmadzadeh"/>
        <s v="Agroproduct - RS"/>
        <s v="Andrew Lee"/>
        <s v="HMD Bloodstock"/>
        <s v="MDN Racing"/>
        <s v="Stuart WilliamsK Bloodstock"/>
        <s v="A C Elliott / JS Bloodstock"/>
        <s v="One Agency"/>
        <s v="Gordon Watson / Douglass"/>
        <s v="Silverton Hill"/>
        <s v="Repole Stables, Inc."/>
        <s v="Vendor (30000) / Marco Bozzi Bloodstock (PS)"/>
        <s v="Jack Channon/Armando Duarte"/>
        <s v="Kilbrew Stables Ltd"/>
        <s v="Donovan Bloodstock / Brian Sheerin"/>
        <s v="George Coogan"/>
        <s v="Emil Zahariev"/>
        <s v="Herbertstown Powell"/>
        <s v="Paolo Aragoni (P.S.)"/>
        <s v="J Everard"/>
        <s v="Adrian Wintle / Stephen Goodwin"/>
        <s v="URSA Major/Goods Guys Syndicate"/>
        <s v="Dave Loughnane Racing"/>
        <s v="Eboracum Racing"/>
        <s v="Jamie Piggott / Nigel Tinkler"/>
        <s v="E M Whitaker"/>
        <s v="Stuart Banks"/>
        <s v="FP Bloodstock"/>
        <s v="JODK Bloodstock"/>
        <s v="Edgar Byrne"/>
        <s v="Peter Burrell (P.S.)"/>
        <s v="Dan Astbury / Michael Bell"/>
        <s v="James McHale"/>
        <s v="Maroš Peternay"/>
        <s v="Pip / TJ Kent Racing"/>
        <s v="HWRS (P.S.)"/>
        <s v="Highflyer Bloodstock / HP Racing"/>
        <s v="Salman Almehmel"/>
        <s v="Alexandra Porritt"/>
        <s v="Reza Pazooki"/>
        <s v="Barry Lynch Bloodstock"/>
        <s v="Mediteraneo"/>
        <s v="Quarry Road"/>
        <s v="French Projects"/>
        <s v="Niall Brennan"/>
        <s v="De Burgh Equine/A Definder Racing"/>
        <s v="Avenue Bloodstock Ireland"/>
        <s v="Prunella Dobbs"/>
        <s v="Walter Buick"/>
        <s v="Moanmore Stables"/>
        <s v="Steph Hollinshead / Mervyn Johnson"/>
        <s v="Dan Astbury/Jack Jones Racing"/>
        <s v="LNA Racing"/>
        <s v="Avenue Bloodstock / KPF Racing (P.S.)"/>
        <s v="Stuart Williams"/>
        <s v="Julia Feilden"/>
        <s v="Des Thurlby"/>
        <s v="Kevin Ross Blootsock/Gavin Cromwell"/>
        <s v="Vendor (8000) / New Racing Factory (PS)"/>
        <s v="Romano Vincenzo"/>
        <s v="Mike Akers, Agent"/>
        <s v="West Bloodstock"/>
        <s v="Bronsan Racing/Johne Murphy"/>
        <s v="Badgers /Reeves/ Rocco / Searles / EDC / Clement"/>
        <s v="Avenue / Medallion / Bawnmore"/>
        <s v="Margaret O'Toole / Oak Tree Farm"/>
        <s v="William Haggas"/>
        <s v="Margaret O'Toole (P.S.)"/>
        <s v="Pat Connell"/>
        <s v="Ebonos"/>
        <s v="Michael Buckley"/>
        <s v="Not Sold (9000) / Nicholas Marks (PS)"/>
        <s v="Vendor (14000) / Meadowview Stables (PS)"/>
        <s v="Jonathan Portman"/>
        <s v="Blandford Bloodstock/Go Racing"/>
        <s v="Richard Fahey"/>
        <s v="DBA Bloodstock"/>
        <s v="Amanda Perrett"/>
        <s v="Leamore Horses"/>
        <s v="Eoin Sullivan Agent "/>
        <m/>
      </sharedItems>
    </cacheField>
    <cacheField name="Sale Price (€)" numFmtId="164">
      <sharedItems containsString="0" containsBlank="1" containsNumber="1" containsInteger="1">
        <n v="36000.0"/>
        <n v="156000.0"/>
        <n v="180000.0"/>
        <n v="10800.0"/>
        <n v="38400.0"/>
        <n v="31200.0"/>
        <n v="60000.0"/>
        <n v="50000.0"/>
        <n v="1000.0"/>
        <n v="16000.0"/>
        <n v="7200.0"/>
        <n v="81600.0"/>
        <n v="240000.0"/>
        <n v="9600.0"/>
        <n v="30000.0"/>
        <n v="18000.0"/>
        <n v="14400.0"/>
        <n v="28800.0"/>
        <n v="15600.0"/>
        <n v="16800.0"/>
        <n v="2400.0"/>
        <n v="24000.0"/>
        <n v="26400.0"/>
        <n v="45600.0"/>
        <n v="4800.0"/>
        <n v="70000.0"/>
        <n v="31000.0"/>
        <n v="47000.0"/>
        <n v="100000.0"/>
        <n v="75000.0"/>
        <n v="20000.0"/>
        <n v="80000.0"/>
        <n v="13000.0"/>
        <n v="10500.0"/>
        <n v="32000.0"/>
        <n v="52000.0"/>
        <n v="43000.0"/>
        <n v="44000.0"/>
        <n v="15000.0"/>
        <n v="27000.0"/>
        <n v="50400.0"/>
        <n v="222000.0"/>
        <n v="144000.0"/>
        <n v="96000.0"/>
        <n v="108000.0"/>
        <n v="86400.0"/>
        <n v="69600.0"/>
        <n v="54000.0"/>
        <n v="564000.0"/>
        <n v="600000.0"/>
        <n v="21600.0"/>
        <n v="4000.0"/>
        <n v="1800.0"/>
        <n v="26000.0"/>
        <n v="58000.0"/>
        <n v="35000.0"/>
        <n v="5400.0"/>
        <n v="1200.0"/>
        <n v="3600.0"/>
        <n v="78000.0"/>
        <n v="3000.0"/>
        <n v="6000.0"/>
        <n v="19000.0"/>
        <n v="8000.0"/>
        <n v="11000.0"/>
        <n v="10000.0"/>
        <n v="17000.0"/>
        <n v="25000.0"/>
        <n v="65000.0"/>
        <n v="12000.0"/>
        <n v="62000.0"/>
        <n v="48000.0"/>
        <n v="39600.0"/>
        <n v="200000.0"/>
        <n v="300000.0"/>
        <n v="42000.0"/>
        <n v="66000.0"/>
        <n v="55200.0"/>
        <n v="62400.0"/>
        <n v="19200.0"/>
        <n v="72000.0"/>
        <n v="165000.0"/>
        <n v="68000.0"/>
        <n v="37000.0"/>
        <n v="504000.0"/>
        <n v="13200.0"/>
        <n v="84000.0"/>
        <n v="150000.0"/>
        <n v="27600.0"/>
        <n v="10200.0"/>
        <n v="20400.0"/>
        <n v="5000.0"/>
        <n v="1500.0"/>
        <n v="110000.0"/>
        <n v="40000.0"/>
        <n v="22000.0"/>
        <n v="85000.0"/>
        <n v="114000.0"/>
        <n v="68400.0"/>
        <n v="74400.0"/>
        <n v="216000.0"/>
        <n v="132000.0"/>
        <n v="138000.0"/>
        <n v="32400.0"/>
        <n v="55000.0"/>
        <n v="95000.0"/>
        <n v="102000.0"/>
        <n v="204000.0"/>
        <n v="850000.0"/>
        <n v="90000.0"/>
        <n v="580000.0"/>
        <n v="160000.0"/>
        <n v="420000.0"/>
        <n v="140000.0"/>
        <n v="46000.0"/>
        <n v="33000.0"/>
        <n v="360000.0"/>
        <n v="660000.0"/>
        <n v="324000.0"/>
        <n v="720000.0"/>
        <n v="870000.0"/>
        <n v="540000.0"/>
        <n v="480000.0"/>
        <n v="120000.0"/>
        <n v="408000.0"/>
        <n v="168000.0"/>
        <n v="264000.0"/>
        <n v="43200.0"/>
        <n v="192000.0"/>
        <n v="22800.0"/>
        <n v="28000.0"/>
        <n v="2000.0"/>
        <n v="125000.0"/>
        <n v="2500.0"/>
        <n v="220000.0"/>
        <n v="145000.0"/>
        <n v="170000.0"/>
        <n v="280000.0"/>
        <n v="3480000.0"/>
        <n v="690000.0"/>
        <n v="162000.0"/>
        <n v="288000.0"/>
        <n v="33600.0"/>
        <n v="348000.0"/>
        <n v="9000.0"/>
        <n v="57600.0"/>
        <n v="38000.0"/>
        <n v="225000.0"/>
        <n v="7500.0"/>
        <n v="900000.0"/>
        <n v="6500.0"/>
        <n v="23000.0"/>
        <n v="105000.0"/>
        <n v="7000.0"/>
        <n v="5500.0"/>
        <n v="21000.0"/>
        <n v="3500.0"/>
        <n v="336000.0"/>
        <n v="12500.0"/>
        <n v="4500.0"/>
        <n v="40800.0"/>
        <n v="8400.0"/>
        <n v="56000.0"/>
        <n v="570000.0"/>
        <n v="450000.0"/>
        <n v="93600.0"/>
        <n v="25200.0"/>
        <n v="6600.0"/>
        <n v="750000.0"/>
        <n v="510000.0"/>
        <n v="2400000.0"/>
        <n v="1320000.0"/>
        <n v="1800000.0"/>
        <n v="1110000.0"/>
        <n v="456000.0"/>
        <n v="780000.0"/>
        <n v="310000.0"/>
        <n v="250000.0"/>
        <n v="2000000.0"/>
        <n v="1000000.0"/>
        <n v="1020000.0"/>
        <n v="576000.0"/>
        <n v="432000.0"/>
        <n v="396000.0"/>
        <n v="5280000.0"/>
        <n v="3000000.0"/>
        <n v="840000.0"/>
        <n v="14000.0"/>
        <n v="252000.0"/>
        <n v="44400.0"/>
        <n v="45000.0"/>
        <n v="186000.0"/>
        <n v="246000.0"/>
        <n v="276000.0"/>
        <n v="260000.0"/>
        <n v="215000.0"/>
        <n v="61200.0"/>
        <n v="135000.0"/>
        <n v="312000.0"/>
        <n v="126000.0"/>
        <n v="11500.0"/>
        <n v="8500.0"/>
        <n v="14500.0"/>
        <n v="1200000.0"/>
        <n v="46800.0"/>
        <n v="52800.0"/>
        <n v="384000.0"/>
        <n v="960000.0"/>
        <n v="49200.0"/>
        <n v="51600.0"/>
        <n v="98400.0"/>
        <n v="115000.0"/>
        <n v="190000.0"/>
        <n v="34000.0"/>
        <n v="56400.0"/>
        <n v="550000.0"/>
        <n v="528000.0"/>
        <n v="390000.0"/>
        <n v="174000.0"/>
        <n v="4200.0"/>
        <n v="175000.0"/>
        <n v="1440.0"/>
        <n v="11400.0"/>
        <n v="74000.0"/>
        <n v="372000.0"/>
        <n v="198000.0"/>
        <n v="210000.0"/>
        <n v="39000.0"/>
        <n v="7800.0"/>
        <n v="234000.0"/>
        <n v="500000.0"/>
        <n v="640000.0"/>
        <n v="930000.0"/>
        <n v="1080000.0"/>
        <n v="130000.0"/>
        <n v="330000.0"/>
        <n v="350000.0"/>
        <n v="2640000.0"/>
        <n v="76800.0"/>
        <n v="155000.0"/>
        <n v="15500.0"/>
        <n v="22500.0"/>
        <n v="9500.0"/>
        <n v="460000.0"/>
        <n v="228000.0"/>
        <n v="582000.0"/>
        <n v="1920000.0"/>
        <n v="612000.0"/>
        <n v="1050000.0"/>
        <n v="630000.0"/>
        <n v="104400.0"/>
        <n v="67200.0"/>
        <n v="63000.0"/>
        <n v="37200.0"/>
        <n v="185000.0"/>
        <n v="810000.0"/>
        <n v="4440000.0"/>
        <n v="1140000.0"/>
        <n v="444000.0"/>
        <n v="13500.0"/>
        <n v="29000.0"/>
        <n v="80400.0"/>
        <n v="13800.0"/>
        <n v="354000.0"/>
        <n v="492000.0"/>
        <n v="116400.0"/>
        <n v="552000.0"/>
        <n v="88000.0"/>
        <n v="675000.0"/>
        <n v="400000.0"/>
        <n v="696000.0"/>
        <n v="2040000.0"/>
        <n v="5160000.0"/>
        <m/>
      </sharedItems>
    </cacheField>
    <cacheField name="Price" numFmtId="164">
      <sharedItems containsString="0" containsBlank="1" containsNumber="1" containsInteger="1">
        <n v="30000.0"/>
        <n v="130000.0"/>
        <n v="150000.0"/>
        <n v="9000.0"/>
        <n v="32000.0"/>
        <n v="26000.0"/>
        <n v="50000.0"/>
        <n v="1000.0"/>
        <n v="16000.0"/>
        <n v="6000.0"/>
        <n v="68000.0"/>
        <n v="200000.0"/>
        <n v="8000.0"/>
        <n v="25000.0"/>
        <n v="15000.0"/>
        <n v="12000.0"/>
        <n v="24000.0"/>
        <n v="13000.0"/>
        <n v="14000.0"/>
        <n v="2000.0"/>
        <n v="20000.0"/>
        <n v="22000.0"/>
        <n v="38000.0"/>
        <n v="4000.0"/>
        <n v="70000.0"/>
        <n v="31000.0"/>
        <n v="47000.0"/>
        <n v="180000.0"/>
        <n v="100000.0"/>
        <n v="75000.0"/>
        <n v="80000.0"/>
        <n v="10500.0"/>
        <n v="52000.0"/>
        <n v="43000.0"/>
        <n v="44000.0"/>
        <n v="27000.0"/>
        <n v="42000.0"/>
        <n v="185000.0"/>
        <n v="120000.0"/>
        <n v="90000.0"/>
        <n v="72000.0"/>
        <n v="58000.0"/>
        <n v="45000.0"/>
        <n v="470000.0"/>
        <n v="500000.0"/>
        <n v="18000.0"/>
        <n v="60000.0"/>
        <n v="1500.0"/>
        <n v="35000.0"/>
        <n v="4500.0"/>
        <n v="3000.0"/>
        <n v="65000.0"/>
        <n v="19000.0"/>
        <n v="11000.0"/>
        <n v="10000.0"/>
        <n v="17000.0"/>
        <n v="62000.0"/>
        <n v="40000.0"/>
        <n v="33000.0"/>
        <n v="300000.0"/>
        <n v="55000.0"/>
        <n v="46000.0"/>
        <n v="165000.0"/>
        <n v="37000.0"/>
        <n v="420000.0"/>
        <n v="125000.0"/>
        <n v="23000.0"/>
        <n v="8500.0"/>
        <n v="5000.0"/>
        <n v="110000.0"/>
        <n v="36000.0"/>
        <n v="85000.0"/>
        <n v="95000.0"/>
        <n v="57000.0"/>
        <n v="115000.0"/>
        <n v="170000.0"/>
        <n v="850000.0"/>
        <n v="580000.0"/>
        <n v="160000.0"/>
        <n v="140000.0"/>
        <n v="550000.0"/>
        <n v="270000.0"/>
        <n v="600000.0"/>
        <n v="725000.0"/>
        <n v="450000.0"/>
        <n v="400000.0"/>
        <n v="340000.0"/>
        <n v="220000.0"/>
        <n v="250000.0"/>
        <n v="28000.0"/>
        <n v="48000.0"/>
        <n v="2500.0"/>
        <n v="145000.0"/>
        <n v="280000.0"/>
        <n v="350000.0"/>
        <n v="2900000.0"/>
        <n v="575000.0"/>
        <n v="135000.0"/>
        <n v="240000.0"/>
        <n v="290000.0"/>
        <n v="7500.0"/>
        <n v="225000.0"/>
        <n v="750000.0"/>
        <n v="6500.0"/>
        <n v="105000.0"/>
        <n v="7000.0"/>
        <n v="5500.0"/>
        <n v="21000.0"/>
        <n v="54000.0"/>
        <n v="3500.0"/>
        <n v="12500.0"/>
        <n v="34000.0"/>
        <n v="56000.0"/>
        <n v="475000.0"/>
        <n v="375000.0"/>
        <n v="78000.0"/>
        <n v="625000.0"/>
        <n v="425000.0"/>
        <n v="2000000.0"/>
        <n v="1100000.0"/>
        <n v="1500000.0"/>
        <n v="925000.0"/>
        <n v="380000.0"/>
        <n v="780000.0"/>
        <n v="310000.0"/>
        <n v="1000000.0"/>
        <n v="480000.0"/>
        <n v="360000.0"/>
        <n v="330000.0"/>
        <n v="4400000.0"/>
        <n v="2500000.0"/>
        <n v="700000.0"/>
        <n v="210000.0"/>
        <n v="155000.0"/>
        <n v="205000.0"/>
        <n v="230000.0"/>
        <n v="260000.0"/>
        <n v="215000.0"/>
        <n v="51000.0"/>
        <n v="11500.0"/>
        <n v="14500.0"/>
        <n v="39000.0"/>
        <n v="320000.0"/>
        <n v="800000.0"/>
        <n v="41000.0"/>
        <n v="82000.0"/>
        <n v="190000.0"/>
        <n v="440000.0"/>
        <n v="325000.0"/>
        <n v="175000.0"/>
        <n v="1200.0"/>
        <n v="9500.0"/>
        <n v="74000.0"/>
        <n v="32500.0"/>
        <n v="195000.0"/>
        <n v="390000.0"/>
        <n v="640000.0"/>
        <n v="650000.0"/>
        <n v="775000.0"/>
        <n v="900000.0"/>
        <n v="2200000.0"/>
        <n v="64000.0"/>
        <n v="15500.0"/>
        <n v="22500.0"/>
        <n v="460000.0"/>
        <n v="485000.0"/>
        <n v="1600000.0"/>
        <n v="510000.0"/>
        <n v="875000.0"/>
        <n v="525000.0"/>
        <n v="87000.0"/>
        <n v="52500.0"/>
        <n v="675000.0"/>
        <n v="3700000.0"/>
        <n v="950000.0"/>
        <n v="370000.0"/>
        <n v="13500.0"/>
        <n v="29000.0"/>
        <n v="67000.0"/>
        <n v="295000.0"/>
        <n v="410000.0"/>
        <n v="97000.0"/>
        <n v="88000.0"/>
        <n v="1700000.0"/>
        <n v="4300000.0"/>
        <m/>
      </sharedItems>
    </cacheField>
    <cacheField name=" " numFmtId="0">
      <sharedItems containsString="0" containsBlank="1">
        <m/>
      </sharedItems>
    </cacheField>
    <cacheField name="Stud Fee (€)" numFmtId="164">
      <sharedItems containsString="0" containsBlank="1" containsNumber="1" containsInteger="1">
        <n v="6000.0"/>
        <n v="25000.0"/>
        <n v="9600.0"/>
        <n v="12000.0"/>
        <n v="5000.0"/>
        <n v="10000.0"/>
        <n v="45000.0"/>
        <n v="15000.0"/>
        <n v="17500.0"/>
        <n v="6600.0"/>
        <n v="27500.0"/>
        <n v="60000.0"/>
        <n v="7500.0"/>
        <n v="12500.0"/>
        <n v="50000.0"/>
        <n v="30000.0"/>
        <n v="17000.0"/>
        <n v="4800.0"/>
        <n v="5500.0"/>
        <n v="21000.0"/>
        <n v="3000.0"/>
        <n v="7800.0"/>
        <n v="420000.0"/>
        <n v="8000.0"/>
        <n v="350000.0"/>
        <n v="7000.0"/>
        <n v="31500.0"/>
        <n v="65000.0"/>
        <n v="22500.0"/>
        <n v="3500.0"/>
        <n v="4000.0"/>
        <n v="9500.0"/>
        <n v="18000.0"/>
        <n v="150000.0"/>
        <n v="35000.0"/>
        <n v="125000.0"/>
        <n v="10200.0"/>
        <n v="54500.0"/>
        <n v="75000.0"/>
        <n v="100000.0"/>
        <n v="54000.0"/>
        <n v="42000.0"/>
        <n v="9000.0"/>
        <n v="39000.0"/>
        <n v="200000.0"/>
        <n v="7200.0"/>
        <n v="16000.0"/>
        <n v="2500.0"/>
        <n v="78000.0"/>
        <n v="10800.0"/>
        <m/>
      </sharedItems>
    </cacheField>
    <cacheField name="%" numFmtId="10">
      <sharedItems containsString="0" containsBlank="1" containsNumber="1">
        <n v="0.06"/>
        <n v="0.26"/>
        <n v="0.3"/>
        <n v="0.018000000000000002"/>
        <n v="0.064"/>
        <n v="0.052000000000000005"/>
        <n v="0.1"/>
        <n v="0.08333333333333334"/>
        <n v="0.0016666666666666666"/>
        <n v="0.026666666666666665"/>
        <n v="0.012"/>
        <n v="0.11333333333333334"/>
        <n v="0.33333333333333337"/>
        <n v="0.05333333333333333"/>
        <n v="0.013333333333333332"/>
        <n v="0.04166666666666667"/>
        <n v="0.025"/>
        <n v="0.02"/>
        <n v="0.04"/>
        <n v="0.021666666666666664"/>
        <n v="0.023333333333333334"/>
        <n v="0.003333333333333333"/>
        <n v="0.0096"/>
        <n v="0.01056"/>
        <n v="0.0144"/>
        <n v="0.01824"/>
        <n v="0.00192"/>
        <n v="0.0072"/>
        <n v="0.027999999999999997"/>
        <n v="0.0124"/>
        <n v="0.018799999999999997"/>
        <n v="0.07200000000000001"/>
        <n v="0.03"/>
        <n v="0.008"/>
        <n v="0.032"/>
        <n v="0.0052"/>
        <n v="0.0042"/>
        <m/>
        <n v="0.006"/>
        <n v="0.0108"/>
        <n v="0.02016"/>
        <n v="0.0888"/>
        <n v="0.048"/>
        <n v="0.036000000000000004"/>
        <n v="0.0288"/>
        <n v="0.0232"/>
        <n v="0.188"/>
        <n v="0.2"/>
        <n v="0.0088"/>
        <n v="0.01125"/>
        <n v="0.0625"/>
        <n v="0.0015625"/>
        <n v="0.0020833333333333333"/>
        <n v="0.00625"/>
        <n v="0.029166666666666664"/>
        <n v="0.0375"/>
        <n v="0.00375"/>
        <n v="8.333333333333333E-4"/>
        <n v="0.0025"/>
        <n v="0.05416666666666667"/>
        <n v="0.0528"/>
        <n v="0.0768"/>
        <n v="0.038"/>
        <n v="0.034"/>
        <n v="0.05"/>
        <n v="0.016"/>
        <n v="0.065"/>
        <n v="0.062"/>
        <n v="0.0504"/>
        <n v="0.033"/>
        <n v="0.001"/>
        <n v="0.013999999999999999"/>
        <n v="0.044444444444444446"/>
        <n v="0.06666666666666667"/>
        <n v="0.044000000000000004"/>
        <n v="0.0032"/>
        <n v="0.0208"/>
        <n v="0.054400000000000004"/>
        <n v="0.0368"/>
        <n v="0.0416"/>
        <n v="0.0264"/>
        <n v="0.0336"/>
        <n v="0.0128"/>
        <n v="0.11"/>
        <n v="0.04533333333333333"/>
        <n v="0.007333333333333333"/>
        <n v="0.0026666666666666666"/>
        <n v="0.006666666666666666"/>
        <n v="0.017333333333333333"/>
        <n v="0.002"/>
        <n v="0.021333333333333333"/>
        <n v="0.28"/>
        <n v="0.04666666666666667"/>
        <n v="0.014666666666666666"/>
        <n v="0.04333333333333333"/>
        <n v="0.016666666666666666"/>
        <n v="0.015333333333333334"/>
        <n v="0.010666666666666666"/>
        <n v="0.03866666666666667"/>
        <n v="0.008666666666666666"/>
        <n v="0.03333333333333333"/>
        <n v="0.005666666666666666"/>
        <n v="6.666666666666666E-4"/>
        <n v="0.011333333333333332"/>
        <n v="0.01"/>
        <n v="0.003"/>
        <n v="0.022000000000000002"/>
        <n v="0.024"/>
        <n v="0.045714285714285714"/>
        <n v="0.05714285714285714"/>
        <n v="0.06285714285714286"/>
        <n v="0.010857142857142857"/>
        <n v="0.02057142857142857"/>
        <n v="0.04857142857142857"/>
        <n v="0.029714285714285714"/>
        <n v="0.010285714285714285"/>
        <n v="0.014285714285714285"/>
        <n v="0.002857142857142857"/>
        <n v="0.00857142857142857"/>
        <n v="0.005714285714285714"/>
        <n v="0.004571428571428571"/>
        <n v="0.06514285714285714"/>
        <n v="0.08914285714285715"/>
        <n v="0.039085714285714286"/>
        <n v="0.04251428571428572"/>
        <n v="0.12342857142857143"/>
        <n v="0.02857142857142857"/>
        <n v="0.06571428571428571"/>
        <n v="0.07428571428571429"/>
        <n v="0.009142857142857142"/>
        <n v="0.08571428571428572"/>
        <n v="0.015428571428571429"/>
        <n v="5.714285714285714E-4"/>
        <n v="0.03142857142857143"/>
        <n v="0.05428571428571429"/>
        <n v="0.0576"/>
        <n v="0.16"/>
        <n v="0.084"/>
        <n v="0.192"/>
        <n v="0.054000000000000006"/>
        <n v="0.05833333333333333"/>
        <n v="0.125"/>
        <n v="0.018333333333333333"/>
        <n v="0.055"/>
        <n v="0.07083333333333333"/>
        <n v="0.0125"/>
        <n v="0.14166666666666666"/>
        <n v="0.007083333333333334"/>
        <n v="0.020833333333333336"/>
        <n v="0.00125"/>
        <n v="0.00909090909090909"/>
        <n v="0.03636363636363636"/>
        <n v="0.012121212121212121"/>
        <n v="0.006060606060606061"/>
        <n v="0.016581818181818184"/>
        <n v="0.015"/>
        <n v="0.09666666666666666"/>
        <n v="0.07"/>
        <n v="0.0045000000000000005"/>
        <n v="0.007666666666666667"/>
        <n v="0.0036666666666666666"/>
        <n v="0.005"/>
        <n v="0.0055000000000000005"/>
        <n v="0.12"/>
        <n v="0.019"/>
        <n v="0.145"/>
        <n v="0.09"/>
        <n v="0.08"/>
        <n v="0.014166666666666668"/>
        <n v="0.010833333333333332"/>
        <n v="0.05666666666666667"/>
        <n v="0.03666666666666667"/>
        <n v="0.0304"/>
        <n v="0.0608"/>
        <n v="0.0192"/>
        <n v="0.10400000000000001"/>
        <n v="0.037333333333333336"/>
        <n v="0.005333333333333333"/>
        <n v="0.034666666666666665"/>
        <n v="0.022666666666666665"/>
        <n v="0.24"/>
        <n v="0.10666666666666666"/>
        <n v="0.004"/>
        <n v="0.16666666666666669"/>
        <n v="0.0013333333333333333"/>
        <n v="0.027083333333333334"/>
        <n v="0.002604166666666667"/>
        <n v="0.028125"/>
        <n v="0.014583333333333332"/>
        <n v="0.003125"/>
        <n v="0.17600000000000002"/>
        <n v="0.037599999999999995"/>
        <n v="0.0256"/>
        <n v="0.0064"/>
        <n v="0.0084"/>
        <n v="0.0216"/>
        <n v="0.028999999999999998"/>
        <n v="0.013000000000000001"/>
        <n v="0.055999999999999994"/>
        <n v="0.0816"/>
        <n v="0.14400000000000002"/>
        <n v="0.1008"/>
        <n v="0.696"/>
        <n v="0.138"/>
        <n v="0.10800000000000001"/>
        <n v="0.0048"/>
        <n v="0.027000000000000003"/>
        <n v="0.005600000000000001"/>
        <n v="0.0036"/>
        <n v="0.057999999999999996"/>
        <n v="0.0028000000000000004"/>
        <n v="0.0015"/>
        <n v="0.006999999999999999"/>
        <n v="0.0496"/>
        <n v="0.02066666666666667"/>
        <n v="0.012666666666666666"/>
        <n v="0.075"/>
        <n v="0.004333333333333333"/>
        <n v="0.03833333333333334"/>
        <n v="0.002352941176470588"/>
        <n v="0.0029411764705882353"/>
        <n v="0.0038235294117647057"/>
        <n v="0.010588235294117647"/>
        <n v="0.013529411764705884"/>
        <n v="0.015294117647058823"/>
        <n v="0.03882352941176471"/>
        <n v="0.0042352941176470585"/>
        <n v="0.023529411764705882"/>
        <n v="0.01875"/>
        <n v="0.015666666666666666"/>
        <n v="0.002833333333333333"/>
        <n v="0.03072"/>
        <n v="0.00768"/>
        <n v="0.0384"/>
        <n v="0.02496"/>
        <n v="0.01536"/>
        <n v="0.096"/>
        <n v="0.068"/>
        <n v="0.022400000000000003"/>
        <n v="0.0024"/>
        <n v="0.0044"/>
        <n v="0.0152"/>
        <n v="0.0168"/>
        <n v="0.0432"/>
        <n v="0.22399999999999998"/>
        <n v="8.0E-4"/>
        <n v="0.09818181818181819"/>
        <n v="0.06545454545454546"/>
        <n v="0.006545454545454545"/>
        <n v="0.14545454545454545"/>
        <n v="0.038181818181818185"/>
        <n v="0.09090909090909091"/>
        <n v="0.021818181818181816"/>
        <n v="0.022727272727272728"/>
        <n v="0.04363636363636363"/>
        <n v="0.007272727272727273"/>
        <n v="0.02727272727272727"/>
        <n v="0.010909090909090908"/>
        <n v="0.012727272727272728"/>
        <n v="0.07272727272727272"/>
        <n v="0.0036363636363636364"/>
        <n v="0.005454545454545454"/>
        <n v="0.002727272727272727"/>
        <n v="0.0018181818181818182"/>
        <n v="0.006363636363636364"/>
        <n v="0.008181818181818182"/>
        <n v="0.01818181818181818"/>
        <n v="0.06363636363636363"/>
        <n v="0.08727272727272727"/>
        <n v="0.061818181818181814"/>
        <n v="0.07636363636363637"/>
        <n v="0.10909090909090909"/>
        <n v="0.03272727272727273"/>
        <n v="0.0022857142857142855"/>
        <n v="0.04523809523809524"/>
        <n v="0.012380952380952381"/>
        <n v="0.03428571428571428"/>
        <n v="0.023809523809523808"/>
        <n v="0.0038095238095238095"/>
        <n v="0.01619047619047619"/>
        <n v="0.007142857142857143"/>
        <n v="0.005238095238095239"/>
        <n v="0.0019047619047619048"/>
        <n v="0.045599999999999995"/>
        <n v="0.022799999999999997"/>
        <n v="0.023"/>
        <n v="0.0034999999999999996"/>
        <n v="0.011000000000000001"/>
        <n v="0.085"/>
        <n v="0.0016"/>
        <n v="0.0104"/>
        <n v="0.01583333333333333"/>
        <n v="0.006333333333333333"/>
        <n v="0.008333333333333333"/>
        <n v="0.009166666666666667"/>
        <n v="0.004166666666666667"/>
        <n v="0.007166666666666667"/>
        <n v="0.011666666666666667"/>
        <n v="0.0031666666666666666"/>
        <n v="0.009333333333333334"/>
        <n v="5.0E-4"/>
        <n v="0.026000000000000002"/>
        <n v="0.095"/>
        <n v="0.58"/>
        <n v="0.0075"/>
        <n v="0.0923076923076923"/>
        <n v="0.007692307692307693"/>
        <n v="0.03538461538461538"/>
        <n v="0.009230769230769232"/>
        <n v="0.04923076923076923"/>
        <n v="0.013846153846153847"/>
        <n v="0.02948717948717949"/>
        <n v="0.02051282051282051"/>
        <n v="0.0025641025641025637"/>
        <n v="0.014102564102564103"/>
        <n v="0.04102564102564102"/>
        <n v="0.008974358974358975"/>
        <n v="0.026923076923076925"/>
        <n v="0.011538461538461537"/>
        <n v="0.007051282051282051"/>
        <n v="0.019230769230769232"/>
        <n v="0.0019230769230769232"/>
        <n v="0.005128205128205127"/>
        <n v="0.025641025641025644"/>
        <n v="0.01785714285714286"/>
        <n v="0.012142857142857143"/>
        <n v="0.04285714285714286"/>
        <n v="0.026428571428571426"/>
        <n v="0.009714285714285713"/>
        <n v="0.02142857142857143"/>
        <n v="0.010714285714285714"/>
        <n v="0.042"/>
        <n v="0.004666666666666667"/>
        <n v="0.024666666666666667"/>
        <n v="0.062400000000000004"/>
        <n v="0.136"/>
        <n v="0.76"/>
        <n v="0.0225"/>
        <n v="0.0525"/>
        <n v="0.02125"/>
        <n v="0.022285714285714287"/>
        <n v="0.008857142857142857"/>
        <n v="0.02914285714285714"/>
        <n v="0.016457142857142858"/>
        <n v="0.01714285714285714"/>
        <n v="0.012342857142857142"/>
        <n v="0.051428571428571435"/>
        <n v="0.011314285714285714"/>
        <n v="0.025714285714285717"/>
        <n v="0.15085714285714286"/>
        <n v="0.037714285714285714"/>
        <n v="0.11657142857142856"/>
        <n v="0.005142857142857143"/>
        <n v="0.07142857142857144"/>
        <n v="0.015714285714285715"/>
        <n v="0.0014285714285714286"/>
        <n v="0.004285714285714285"/>
        <n v="0.07333333333333333"/>
        <n v="0.012333333333333333"/>
        <n v="0.011200000000000002"/>
        <n v="0.0132"/>
        <n v="0.07440000000000001"/>
        <n v="0.01577142857142857"/>
        <n v="0.006857142857142857"/>
        <n v="0.013142857142857144"/>
        <n v="0.0034285714285714284"/>
        <n v="0.14057142857142857"/>
        <n v="0.037142857142857144"/>
        <n v="0.13142857142857142"/>
        <n v="0.06333333333333332"/>
        <n v="0.030833333333333334"/>
        <n v="0.04583333333333333"/>
        <n v="0.011111111111111112"/>
        <n v="0.0864"/>
        <n v="0.132"/>
        <n v="0.0175"/>
        <n v="0.10833333333333334"/>
        <n v="0.003876923076923077"/>
        <n v="0.006646153846153846"/>
        <n v="0.010153846153846154"/>
        <n v="0.04430769230769231"/>
        <n v="0.007753846153846154"/>
        <n v="0.005538461538461539"/>
        <n v="0.004984615384615384"/>
        <n v="0.018461538461538463"/>
        <n v="0.02584615384615385"/>
        <n v="0.007384615384615385"/>
        <n v="0.008492307692307693"/>
        <n v="0.0036923076923076927"/>
        <n v="0.03307692307692307"/>
        <n v="0.005692307692307692"/>
        <n v="0.004615384615384616"/>
        <n v="0.005384615384615384"/>
        <n v="0.03323076923076923"/>
        <n v="0.07384615384615385"/>
        <n v="0.009415384615384615"/>
        <n v="0.016615384615384615"/>
        <n v="0.07753846153846154"/>
        <n v="0.049846153846153846"/>
        <n v="0.08307692307692309"/>
        <n v="0.021538461538461538"/>
        <n v="0.016923076923076923"/>
        <n v="0.0043076923076923075"/>
        <n v="0.009538461538461539"/>
        <n v="0.033846153846153845"/>
        <n v="0.03230769230769231"/>
        <n v="0.04615384615384615"/>
        <n v="0.0015384615384615385"/>
        <n v="0.008461538461538461"/>
        <n v="0.008769230769230769"/>
        <n v="0.03076923076923077"/>
        <n v="0.005076923076923077"/>
        <n v="0.0038461538461538464"/>
        <n v="0.006153846153846154"/>
        <n v="0.13866666666666666"/>
        <n v="0.057777777777777775"/>
        <n v="0.004375"/>
        <n v="0.0275"/>
        <n v="0.15"/>
        <n v="0.105"/>
        <n v="0.028333333333333335"/>
        <n v="0.051666666666666666"/>
        <n v="0.076"/>
        <n v="0.17"/>
        <n v="0.1152"/>
        <n v="0.06480000000000001"/>
        <n v="0.021"/>
        <n v="0.017"/>
        <n v="0.010333333333333335"/>
        <n v="0.005833333333333334"/>
        <n v="0.047368421052631574"/>
        <n v="0.39473684210526316"/>
        <n v="0.036111111111111115"/>
        <n v="0.017222222222222222"/>
        <n v="0.005555555555555556"/>
        <n v="0.027777777777777776"/>
        <n v="0.13333333333333333"/>
        <n v="0.5555555555555556"/>
        <n v="0.012222222222222223"/>
        <n v="0.022222222222222223"/>
        <n v="0.002777777777777778"/>
        <n v="0.009444444444444445"/>
        <n v="0.03222222222222222"/>
        <n v="0.0011111111111111111"/>
        <n v="5.555555555555556E-4"/>
        <n v="0.009000000000000001"/>
        <n v="0.0035199999999999997"/>
        <n v="0.00336"/>
        <n v="0.00496"/>
        <n v="0.0176"/>
        <n v="0.0022400000000000002"/>
        <n v="0.032799999999999996"/>
        <n v="0.0344"/>
        <n v="0.04133333333333334"/>
        <n v="0.018666666666666668"/>
        <n v="0.025333333333333333"/>
        <n v="0.05466666666666667"/>
        <n v="0.08666666666666666"/>
        <n v="0.024685714285714283"/>
        <n v="0.018857142857142857"/>
        <n v="0.032857142857142856"/>
        <n v="0.019428571428571427"/>
        <n v="0.044571428571428574"/>
        <n v="0.022857142857142857"/>
        <n v="0.013714285714285714"/>
        <n v="0.013428571428571427"/>
        <n v="0.00256"/>
        <n v="0.0076"/>
        <n v="0.00544"/>
        <n v="0.002688"/>
        <n v="0.04224"/>
        <n v="0.031200000000000002"/>
        <n v="0.022080000000000002"/>
        <n v="0.03168"/>
        <n v="0.032639999999999995"/>
        <n v="0.04032"/>
        <n v="0.00624"/>
        <n v="0.0116"/>
        <n v="0.01764705882352941"/>
        <n v="0.08823529411764706"/>
        <n v="0.05176470588235294"/>
        <n v="0.029411764705882356"/>
        <n v="0.09411764705882353"/>
        <n v="0.04117647058823529"/>
        <n v="0.007058823529411765"/>
        <n v="0.004117647058823529"/>
        <n v="0.02588235294117647"/>
        <n v="0.1715686274509804"/>
        <n v="0.00980392156862745"/>
        <n v="0.008823529411764706"/>
        <n v="0.021568627450980392"/>
        <n v="0.02450980392156863"/>
        <n v="0.00784313725490196"/>
        <n v="0.025490196078431372"/>
        <n v="0.04411764705882353"/>
        <n v="0.14705882352941177"/>
        <n v="0.1372549019607843"/>
        <n v="0.12254901960784315"/>
        <n v="0.050980392156862744"/>
        <n v="0.020588235294117643"/>
        <n v="0.0058823529411764705"/>
        <n v="0.034313725490196074"/>
        <n v="0.004901960784313725"/>
        <n v="0.0196078431372549"/>
        <n v="0.006862745098039216"/>
        <n v="0.001176470588235294"/>
        <n v="0.00392156862745098"/>
        <n v="0.04992"/>
        <n v="0.00384"/>
        <n v="0.0296"/>
        <n v="0.0012"/>
        <n v="0.1728"/>
        <n v="0.0085"/>
        <n v="0.010416666666666668"/>
        <n v="0.02688"/>
        <n v="0.00912"/>
        <n v="0.0148"/>
        <n v="0.09119999999999999"/>
        <n v="0.046"/>
        <n v="6.0E-4"/>
        <n v="0.11666666666666665"/>
        <n v="0.035"/>
        <n v="0.1733333333333333"/>
        <n v="0.0023333333333333335"/>
        <n v="0.08800000000000001"/>
        <n v="0.06166666666666667"/>
        <n v="0.01916666666666667"/>
        <n v="0.5"/>
        <n v="0.2916666666666667"/>
        <n v="0.5333333333333333"/>
        <n v="0.26666666666666666"/>
        <n v="0.325"/>
        <n v="0.13666666666666666"/>
        <n v="0.2333333333333333"/>
        <n v="0.625"/>
        <n v="0.36666666666666664"/>
        <n v="0.43333333333333335"/>
        <n v="0.0029333333333333334"/>
        <n v="0.0352"/>
        <n v="0.008266666666666667"/>
        <n v="0.00456"/>
        <n v="0.0276"/>
        <n v="0.078"/>
        <n v="0.09300000000000001"/>
        <n v="0.016200000000000003"/>
        <n v="0.0408"/>
        <n v="0.0425"/>
        <n v="0.0475"/>
        <n v="0.0014666666666666667"/>
        <n v="0.027200000000000002"/>
        <n v="0.019333333333333334"/>
        <n v="0.0038666666666666667"/>
        <n v="0.042666666666666665"/>
        <n v="0.013888888888888888"/>
        <n v="0.017777777777777778"/>
        <n v="0.08611111111111111"/>
        <n v="0.034444444444444444"/>
        <n v="0.05555555555555555"/>
        <n v="0.05277777777777778"/>
        <n v="0.0077777777777777776"/>
        <n v="0.01511111111111111"/>
        <n v="0.007407407407407407"/>
        <n v="0.008703703703703703"/>
        <n v="0.006296296296296296"/>
        <n v="0.010185185185185186"/>
        <n v="0.03777777777777778"/>
        <n v="0.015555555555555555"/>
        <n v="0.015740740740740743"/>
        <n v="0.040740740740740744"/>
        <n v="0.002407407407407407"/>
        <n v="0.002037037037037037"/>
        <n v="0.03240740740740741"/>
        <n v="0.012962962962962963"/>
        <n v="0.017592592592592594"/>
        <n v="0.009629629629629629"/>
        <n v="0.009259259259259259"/>
        <n v="0.011481481481481481"/>
        <n v="0.005925925925925926"/>
        <n v="0.0037037037037037034"/>
        <n v="0.005185185185185185"/>
        <n v="0.037000000000000005"/>
        <n v="0.012857142857142859"/>
        <n v="8.571428571428571E-4"/>
        <n v="0.007619047619047619"/>
        <n v="0.0047619047619047615"/>
        <n v="0.013095238095238096"/>
        <n v="0.009523809523809523"/>
        <n v="0.08928571428571429"/>
        <n v="0.01380952380952381"/>
        <n v="0.015476190476190477"/>
        <n v="0.011904761904761904"/>
        <n v="0.06190476190476191"/>
        <n v="0.02619047619047619"/>
        <n v="0.004047619047619047"/>
        <n v="0.0023809523809523807"/>
        <n v="0.14"/>
        <n v="0.00672"/>
        <n v="0.00864"/>
        <n v="9.6E-4"/>
        <n v="0.066"/>
        <n v="0.0068000000000000005"/>
        <n v="0.0038"/>
        <n v="0.1392"/>
        <n v="0.013600000000000001"/>
        <n v="0.038461538461538464"/>
        <n v="0.014871794871794873"/>
        <n v="0.0041025641025641026"/>
        <n v="0.007948717948717949"/>
        <n v="0.0014102564102564101"/>
        <n v="0.0358974358974359"/>
        <n v="0.021794871794871794"/>
        <n v="0.010256410256410255"/>
        <n v="0.0020512820512820513"/>
        <n v="0.015384615384615385"/>
        <n v="0.0028205128205128203"/>
        <n v="5.128205128205128E-4"/>
        <n v="3.846153846153846E-4"/>
        <n v="2.564102564102564E-4"/>
        <n v="0.0095"/>
        <n v="0.045"/>
        <n v="0.006750000000000001"/>
        <n v="0.006500000000000001"/>
        <n v="0.00775"/>
        <n v="0.00425"/>
        <n v="0.011399999999999999"/>
        <n v="0.0291"/>
        <n v="0.030600000000000002"/>
        <n v="0.015600000000000001"/>
        <n v="0.0105"/>
        <n v="0.02375"/>
        <n v="0.04375"/>
        <n v="0.0026"/>
        <n v="0.0027500000000000003"/>
        <n v="0.013500000000000002"/>
        <n v="0.0034000000000000002"/>
        <n v="0.02625"/>
        <n v="0.06527777777777778"/>
        <n v="0.017361111111111112"/>
        <n v="0.030555555555555555"/>
        <n v="0.03888888888888889"/>
        <n v="0.043055555555555555"/>
        <n v="0.015277777777777777"/>
        <n v="0.11805555555555555"/>
        <n v="0.048611111111111105"/>
        <n v="0.0763888888888889"/>
        <n v="0.08055555555555555"/>
        <n v="0.2361111111111111"/>
        <n v="0.034722222222222224"/>
        <n v="0.019444444444444445"/>
        <n v="0.003472222222222222"/>
        <n v="0.001388888888888889"/>
        <n v="0.22"/>
        <n v="0.007555555555555555"/>
        <n v="0.012444444444444445"/>
        <n v="0.008444444444444444"/>
        <n v="0.03111111111111111"/>
        <n v="0.028888888888888888"/>
        <n v="0.008148148148148147"/>
        <n v="0.07555555555555556"/>
        <n v="0.025555555555555554"/>
        <n v="0.014814814814814814"/>
        <n v="0.020370370370370372"/>
        <n v="0.018518518518518517"/>
        <n v="0.029629629629629627"/>
        <n v="0.006481481481481481"/>
        <n v="0.037037037037037035"/>
        <n v="0.004629629629629629"/>
        <n v="0.0022222222222222222"/>
        <n v="0.009722222222222222"/>
        <n v="0.0018518518518518517"/>
        <n v="0.0044444444444444444"/>
        <n v="0.003148148148148148"/>
        <n v="9.259259259259259E-4"/>
        <n v="0.012218181818181819"/>
        <n v="0.013527272727272728"/>
        <n v="0.029672727272727274"/>
        <n v="0.02618181818181818"/>
        <n v="0.019636363636363636"/>
        <n v="0.004363636363636364"/>
        <n v="0.02269090909090909"/>
        <n v="0.01309090909090909"/>
        <n v="0.02909090909090909"/>
        <n v="0.034545454545454546"/>
        <n v="0.022545454545454546"/>
        <n v="0.00509090909090909"/>
        <n v="0.023636363636363636"/>
        <n v="0.049090909090909095"/>
        <n v="0.06727272727272728"/>
        <n v="0.025454545454545455"/>
        <n v="0.009454545454545455"/>
        <n v="0.0061818181818181816"/>
        <n v="0.009818181818181818"/>
        <n v="0.001090909090909091"/>
        <n v="0.002909090909090909"/>
        <n v="0.01018181818181818"/>
        <n v="0.015272727272727273"/>
        <n v="0.014545454545454545"/>
        <n v="0.013818181818181818"/>
        <n v="0.008727272727272728"/>
        <n v="0.01890909090909091"/>
        <n v="0.0076363636363636364"/>
        <n v="0.011636363636363636"/>
        <n v="0.017454545454545455"/>
        <n v="0.11781818181818181"/>
        <n v="0.03490909090909091"/>
        <n v="0.10181818181818182"/>
        <n v="0.09454545454545454"/>
        <n v="0.0022500000000000003"/>
        <n v="0.0405"/>
        <n v="0.222"/>
        <n v="0.08470588235294117"/>
        <n v="0.07058823529411765"/>
        <n v="0.011764705882352941"/>
        <n v="0.012745098039215686"/>
        <n v="0.00196078431372549"/>
        <n v="0.0014705882352941176"/>
        <n v="0.003431372549019608"/>
        <n v="0.06372549019607843"/>
        <n v="0.03225"/>
        <n v="0.1125"/>
        <n v="0.065625"/>
        <n v="0.021875"/>
        <n v="0.078125"/>
        <n v="0.059375"/>
        <n v="0.009375"/>
        <n v="0.015625"/>
        <n v="0.046875"/>
        <n v="0.03625"/>
        <n v="0.0325"/>
        <n v="0.010625"/>
        <n v="0.01375"/>
        <n v="0.053125"/>
        <n v="0.005625"/>
        <n v="0.03125"/>
        <n v="0.0675"/>
        <n v="0.165"/>
        <n v="0.10625"/>
        <n v="0.084375"/>
        <n v="0.08125"/>
        <n v="0.008125"/>
        <n v="0.092"/>
        <n v="0.228"/>
        <n v="0.0204"/>
        <n v="0.0672"/>
        <n v="0.126"/>
        <n v="0.264"/>
        <n v="0.031"/>
        <n v="0.28800000000000003"/>
        <n v="0.312"/>
        <n v="0.162"/>
        <n v="0.114"/>
        <n v="0.18"/>
        <n v="0.010133333333333334"/>
        <n v="0.012888888888888889"/>
        <n v="0.011555555555555555"/>
        <n v="0.042222222222222223"/>
        <n v="0.013777777777777778"/>
        <n v="0.006888888888888889"/>
        <n v="0.021111111111111112"/>
        <n v="0.0064444444444444445"/>
        <n v="0.06933333333333333"/>
        <n v="0.11199999999999999"/>
        <n v="0.035555555555555556"/>
        <n v="0.014888888888888889"/>
        <n v="0.010444444444444445"/>
        <n v="0.0024444444444444444"/>
        <n v="0.008888888888888889"/>
        <n v="0.05111111111111111"/>
        <n v="0.004888888888888889"/>
        <n v="0.14666666666666667"/>
        <n v="0.09333333333333334"/>
        <n v="0.0252"/>
        <n v="0.155"/>
        <n v="0.014499999999999999"/>
        <n v="0.324"/>
        <n v="0.09359999999999999"/>
        <n v="0.08199999999999999"/>
        <n v="0.5833333333333334"/>
        <n v="0.004114285714285714"/>
        <n v="0.039771428571428576"/>
        <n v="0.011657142857142857"/>
        <n v="0.09142857142857143"/>
        <n v="0.04114285714285714"/>
        <n v="0.027428571428571427"/>
        <n v="0.014857142857142857"/>
        <n v="0.006285714285714286"/>
        <n v="0.011428571428571429"/>
        <n v="0.0074285714285714285"/>
        <n v="0.0011428571428571427"/>
        <n v="0.018285714285714284"/>
        <n v="0.03542857142857143"/>
        <n v="0.009583333333333334"/>
        <n v="0.002916666666666667"/>
        <n v="0.0035294117647058825"/>
        <n v="0.014705882352941178"/>
        <n v="0.011274509803921568"/>
        <n v="0.08235294117647057"/>
        <n v="0.10784313725490197"/>
        <n v="0.010784313725490196"/>
        <n v="9.80392156862745E-4"/>
        <n v="0.027450980392156862"/>
        <n v="0.04901960784313726"/>
        <n v="0.03725490196078431"/>
        <n v="0.026153846153846153"/>
        <n v="0.01730769230769231"/>
        <n v="0.014743589743589745"/>
        <n v="0.006025641025641026"/>
        <n v="0.045384615384615384"/>
        <n v="0.023846153846153847"/>
        <n v="0.041538461538461545"/>
        <n v="0.23076923076923075"/>
        <n v="0.06307692307692307"/>
        <n v="0.014923076923076923"/>
        <n v="0.055384615384615386"/>
        <n v="0.043076923076923075"/>
        <n v="0.05692307692307692"/>
        <n v="0.012820512820512822"/>
        <n v="0.005769230769230769"/>
        <n v="0.016025641025641028"/>
        <n v="0.05897435897435898"/>
        <n v="0.013461538461538462"/>
        <n v="0.05448717948717949"/>
        <n v="0.012179487179487178"/>
        <n v="0.004487179487179488"/>
        <n v="0.006410256410256411"/>
        <n v="0.07692307692307693"/>
        <n v="1.923076923076923E-4"/>
        <n v="0.1388888888888889"/>
        <n v="0.02361111111111111"/>
        <n v="0.06944444444444445"/>
        <n v="0.13"/>
        <n v="0.12962962962962965"/>
        <n v="0.025925925925925925"/>
        <n v="0.18888888888888888"/>
        <n v="0.07777777777777778"/>
        <n v="0.09444444444444444"/>
        <n v="0.03518518518518519"/>
        <n v="0.0212962962962963"/>
        <n v="0.053703703703703705"/>
        <n v="0.058666666666666666"/>
        <n v="0.06875"/>
        <n v="0.0057777777777777775"/>
        <n v="4.4444444444444447E-4"/>
        <n v="0.022916666666666665"/>
        <n v="0.026041666666666664"/>
        <n v="0.036458333333333336"/>
        <n v="0.08854166666666666"/>
        <n v="0.07291666666666667"/>
        <n v="3.0E-4"/>
        <n v="0.0195"/>
        <n v="0.03375"/>
        <n v="0.0255"/>
        <n v="0.0345"/>
        <n v="0.0348"/>
        <n v="0.0111"/>
        <n v="0.102"/>
        <n v="0.258"/>
        <n v="0.0115"/>
        <n v="0.09803921568627452"/>
        <n v="0.03627450980392157"/>
        <n v="0.27058823529411763"/>
        <n v="0.6470588235294117"/>
        <n v="0.17647058823529413"/>
        <n v="0.29411764705882354"/>
        <n v="0.13529411764705881"/>
        <n v="0.0392156862745098"/>
        <n v="0.3137254901960784"/>
        <n v="0.03936"/>
        <n v="0.0014399999999999999"/>
        <n v="0.023039999999999998"/>
      </sharedItems>
    </cacheField>
    <cacheField name="profit/loss" numFmtId="164">
      <sharedItems containsString="0" containsBlank="1" containsNumber="1">
        <n v="30000.0"/>
        <n v="150000.0"/>
        <n v="174000.0"/>
        <n v="4800.0"/>
        <n v="32400.0"/>
        <n v="25200.0"/>
        <n v="54000.0"/>
        <n v="44000.0"/>
        <n v="-5000.0"/>
        <n v="10000.0"/>
        <n v="1200.01"/>
        <n v="62000.0"/>
        <n v="194000.0"/>
        <n v="26000.0"/>
        <n v="2000.0"/>
        <n v="19000.0"/>
        <n v="9000.0"/>
        <n v="6000.0"/>
        <n v="18000.0"/>
        <n v="7000.0"/>
        <n v="8000.0"/>
        <n v="-4000.0"/>
        <n v="-1000.0"/>
        <n v="1400.0"/>
        <n v="11000.0"/>
        <n v="20600.0"/>
        <n v="-20200.0"/>
        <n v="-7000.0"/>
        <n v="65000.0"/>
        <n v="42000.0"/>
        <n v="175000.0"/>
        <n v="95000.0"/>
        <n v="70000.0"/>
        <n v="3000.0"/>
        <n v="27000.0"/>
        <n v="-10000.0"/>
        <n v="25400.0"/>
        <n v="197000.0"/>
        <n v="55000.0"/>
        <n v="47000.0"/>
        <n v="33000.0"/>
        <n v="20000.0"/>
        <n v="445000.0"/>
        <n v="475000.0"/>
        <n v="-3000.0"/>
        <n v="1200.0"/>
        <n v="-5600.0"/>
        <n v="-8100.0"/>
        <n v="-7600.0"/>
        <n v="-3600.0"/>
        <n v="63000.0"/>
        <n v="46000.0"/>
        <n v="23000.0"/>
        <n v="12000.0"/>
        <n v="-7500.0"/>
        <n v="-11000.0"/>
        <n v="-8000.0"/>
        <n v="-9000.0"/>
        <n v="53000.0"/>
        <n v="21400.0"/>
        <n v="33400.0"/>
        <n v="5000.0"/>
        <n v="1000.0"/>
        <n v="13000.0"/>
        <n v="52000.0"/>
        <n v="38000.0"/>
        <n v="40400.0"/>
        <n v="-2000.0"/>
        <n v="4000.0"/>
        <n v="155000.0"/>
        <n v="290000.0"/>
        <n v="51000.0"/>
        <n v="-10200.0"/>
        <n v="16200.0"/>
        <n v="15000.0"/>
        <n v="66600.0"/>
        <n v="40200.0"/>
        <n v="6600.0"/>
        <n v="47400.0"/>
        <n v="24600.0"/>
        <n v="35400.0"/>
        <n v="4200.0"/>
        <n v="57000.0"/>
        <n v="22000.0"/>
        <n v="-12000.0"/>
        <n v="17000.0"/>
        <n v="405000.0"/>
        <n v="135000.0"/>
        <n v="50000.0"/>
        <n v="110000.0"/>
        <n v="45000.0"/>
        <n v="25000.0"/>
        <n v="43000.0"/>
        <n v="35000.0"/>
        <n v="-6500.0"/>
        <n v="-14000.0"/>
        <n v="-3500.0"/>
        <n v="62500.0"/>
        <n v="82500.0"/>
        <n v="24500.0"/>
        <n v="92500.0"/>
        <n v="22500.0"/>
        <n v="-2500.0"/>
        <n v="4500.0"/>
        <n v="12500.0"/>
        <n v="67500.0"/>
        <n v="34500.0"/>
        <n v="500.0"/>
        <n v="7500.0"/>
        <n v="-12500.0"/>
        <n v="-9500.0"/>
        <n v="96500.0"/>
        <n v="138500.0"/>
        <n v="50900.0"/>
        <n v="56900.0"/>
        <n v="198500.0"/>
        <n v="32500.0"/>
        <n v="97500.0"/>
        <n v="112500.0"/>
        <n v="-1500.0"/>
        <n v="132500.0"/>
        <n v="9500.0"/>
        <n v="-16500.0"/>
        <n v="37500.0"/>
        <n v="77500.0"/>
        <n v="23800.0"/>
        <n v="75000.0"/>
        <n v="37000.0"/>
        <n v="91000.0"/>
        <n v="-2400.0"/>
        <n v="36000.0"/>
        <n v="58000.0"/>
        <n v="48000.0"/>
        <n v="138000.0"/>
        <n v="73000.0"/>
        <n v="158000.0"/>
        <n v="108000.0"/>
        <n v="-10500.0"/>
        <n v="-600.0"/>
        <n v="17400.0"/>
        <n v="-2600.0"/>
        <n v="18100.0"/>
        <n v="0.0"/>
        <n v="144000.0"/>
        <n v="90000.0"/>
        <n v="790000.0"/>
        <n v="520000.0"/>
        <n v="240000.0"/>
        <n v="100000.0"/>
        <n v="360000.0"/>
        <n v="80000.0"/>
        <n v="-33000.0"/>
        <n v="-38000.0"/>
        <n v="-30000.0"/>
        <n v="-27000.0"/>
        <n v="444000.0"/>
        <n v="300000.0"/>
        <n v="600000.0"/>
        <n v="264000.0"/>
        <n v="120000.0"/>
        <n v="660000.0"/>
        <n v="810000.0"/>
        <n v="480000.0"/>
        <n v="420000.0"/>
        <n v="60000.0"/>
        <n v="40000.0"/>
        <n v="140000.0"/>
        <n v="280000.0"/>
        <n v="-20000.0"/>
        <n v="160000.0"/>
        <n v="-24000.0"/>
        <n v="190000.0"/>
        <n v="15300.0"/>
        <n v="38100.0"/>
        <n v="35700.0"/>
        <n v="6900.0"/>
        <n v="70500.0"/>
        <n v="52500.0"/>
        <n v="20500.0"/>
        <n v="10500.0"/>
        <n v="18500.0"/>
        <n v="2500.0"/>
        <n v="16500.0"/>
        <n v="-6000.0"/>
        <n v="5500.0"/>
        <n v="-5500.0"/>
        <n v="40500.0"/>
        <n v="172500.0"/>
        <n v="72500.0"/>
        <n v="17500.0"/>
        <n v="42500.0"/>
        <n v="-4500.0"/>
        <n v="117500.0"/>
        <n v="16400.0"/>
        <n v="-7100.0"/>
        <n v="4400.0"/>
        <n v="6400.0"/>
        <n v="-6600.0"/>
        <n v="-500.0"/>
        <n v="207500.0"/>
        <n v="187500.0"/>
        <n v="19500.0"/>
        <n v="27500.0"/>
        <n v="3500.0"/>
        <n v="14500.0"/>
        <n v="39500.0"/>
        <n v="230000.0"/>
        <n v="370000.0"/>
        <n v="358000.0"/>
        <n v="94000.0"/>
        <n v="670000.0"/>
        <n v="454000.0"/>
        <n v="3430000.0"/>
        <n v="640000.0"/>
        <n v="490000.0"/>
        <n v="-26000.0"/>
        <n v="85000.0"/>
        <n v="-22000.0"/>
        <n v="-32000.0"/>
        <n v="-36000.0"/>
        <n v="220000.0"/>
        <n v="-42500.0"/>
        <n v="-15000.0"/>
        <n v="450000.0"/>
        <n v="49500.0"/>
        <n v="23500.0"/>
        <n v="32000.0"/>
        <n v="195000.0"/>
        <n v="-18000.0"/>
        <n v="-17000.0"/>
        <n v="-22500.0"/>
        <n v="-21000.0"/>
        <n v="870000.0"/>
        <n v="210000.0"/>
        <n v="170000.0"/>
        <n v="-13000.0"/>
        <n v="49000.0"/>
        <n v="-9800.0"/>
        <n v="19200.0"/>
        <n v="-21500.0"/>
        <n v="25900.0"/>
        <n v="-2900.0"/>
        <n v="11500.0"/>
        <n v="35500.0"/>
        <n v="18700.0"/>
        <n v="6700.0"/>
        <n v="107500.0"/>
        <n v="137500.0"/>
        <n v="47500.0"/>
        <n v="15500.0"/>
        <n v="6500.0"/>
        <n v="8500.0"/>
        <n v="41500.0"/>
        <n v="267500.0"/>
        <n v="-11500.0"/>
        <n v="48500.0"/>
        <n v="30500.0"/>
        <n v="-1900.0"/>
        <n v="74500.0"/>
        <n v="38500.0"/>
        <n v="44500.0"/>
        <n v="1500.0"/>
        <n v="29500.0"/>
        <n v="28500.0"/>
        <n v="36500.0"/>
        <n v="54500.0"/>
        <n v="-16200.0"/>
        <n v="21000.0"/>
        <n v="-11400.0"/>
        <n v="74000.0"/>
        <n v="29000.0"/>
        <n v="71600.0"/>
        <n v="11600.0"/>
        <n v="35600.0"/>
        <n v="28400.0"/>
        <n v="47600.0"/>
        <n v="12800.0"/>
        <n v="26400.0"/>
        <n v="-50400.0"/>
        <n v="2400.0"/>
        <n v="-40800.0"/>
        <n v="-35000.0"/>
        <n v="-41000.0"/>
        <n v="-57000.0"/>
        <n v="96000.0"/>
        <n v="72000.0"/>
        <n v="510000.0"/>
        <n v="3420000.0"/>
        <n v="78000.0"/>
        <n v="-42000.0"/>
        <n v="315000.0"/>
        <n v="390000.0"/>
        <n v="-55000.0"/>
        <n v="-56000.0"/>
        <n v="64200.0"/>
        <n v="-1800.0"/>
        <n v="19800.0"/>
        <n v="30600.0"/>
        <n v="15200.0"/>
        <n v="8200.0"/>
        <n v="-5800.0"/>
        <n v="3200.0"/>
        <n v="24200.0"/>
        <n v="-800.0"/>
        <n v="13200.0"/>
        <n v="5200.0"/>
        <n v="-2300.0"/>
        <n v="7200.0"/>
        <n v="-6300.0"/>
        <n v="-3800.0"/>
        <n v="12200.0"/>
        <n v="330000.0"/>
        <n v="-60000.0"/>
        <n v="1980000.0"/>
        <n v="900000.0"/>
        <n v="1380000.0"/>
        <n v="690000.0"/>
        <n v="14200.0"/>
        <n v="16000.0"/>
        <n v="69000.0"/>
        <n v="2200.0"/>
        <n v="26200.0"/>
        <n v="375000.0"/>
        <n v="-4400.0"/>
        <n v="34000.0"/>
        <n v="430000.0"/>
        <n v="-40000.0"/>
        <n v="-100000.0"/>
        <n v="1650000.0"/>
        <n v="650000.0"/>
        <n v="226000.0"/>
        <n v="250000.0"/>
        <n v="82000.0"/>
        <n v="1450000.0"/>
        <n v="550000.0"/>
        <n v="4930000.0"/>
        <n v="2650000.0"/>
        <n v="970000.0"/>
        <n v="74600.0"/>
        <n v="-3400.0"/>
        <n v="186000.0"/>
        <n v="180000.0"/>
        <n v="215000.0"/>
        <n v="575000.0"/>
        <n v="161000.0"/>
        <n v="145000.0"/>
        <n v="10100.0"/>
        <n v="-8500.0"/>
        <n v="228500.0"/>
        <n v="262500.0"/>
        <n v="212500.0"/>
        <n v="3600.0"/>
        <n v="10800.0"/>
        <n v="31000.0"/>
        <n v="38200.0"/>
        <n v="61000.0"/>
        <n v="118000.0"/>
        <n v="28000.0"/>
        <n v="-39800.0"/>
        <n v="-21800.0"/>
        <n v="223000.0"/>
        <n v="28600.0"/>
        <n v="-14600.0"/>
        <n v="-29000.0"/>
        <n v="-32600.0"/>
        <n v="103000.0"/>
        <n v="-28000.0"/>
        <n v="151000.0"/>
        <n v="415000.0"/>
        <n v="439000.0"/>
        <n v="259000.0"/>
        <n v="535000.0"/>
        <n v="-37000.0"/>
        <n v="235000.0"/>
        <n v="-25000.0"/>
        <n v="289500.0"/>
        <n v="55500.0"/>
        <n v="14000.0"/>
        <n v="14400.0"/>
        <n v="168000.0"/>
        <n v="38400.0"/>
        <n v="114000.0"/>
        <n v="5800.0"/>
        <n v="52600.0"/>
        <n v="27400.0"/>
        <n v="-48000.0"/>
        <n v="-43000.0"/>
        <n v="-45000.0"/>
        <n v="365500.0"/>
        <n v="8400.0"/>
        <n v="-1200.0"/>
        <n v="24000.0"/>
        <n v="222000.0"/>
        <n v="982000.0"/>
        <n v="-16000.0"/>
        <n v="400.0"/>
        <n v="4600.0"/>
        <n v="-97200.0"/>
        <n v="-99600.0"/>
        <n v="-90000.0"/>
        <n v="234000.0"/>
        <n v="750000.0"/>
        <n v="570000.0"/>
        <n v="66000.0"/>
        <n v="-75600.0"/>
        <n v="354000.0"/>
        <n v="-116400.0"/>
        <n v="282000.0"/>
        <n v="-85000.0"/>
        <n v="-110000.0"/>
        <n v="-72000.0"/>
        <n v="23400.0"/>
        <n v="34200.0"/>
        <n v="10200.0"/>
        <n v="93000.0"/>
        <n v="36600.0"/>
        <n v="-5400.0"/>
        <n v="39000.0"/>
        <n v="189000.0"/>
        <n v="67000.0"/>
        <n v="115000.0"/>
        <n v="51400.0"/>
        <n v="105000.0"/>
        <n v="121000.0"/>
        <n v="165000.0"/>
        <n v="-93000.0"/>
        <n v="-81000.0"/>
        <n v="425000.0"/>
        <n v="625000.0"/>
        <n v="-80000.0"/>
        <n v="775000.0"/>
        <n v="-91400.0"/>
        <n v="403000.0"/>
        <n v="355000.0"/>
        <n v="265000.0"/>
        <n v="271000.0"/>
        <n v="325000.0"/>
        <n v="283000.0"/>
        <n v="127000.0"/>
        <n v="379000.0"/>
        <n v="-47000.0"/>
        <n v="-75000.0"/>
        <n v="-63000.0"/>
        <n v="275000.0"/>
        <n v="7800.0"/>
        <n v="79800.0"/>
        <n v="42600.0"/>
        <n v="85800.0"/>
        <n v="31800.0"/>
        <n v="29400.0"/>
        <n v="164800.0"/>
        <n v="-200.0"/>
        <n v="11800.0"/>
        <n v="14800.0"/>
        <n v="-2200.0"/>
        <n v="15800.0"/>
        <n v="34800.0"/>
        <n v="91800.0"/>
        <n v="139800.0"/>
        <n v="129800.0"/>
        <n v="114800.0"/>
        <n v="41800.0"/>
        <n v="-4200.0"/>
        <n v="24800.0"/>
        <n v="-5200.0"/>
        <n v="9800.0"/>
        <n v="-3200.0"/>
        <n v="-6200.0"/>
        <n v="49900.0"/>
        <n v="-7700.0"/>
        <n v="87500.0"/>
        <n v="122500.0"/>
        <n v="25500.0"/>
        <n v="203500.0"/>
        <n v="13500.0"/>
        <n v="-8800.0"/>
        <n v="45600.0"/>
        <n v="10300.0"/>
        <n v="21100.0"/>
        <n v="-1100.0"/>
        <n v="202000.0"/>
        <n v="130000.0"/>
        <n v="400000.0"/>
        <n v="-34000.0"/>
        <n v="406000.0"/>
        <n v="166000.0"/>
        <n v="910000.0"/>
        <n v="322000.0"/>
        <n v="1150000.0"/>
        <n v="262000.0"/>
        <n v="310000.0"/>
        <n v="142000.0"/>
        <n v="125000.0"/>
        <n v="245000.0"/>
        <n v="46800.0"/>
        <n v="84000.0"/>
        <n v="294000.0"/>
        <n v="79000.0"/>
        <n v="169000.0"/>
        <n v="314000.0"/>
        <n v="154000.0"/>
        <n v="76000.0"/>
        <n v="134000.0"/>
        <n v="369000.0"/>
        <n v="214000.0"/>
        <n v="254000.0"/>
        <n v="59000.0"/>
        <n v="205000.0"/>
        <n v="-51000.0"/>
        <n v="-53000.0"/>
        <n v="-39000.0"/>
        <n v="237000.0"/>
        <n v="465000.0"/>
        <n v="177000.0"/>
        <n v="-54400.0"/>
        <n v="500000.0"/>
        <n v="540000.0"/>
        <n v="356000.0"/>
        <n v="200000.0"/>
        <n v="176000.0"/>
        <n v="680000.0"/>
        <n v="404000.0"/>
        <n v="830000.0"/>
        <n v="800000.0"/>
        <n v="116000.0"/>
        <n v="980000.0"/>
        <n v="308000.0"/>
        <n v="260000.0"/>
        <n v="-115000.0"/>
        <n v="-120000.0"/>
        <n v="-128000.0"/>
        <n v="-140000.0"/>
        <n v="198000.0"/>
        <n v="258000.0"/>
        <n v="2490000.0"/>
        <n v="225000.0"/>
        <n v="-102000.0"/>
        <n v="-92000.0"/>
        <n v="58800.0"/>
        <n v="137000.0"/>
        <n v="77000.0"/>
        <n v="27600.0"/>
        <n v="162000.0"/>
        <n v="41000.0"/>
        <n v="98000.0"/>
        <n v="-38400.0"/>
        <n v="333000.0"/>
        <n v="218000.0"/>
        <n v="68000.0"/>
        <n v="-4100.0"/>
        <n v="-1700.0"/>
        <n v="12700.0"/>
        <n v="-11300.0"/>
        <n v="33500.0"/>
        <n v="-15500.0"/>
        <n v="-19000.0"/>
        <n v="323000.0"/>
        <n v="111000.0"/>
        <n v="-23000.0"/>
        <n v="-33500.0"/>
        <n v="101000.0"/>
        <n v="-31000.0"/>
        <n v="-37500.0"/>
        <n v="700000.0"/>
        <n v="-65000.0"/>
        <n v="-125000.0"/>
        <n v="-70000.0"/>
        <n v="-130000.0"/>
        <n v="64000.0"/>
        <n v="460000.0"/>
        <n v="760000.0"/>
        <n v="136000.0"/>
        <n v="382000.0"/>
        <n v="1720000.0"/>
        <n v="412000.0"/>
        <n v="232000.0"/>
        <n v="112000.0"/>
        <n v="-50000.0"/>
        <n v="675000.0"/>
        <n v="-148000.0"/>
        <n v="-145000.0"/>
        <n v="350000.0"/>
        <n v="-132000.0"/>
        <n v="64800.0"/>
        <n v="94800.0"/>
        <n v="9600.0"/>
        <n v="160800.0"/>
        <n v="40800.0"/>
        <n v="28800.0"/>
        <n v="39800.0"/>
        <n v="13800.0"/>
        <n v="5300.0"/>
        <n v="20800.0"/>
        <n v="3800.0"/>
        <n v="16800.0"/>
        <n v="88800.0"/>
        <n v="112800.0"/>
        <n v="77800.0"/>
        <n v="27800.0"/>
        <n v="47800.0"/>
        <n v="50800.0"/>
        <n v="32800.0"/>
        <n v="162800.0"/>
        <n v="54800.0"/>
        <n v="82800.0"/>
        <n v="37800.0"/>
        <n v="17800.0"/>
        <n v="6800.0"/>
        <n v="2800.0"/>
        <n v="22800.0"/>
        <n v="800.0"/>
        <n v="-4700.0"/>
        <n v="-5700.0"/>
        <n v="50400.0"/>
        <n v="-13200.0"/>
        <n v="-8400.0"/>
        <n v="102000.0"/>
        <n v="-10800.0"/>
        <n v="126000.0"/>
        <n v="56000.0"/>
        <n v="106000.0"/>
        <n v="146000.0"/>
        <n v="-44000.0"/>
        <n v="-49000.0"/>
        <n v="6100.0"/>
        <n v="9700.0"/>
        <n v="-14300.0"/>
        <n v="54100.0"/>
        <n v="26500.0"/>
        <n v="34900.0"/>
        <n v="12100.0"/>
        <n v="-13500.0"/>
        <n v="157500.0"/>
        <n v="-24500.0"/>
        <n v="-19500.0"/>
        <n v="-17500.0"/>
        <n v="296500.0"/>
        <n v="68500.0"/>
        <n v="252500.0"/>
        <n v="232500.0"/>
        <n v="-150000.0"/>
        <n v="-155000.0"/>
        <n v="610000.0"/>
        <n v="4240000.0"/>
        <n v="76200.0"/>
        <n v="61800.0"/>
        <n v="1800.0"/>
        <n v="-8200.0"/>
        <n v="-8700.0"/>
        <n v="-6700.0"/>
        <n v="107000.0"/>
        <n v="164000.0"/>
        <n v="51200.0"/>
        <n v="36800.0"/>
        <n v="-12400.0"/>
        <n v="17600.0"/>
        <n v="89000.0"/>
        <n v="109000.0"/>
        <n v="104000.0"/>
        <n v="92000.0"/>
        <n v="248000.0"/>
        <n v="119000.0"/>
        <n v="410000.0"/>
        <n v="340000.0"/>
        <n v="1090000.0"/>
        <n v="394000.0"/>
        <n v="286000.0"/>
        <n v="5600.0"/>
        <n v="52400.0"/>
        <n v="212000.0"/>
        <n v="278000.0"/>
        <n v="302000.0"/>
        <n v="152000.0"/>
        <n v="182000.0"/>
        <n v="600.0"/>
        <n v="255000.0"/>
        <n v="159000.0"/>
        <n v="267000.0"/>
        <n v="459000.0"/>
        <n v="185000.0"/>
        <n v="-2800.0"/>
        <n v="9200.0"/>
        <n v="-400.0"/>
        <n v="83600.0"/>
        <n v="412800.0"/>
        <n v="-10300.0"/>
        <n v="52100.0"/>
        <n v="32900.0"/>
        <n v="2900.0"/>
        <n v="142500.0"/>
        <n v="295000.0"/>
        <n v="15600.0"/>
        <n v="738000.0"/>
        <n v="29600.0"/>
        <n v="5400.0"/>
        <n v="1300.0"/>
        <n v="73800.0"/>
        <n v="77400.0"/>
        <n v="99800.0"/>
        <n v="-9200.0"/>
        <n v="-7200.0"/>
        <n v="-62000.0"/>
        <n v="276000.0"/>
        <n v="246000.0"/>
        <n v="1722000.0"/>
        <n v="414000.0"/>
        <n v="498000.0"/>
        <n v="366000.0"/>
        <n v="122000.0"/>
        <n v="347000.0"/>
        <n v="522000.0"/>
        <n v="-76500.0"/>
        <n v="92800.0"/>
        <n v="42800.0"/>
        <n v="44400.0"/>
        <n v="20400.0"/>
        <n v="21600.0"/>
        <n v="129200.0"/>
        <n v="17200.0"/>
        <n v="-4800.0"/>
        <n v="193200.0"/>
        <n v="73200.0"/>
        <n v="91200.0"/>
        <n v="27200.0"/>
        <n v="47200.0"/>
        <n v="22200.0"/>
        <n v="-6800.0"/>
        <n v="200.0"/>
        <n v="12400.0"/>
        <n v="70400.0"/>
        <n v="15400.0"/>
        <n v="75400.0"/>
        <n v="60400.0"/>
        <n v="-6400.0"/>
        <n v="-194000.0"/>
        <n v="-152000.0"/>
        <n v="304000.0"/>
        <n v="496000.0"/>
        <n v="1840000.0"/>
        <n v="328000.0"/>
        <n v="4960000.0"/>
        <n v="89800.0"/>
        <n v="26800.0"/>
        <n v="265800.0"/>
        <n v="649800.0"/>
        <n v="169800.0"/>
        <n v="289800.0"/>
        <n v="127800.0"/>
        <n v="29800.0"/>
        <n v="309800.0"/>
        <n v="74800.0"/>
        <n v="73400.0"/>
        <n v="-16600.0"/>
        <n v="-21400.0"/>
        <n v="32600.0"/>
        <m/>
      </sharedItems>
    </cacheField>
    <cacheField name="less 10k costs" numFmtId="164">
      <sharedItems containsString="0" containsBlank="1" containsNumber="1" containsInteger="1">
        <n v="20000.0"/>
        <n v="140000.0"/>
        <n v="164000.0"/>
        <n v="-5200.0"/>
        <n v="22400.0"/>
        <n v="15200.0"/>
        <n v="44000.0"/>
        <n v="34000.0"/>
        <n v="-15000.0"/>
        <n v="0.0"/>
        <n v="-8800.0"/>
        <n v="52000.0"/>
        <n v="184000.0"/>
        <n v="16000.0"/>
        <n v="-8000.0"/>
        <n v="9000.0"/>
        <n v="-1000.0"/>
        <n v="-4000.0"/>
        <n v="8000.0"/>
        <n v="-3000.0"/>
        <n v="-2000.0"/>
        <n v="-14000.0"/>
        <n v="-11000.0"/>
        <n v="-8600.0"/>
        <n v="1000.0"/>
        <n v="10600.0"/>
        <n v="-30200.0"/>
        <n v="-17000.0"/>
        <n v="35000.0"/>
        <n v="12000.0"/>
        <n v="145000.0"/>
        <n v="65000.0"/>
        <n v="40000.0"/>
        <n v="45000.0"/>
        <n v="-22000.0"/>
        <n v="-5000.0"/>
        <n v="-24500.0"/>
        <n v="17000.0"/>
        <n v="-20000.0"/>
        <n v="15400.0"/>
        <n v="187000.0"/>
        <n v="85000.0"/>
        <n v="55000.0"/>
        <n v="37000.0"/>
        <n v="23000.0"/>
        <n v="10000.0"/>
        <n v="435000.0"/>
        <n v="465000.0"/>
        <n v="-13000.0"/>
        <n v="40400.0"/>
        <n v="-15600.0"/>
        <n v="-18100.0"/>
        <n v="-17600.0"/>
        <n v="-13600.0"/>
        <n v="53000.0"/>
        <n v="4000.0"/>
        <n v="36000.0"/>
        <n v="-7000.0"/>
        <n v="13000.0"/>
        <n v="2000.0"/>
        <n v="-17500.0"/>
        <n v="-21000.0"/>
        <n v="-18000.0"/>
        <n v="-19000.0"/>
        <n v="43000.0"/>
        <n v="11400.0"/>
        <n v="23400.0"/>
        <n v="-12000.0"/>
        <n v="-9000.0"/>
        <n v="3000.0"/>
        <n v="42000.0"/>
        <n v="28000.0"/>
        <n v="30400.0"/>
        <n v="-6000.0"/>
        <n v="245000.0"/>
        <n v="41000.0"/>
        <n v="-20200.0"/>
        <n v="6200.0"/>
        <n v="5000.0"/>
        <n v="56600.0"/>
        <n v="30200.0"/>
        <n v="-3400.0"/>
        <n v="37400.0"/>
        <n v="14600.0"/>
        <n v="25400.0"/>
        <n v="-5800.0"/>
        <n v="47000.0"/>
        <n v="7000.0"/>
        <n v="395000.0"/>
        <n v="125000.0"/>
        <n v="100000.0"/>
        <n v="15000.0"/>
        <n v="33000.0"/>
        <n v="25000.0"/>
        <n v="-16500.0"/>
        <n v="-24000.0"/>
        <n v="-10000.0"/>
        <n v="-13500.0"/>
        <n v="52500.0"/>
        <n v="72500.0"/>
        <n v="14500.0"/>
        <n v="82500.0"/>
        <n v="-8500.0"/>
        <n v="8500.0"/>
        <n v="12500.0"/>
        <n v="-12500.0"/>
        <n v="-5500.0"/>
        <n v="2500.0"/>
        <n v="57500.0"/>
        <n v="24500.0"/>
        <n v="-9500.0"/>
        <n v="-2500.0"/>
        <n v="-22500.0"/>
        <n v="-19500.0"/>
        <n v="86500.0"/>
        <n v="128500.0"/>
        <n v="40900.0"/>
        <n v="46900.0"/>
        <n v="188500.0"/>
        <n v="22500.0"/>
        <n v="87500.0"/>
        <n v="102500.0"/>
        <n v="-11500.0"/>
        <n v="122500.0"/>
        <n v="-500.0"/>
        <n v="-26500.0"/>
        <n v="27500.0"/>
        <n v="67500.0"/>
        <n v="13800.0"/>
        <n v="27000.0"/>
        <n v="81000.0"/>
        <n v="-12400.0"/>
        <n v="26000.0"/>
        <n v="48000.0"/>
        <n v="38000.0"/>
        <n v="128000.0"/>
        <n v="63000.0"/>
        <n v="148000.0"/>
        <n v="98000.0"/>
        <n v="-20500.0"/>
        <n v="-10600.0"/>
        <n v="7400.0"/>
        <n v="-12600.0"/>
        <n v="8100.0"/>
        <n v="134000.0"/>
        <n v="80000.0"/>
        <n v="780000.0"/>
        <n v="510000.0"/>
        <n v="230000.0"/>
        <n v="90000.0"/>
        <n v="350000.0"/>
        <n v="70000.0"/>
        <n v="-30000.0"/>
        <n v="-43000.0"/>
        <n v="-48000.0"/>
        <n v="-40000.0"/>
        <n v="-37000.0"/>
        <n v="434000.0"/>
        <n v="290000.0"/>
        <n v="590000.0"/>
        <n v="254000.0"/>
        <n v="110000.0"/>
        <n v="650000.0"/>
        <n v="800000.0"/>
        <n v="470000.0"/>
        <n v="410000.0"/>
        <n v="50000.0"/>
        <n v="30000.0"/>
        <n v="130000.0"/>
        <n v="270000.0"/>
        <n v="150000.0"/>
        <n v="-34000.0"/>
        <n v="180000.0"/>
        <n v="5300.0"/>
        <n v="28100.0"/>
        <n v="25700.0"/>
        <n v="-3100.0"/>
        <n v="60500.0"/>
        <n v="42500.0"/>
        <n v="10500.0"/>
        <n v="500.0"/>
        <n v="-7500.0"/>
        <n v="6500.0"/>
        <n v="-16000.0"/>
        <n v="-4500.0"/>
        <n v="-15500.0"/>
        <n v="30500.0"/>
        <n v="162500.0"/>
        <n v="62500.0"/>
        <n v="7500.0"/>
        <n v="32500.0"/>
        <n v="-14500.0"/>
        <n v="107500.0"/>
        <n v="6400.0"/>
        <n v="-17100.0"/>
        <n v="-5600.0"/>
        <n v="-3600.0"/>
        <n v="-16600.0"/>
        <n v="-10500.0"/>
        <n v="197500.0"/>
        <n v="177500.0"/>
        <n v="9500.0"/>
        <n v="17500.0"/>
        <n v="-6500.0"/>
        <n v="4500.0"/>
        <n v="29500.0"/>
        <n v="220000.0"/>
        <n v="360000.0"/>
        <n v="348000.0"/>
        <n v="84000.0"/>
        <n v="660000.0"/>
        <n v="444000.0"/>
        <n v="3420000.0"/>
        <n v="630000.0"/>
        <n v="480000.0"/>
        <n v="-36000.0"/>
        <n v="75000.0"/>
        <n v="-32000.0"/>
        <n v="-42000.0"/>
        <n v="-46000.0"/>
        <n v="210000.0"/>
        <n v="-52500.0"/>
        <n v="-25000.0"/>
        <n v="440000.0"/>
        <n v="39500.0"/>
        <n v="13500.0"/>
        <n v="22000.0"/>
        <n v="185000.0"/>
        <n v="-28000.0"/>
        <n v="-27000.0"/>
        <n v="-32500.0"/>
        <n v="-31000.0"/>
        <n v="860000.0"/>
        <n v="200000.0"/>
        <n v="160000.0"/>
        <n v="-23000.0"/>
        <n v="39000.0"/>
        <n v="-19800.0"/>
        <n v="9200.0"/>
        <n v="-31500.0"/>
        <n v="15900.0"/>
        <n v="-12900.0"/>
        <n v="1500.0"/>
        <n v="25500.0"/>
        <n v="8700.0"/>
        <n v="-3300.0"/>
        <n v="97500.0"/>
        <n v="127500.0"/>
        <n v="37500.0"/>
        <n v="5500.0"/>
        <n v="-3500.0"/>
        <n v="-1500.0"/>
        <n v="31500.0"/>
        <n v="257500.0"/>
        <n v="-21500.0"/>
        <n v="38500.0"/>
        <n v="20500.0"/>
        <n v="-11900.0"/>
        <n v="64500.0"/>
        <n v="28500.0"/>
        <n v="34500.0"/>
        <n v="19500.0"/>
        <n v="18500.0"/>
        <n v="26500.0"/>
        <n v="44500.0"/>
        <n v="-26200.0"/>
        <n v="11000.0"/>
        <n v="-21400.0"/>
        <n v="64000.0"/>
        <n v="19000.0"/>
        <n v="61600.0"/>
        <n v="1600.0"/>
        <n v="25600.0"/>
        <n v="18400.0"/>
        <n v="37600.0"/>
        <n v="2800.0"/>
        <n v="16400.0"/>
        <n v="-60400.0"/>
        <n v="-7600.0"/>
        <n v="-50800.0"/>
        <n v="-45000.0"/>
        <n v="-51000.0"/>
        <n v="-67000.0"/>
        <n v="86000.0"/>
        <n v="62000.0"/>
        <n v="500000.0"/>
        <n v="3410000.0"/>
        <n v="68000.0"/>
        <n v="-52000.0"/>
        <n v="305000.0"/>
        <n v="380000.0"/>
        <n v="-65000.0"/>
        <n v="-66000.0"/>
        <n v="54200.0"/>
        <n v="-11800.0"/>
        <n v="9800.0"/>
        <n v="20600.0"/>
        <n v="5200.0"/>
        <n v="-1800.0"/>
        <n v="-15800.0"/>
        <n v="-6800.0"/>
        <n v="14200.0"/>
        <n v="-10800.0"/>
        <n v="3200.0"/>
        <n v="-4800.0"/>
        <n v="-12300.0"/>
        <n v="-2800.0"/>
        <n v="-16300.0"/>
        <n v="-13800.0"/>
        <n v="2200.0"/>
        <n v="320000.0"/>
        <n v="-70000.0"/>
        <n v="1970000.0"/>
        <n v="890000.0"/>
        <n v="1370000.0"/>
        <n v="680000.0"/>
        <n v="4200.0"/>
        <n v="6000.0"/>
        <n v="59000.0"/>
        <n v="-7800.0"/>
        <n v="16200.0"/>
        <n v="365000.0"/>
        <n v="-14400.0"/>
        <n v="24000.0"/>
        <n v="420000.0"/>
        <n v="-50000.0"/>
        <n v="-110000.0"/>
        <n v="1640000.0"/>
        <n v="640000.0"/>
        <n v="216000.0"/>
        <n v="240000.0"/>
        <n v="60000.0"/>
        <n v="72000.0"/>
        <n v="1440000.0"/>
        <n v="540000.0"/>
        <n v="4920000.0"/>
        <n v="2640000.0"/>
        <n v="960000.0"/>
        <n v="64600.0"/>
        <n v="-13400.0"/>
        <n v="176000.0"/>
        <n v="170000.0"/>
        <n v="205000.0"/>
        <n v="565000.0"/>
        <n v="151000.0"/>
        <n v="135000.0"/>
        <n v="100.0"/>
        <n v="-18500.0"/>
        <n v="218500.0"/>
        <n v="252500.0"/>
        <n v="202500.0"/>
        <n v="-6400.0"/>
        <n v="800.0"/>
        <n v="21000.0"/>
        <n v="28200.0"/>
        <n v="51000.0"/>
        <n v="108000.0"/>
        <n v="18000.0"/>
        <n v="-49800.0"/>
        <n v="-31800.0"/>
        <n v="213000.0"/>
        <n v="18600.0"/>
        <n v="-24600.0"/>
        <n v="-39000.0"/>
        <n v="-42600.0"/>
        <n v="93000.0"/>
        <n v="-38000.0"/>
        <n v="141000.0"/>
        <n v="405000.0"/>
        <n v="429000.0"/>
        <n v="249000.0"/>
        <n v="525000.0"/>
        <n v="-47000.0"/>
        <n v="225000.0"/>
        <n v="-35000.0"/>
        <n v="279500.0"/>
        <n v="45500.0"/>
        <n v="4400.0"/>
        <n v="158000.0"/>
        <n v="28400.0"/>
        <n v="104000.0"/>
        <n v="-4200.0"/>
        <n v="42600.0"/>
        <n v="17400.0"/>
        <n v="-58000.0"/>
        <n v="-53000.0"/>
        <n v="-55000.0"/>
        <n v="355500.0"/>
        <n v="-1600.0"/>
        <n v="-11200.0"/>
        <n v="14000.0"/>
        <n v="212000.0"/>
        <n v="972000.0"/>
        <n v="-26000.0"/>
        <n v="-9600.0"/>
        <n v="-5400.0"/>
        <n v="-107200.0"/>
        <n v="-109600.0"/>
        <n v="-100000.0"/>
        <n v="224000.0"/>
        <n v="740000.0"/>
        <n v="560000.0"/>
        <n v="56000.0"/>
        <n v="-85600.0"/>
        <n v="344000.0"/>
        <n v="-126400.0"/>
        <n v="272000.0"/>
        <n v="-95000.0"/>
        <n v="-120000.0"/>
        <n v="-82000.0"/>
        <n v="13400.0"/>
        <n v="24200.0"/>
        <n v="200.0"/>
        <n v="83000.0"/>
        <n v="26600.0"/>
        <n v="-15400.0"/>
        <n v="29000.0"/>
        <n v="179000.0"/>
        <n v="57000.0"/>
        <n v="105000.0"/>
        <n v="41400.0"/>
        <n v="95000.0"/>
        <n v="111000.0"/>
        <n v="155000.0"/>
        <n v="-103000.0"/>
        <n v="-91000.0"/>
        <n v="415000.0"/>
        <n v="615000.0"/>
        <n v="-90000.0"/>
        <n v="765000.0"/>
        <n v="-101400.0"/>
        <n v="393000.0"/>
        <n v="345000.0"/>
        <n v="255000.0"/>
        <n v="261000.0"/>
        <n v="315000.0"/>
        <n v="273000.0"/>
        <n v="117000.0"/>
        <n v="369000.0"/>
        <n v="-57000.0"/>
        <n v="-85000.0"/>
        <n v="-73000.0"/>
        <n v="165000.0"/>
        <n v="265000.0"/>
        <n v="-2200.0"/>
        <n v="69800.0"/>
        <n v="32600.0"/>
        <n v="75800.0"/>
        <n v="21800.0"/>
        <n v="19400.0"/>
        <n v="154800.0"/>
        <n v="-10200.0"/>
        <n v="1800.0"/>
        <n v="4800.0"/>
        <n v="-12200.0"/>
        <n v="5800.0"/>
        <n v="24800.0"/>
        <n v="81800.0"/>
        <n v="129800.0"/>
        <n v="119800.0"/>
        <n v="104800.0"/>
        <n v="31800.0"/>
        <n v="-14200.0"/>
        <n v="14800.0"/>
        <n v="-15200.0"/>
        <n v="-200.0"/>
        <n v="-13200.0"/>
        <n v="-16200.0"/>
        <n v="39900.0"/>
        <n v="-17700.0"/>
        <n v="77500.0"/>
        <n v="112500.0"/>
        <n v="15500.0"/>
        <n v="193500.0"/>
        <n v="3500.0"/>
        <n v="-18800.0"/>
        <n v="35600.0"/>
        <n v="300.0"/>
        <n v="11100.0"/>
        <n v="-11100.0"/>
        <n v="192000.0"/>
        <n v="120000.0"/>
        <n v="390000.0"/>
        <n v="-44000.0"/>
        <n v="396000.0"/>
        <n v="156000.0"/>
        <n v="900000.0"/>
        <n v="312000.0"/>
        <n v="1140000.0"/>
        <n v="252000.0"/>
        <n v="300000.0"/>
        <n v="132000.0"/>
        <n v="115000.0"/>
        <n v="235000.0"/>
        <n v="36800.0"/>
        <n v="74000.0"/>
        <n v="284000.0"/>
        <n v="69000.0"/>
        <n v="159000.0"/>
        <n v="304000.0"/>
        <n v="144000.0"/>
        <n v="32000.0"/>
        <n v="66000.0"/>
        <n v="124000.0"/>
        <n v="359000.0"/>
        <n v="204000.0"/>
        <n v="244000.0"/>
        <n v="49000.0"/>
        <n v="195000.0"/>
        <n v="-61000.0"/>
        <n v="-63000.0"/>
        <n v="-49000.0"/>
        <n v="227000.0"/>
        <n v="455000.0"/>
        <n v="167000.0"/>
        <n v="-64400.0"/>
        <n v="490000.0"/>
        <n v="530000.0"/>
        <n v="346000.0"/>
        <n v="190000.0"/>
        <n v="166000.0"/>
        <n v="670000.0"/>
        <n v="394000.0"/>
        <n v="820000.0"/>
        <n v="790000.0"/>
        <n v="106000.0"/>
        <n v="970000.0"/>
        <n v="298000.0"/>
        <n v="250000.0"/>
        <n v="-125000.0"/>
        <n v="-130000.0"/>
        <n v="-138000.0"/>
        <n v="-150000.0"/>
        <n v="188000.0"/>
        <n v="248000.0"/>
        <n v="2480000.0"/>
        <n v="215000.0"/>
        <n v="-112000.0"/>
        <n v="-102000.0"/>
        <n v="48800.0"/>
        <n v="127000.0"/>
        <n v="67000.0"/>
        <n v="17600.0"/>
        <n v="152000.0"/>
        <n v="31000.0"/>
        <n v="88000.0"/>
        <n v="-48400.0"/>
        <n v="323000.0"/>
        <n v="208000.0"/>
        <n v="58000.0"/>
        <n v="-14100.0"/>
        <n v="-11700.0"/>
        <n v="2700.0"/>
        <n v="-21300.0"/>
        <n v="23500.0"/>
        <n v="-25500.0"/>
        <n v="-29000.0"/>
        <n v="313000.0"/>
        <n v="101000.0"/>
        <n v="-33000.0"/>
        <n v="-43500.0"/>
        <n v="91000.0"/>
        <n v="-41000.0"/>
        <n v="-47500.0"/>
        <n v="690000.0"/>
        <n v="-75000.0"/>
        <n v="-135000.0"/>
        <n v="-80000.0"/>
        <n v="-140000.0"/>
        <n v="54000.0"/>
        <n v="450000.0"/>
        <n v="750000.0"/>
        <n v="126000.0"/>
        <n v="372000.0"/>
        <n v="1710000.0"/>
        <n v="402000.0"/>
        <n v="222000.0"/>
        <n v="102000.0"/>
        <n v="-60000.0"/>
        <n v="665000.0"/>
        <n v="-158000.0"/>
        <n v="-155000.0"/>
        <n v="340000.0"/>
        <n v="-142000.0"/>
        <n v="54800.0"/>
        <n v="84800.0"/>
        <n v="-400.0"/>
        <n v="150800.0"/>
        <n v="30800.0"/>
        <n v="18800.0"/>
        <n v="29800.0"/>
        <n v="3800.0"/>
        <n v="-4700.0"/>
        <n v="10800.0"/>
        <n v="-6200.0"/>
        <n v="6800.0"/>
        <n v="78800.0"/>
        <n v="102800.0"/>
        <n v="67800.0"/>
        <n v="17800.0"/>
        <n v="37800.0"/>
        <n v="40800.0"/>
        <n v="22800.0"/>
        <n v="152800.0"/>
        <n v="44800.0"/>
        <n v="72800.0"/>
        <n v="27800.0"/>
        <n v="7800.0"/>
        <n v="-3200.0"/>
        <n v="-7200.0"/>
        <n v="12800.0"/>
        <n v="-9200.0"/>
        <n v="-14700.0"/>
        <n v="-15700.0"/>
        <n v="-23200.0"/>
        <n v="-18400.0"/>
        <n v="92000.0"/>
        <n v="-20800.0"/>
        <n v="116000.0"/>
        <n v="46000.0"/>
        <n v="96000.0"/>
        <n v="136000.0"/>
        <n v="-54000.0"/>
        <n v="-59000.0"/>
        <n v="-3900.0"/>
        <n v="-300.0"/>
        <n v="-24300.0"/>
        <n v="44100.0"/>
        <n v="16500.0"/>
        <n v="24900.0"/>
        <n v="2100.0"/>
        <n v="-23500.0"/>
        <n v="147500.0"/>
        <n v="-34500.0"/>
        <n v="-29500.0"/>
        <n v="-27500.0"/>
        <n v="286500.0"/>
        <n v="58500.0"/>
        <n v="242500.0"/>
        <n v="222500.0"/>
        <n v="-160000.0"/>
        <n v="-165000.0"/>
        <n v="600000.0"/>
        <n v="4230000.0"/>
        <n v="66200.0"/>
        <n v="51800.0"/>
        <n v="-8200.0"/>
        <n v="-18200.0"/>
        <n v="-18700.0"/>
        <n v="-16700.0"/>
        <n v="97000.0"/>
        <n v="154000.0"/>
        <n v="41200.0"/>
        <n v="26800.0"/>
        <n v="-22400.0"/>
        <n v="7600.0"/>
        <n v="79000.0"/>
        <n v="99000.0"/>
        <n v="94000.0"/>
        <n v="82000.0"/>
        <n v="238000.0"/>
        <n v="109000.0"/>
        <n v="400000.0"/>
        <n v="330000.0"/>
        <n v="1080000.0"/>
        <n v="384000.0"/>
        <n v="276000.0"/>
        <n v="-4400.0"/>
        <n v="42400.0"/>
        <n v="202000.0"/>
        <n v="268000.0"/>
        <n v="292000.0"/>
        <n v="142000.0"/>
        <n v="172000.0"/>
        <n v="-9400.0"/>
        <n v="149000.0"/>
        <n v="257000.0"/>
        <n v="449000.0"/>
        <n v="175000.0"/>
        <n v="-12800.0"/>
        <n v="-800.0"/>
        <n v="-10400.0"/>
        <n v="73600.0"/>
        <n v="402800.0"/>
        <n v="-20300.0"/>
        <n v="42100.0"/>
        <n v="22900.0"/>
        <n v="-7100.0"/>
        <n v="132500.0"/>
        <n v="285000.0"/>
        <n v="5600.0"/>
        <n v="728000.0"/>
        <n v="19600.0"/>
        <n v="-4600.0"/>
        <n v="-8700.0"/>
        <n v="63800.0"/>
        <n v="67400.0"/>
        <n v="89800.0"/>
        <n v="-19200.0"/>
        <n v="-17200.0"/>
        <n v="-72000.0"/>
        <n v="266000.0"/>
        <n v="236000.0"/>
        <n v="1712000.0"/>
        <n v="404000.0"/>
        <n v="488000.0"/>
        <n v="356000.0"/>
        <n v="112000.0"/>
        <n v="337000.0"/>
        <n v="512000.0"/>
        <n v="-86500.0"/>
        <n v="82800.0"/>
        <n v="32800.0"/>
        <n v="34400.0"/>
        <n v="10400.0"/>
        <n v="11600.0"/>
        <n v="119200.0"/>
        <n v="7200.0"/>
        <n v="-14800.0"/>
        <n v="183200.0"/>
        <n v="63200.0"/>
        <n v="81200.0"/>
        <n v="17200.0"/>
        <n v="37200.0"/>
        <n v="12200.0"/>
        <n v="-16800.0"/>
        <n v="-9800.0"/>
        <n v="2400.0"/>
        <n v="60400.0"/>
        <n v="5400.0"/>
        <n v="65400.0"/>
        <n v="50400.0"/>
        <n v="-16400.0"/>
        <n v="-204000.0"/>
        <n v="-162000.0"/>
        <n v="294000.0"/>
        <n v="486000.0"/>
        <n v="1830000.0"/>
        <n v="318000.0"/>
        <n v="4950000.0"/>
        <n v="79800.0"/>
        <n v="16800.0"/>
        <n v="255800.0"/>
        <n v="639800.0"/>
        <n v="159800.0"/>
        <n v="279800.0"/>
        <n v="117800.0"/>
        <n v="19800.0"/>
        <n v="299800.0"/>
        <n v="64800.0"/>
        <n v="63400.0"/>
        <n v="-26600.0"/>
        <n v="-31400.0"/>
        <n v="22600.0"/>
        <m/>
      </sharedItems>
    </cacheField>
    <cacheField name="10,000" numFmtId="0">
      <sharedItems containsString="0" containsBlank="1">
        <m/>
      </sharedItems>
    </cacheField>
    <cacheField name="Sold less that stud fee" numFmtId="0">
      <sharedItems containsString="0" containsBlank="1" containsNumber="1" containsInteger="1">
        <n v="0.0"/>
        <n v="1.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K1:T3116" sheet="All Yearling Sale Lots"/>
  </cacheSource>
  <cacheFields>
    <cacheField name="Purchaser" numFmtId="0">
      <sharedItems containsBlank="1">
        <s v="Brian Ellison"/>
        <s v="Stroud Coleman"/>
        <s v="Not Sold (9000) / Jonathan Portman (PS)"/>
        <s v="Kubler Racing"/>
        <s v="Bushypark"/>
        <s v="Longways Stables"/>
        <s v="Bushypark Stables"/>
        <s v="CF Bloodstock"/>
        <s v="Valfredo Valiani"/>
        <s v="Philippa Proctor / Foxley Stables"/>
        <s v="Società di Allenamento Danilo Pierdomenico"/>
        <s v="Blandford Bloodstock / Station Yard"/>
        <s v="Stroud Coleman Bloodstock"/>
        <s v="Karl, Kelly, Lucy Burke"/>
        <s v="Compas Equine / Dave Loughnane"/>
        <s v="Hyde Park Stud"/>
        <s v="Jack Channon / Armando Duarte"/>
        <s v="James Ferguson Racing"/>
        <s v="Diamond Stables"/>
        <s v="William Knight / Harry Dunlop"/>
        <s v="Ontoawinner"/>
        <s v="Kilronan"/>
        <s v="David Simcock Racing"/>
        <s v="Alan McCabe"/>
        <s v="Garry Bloodstock"/>
        <s v="Antonio Da Silva"/>
        <s v="Sean Grassick Bloodstock"/>
        <s v="David Easterby"/>
        <s v="Vendor (10000) / David Easterby (PS)"/>
        <s v="Vendor (15000) / Oliver St Lawrence Bloodstock (PS)"/>
        <s v="JB Bloodstock"/>
        <s v="Local Creator Racing"/>
        <s v="Peter Trainor"/>
        <s v="Richard Ryan"/>
        <s v="Brian Grassick Bloodstock"/>
        <s v="JCH Bloodstock"/>
        <s v="Johnny Murtagh"/>
        <s v="A Oliver"/>
        <s v="Ross O'Sullivan Racing/John Bowden"/>
        <s v="Timmons Bloodstock"/>
        <s v="Jason Kelly Bloodstock"/>
        <s v="Amy Lynam"/>
        <s v="Ballyrudder"/>
        <s v="Derryconnor Stud"/>
        <s v="Meadowview Stables"/>
        <s v="Kingsfield Stud"/>
        <s v="Donovan Bloodstock"/>
        <s v="Justin Casse Agent"/>
        <s v="Nick Bell"/>
        <s v="Roger Varian"/>
        <s v="Norman Court Stud"/>
        <s v="Peter &amp; Ross Doyle Bloodstock"/>
        <s v="Greenacre Bloodstock"/>
        <s v="McKeever Bloodstock / C Hills"/>
        <s v="Henry Lascelles"/>
        <s v="JS Bloodstock / G Scott Racing"/>
        <s v="Dan Astbury / James Owen"/>
        <s v="Tom Fanshawe/Des Thurlby"/>
        <s v="Kevin Ross Bloodstock"/>
        <s v="Khaled Alotaibi"/>
        <s v="Christopher Head"/>
        <s v="D Buckley"/>
        <s v="Theme Tune PS"/>
        <s v="Danny Fantom Racing"/>
        <s v="WC Equine"/>
        <s v="Legion Bloodstock, Agent"/>
        <s v="Patrick C Keogh Agent"/>
        <s v="Vendor (10000) / Rathmore Stud (PS)"/>
        <s v="Anna Tuer / Grant Tuer"/>
        <s v="Clive Cox Racing"/>
        <s v="Lillingston Bloodstock"/>
        <s v="HWRS"/>
        <s v="Donald Whillans"/>
        <s v="John Ryan Racing"/>
        <s v="D Mitchell"/>
        <s v="David Hilton / Oakgrove Stud"/>
        <s v="Alice Haynes Racing"/>
        <s v="J.A.K.Bloodstock"/>
        <s v="Peter Fahey/Richard Fahey"/>
        <s v="Butler Court Farm"/>
        <s v="Hodgestown Stud"/>
        <s v="TIAB Bloodstock"/>
        <s v="Paul Flynn/Aubrey McMahon"/>
        <s v="Ontoawinner/Craig Lidster Racing"/>
        <s v="Vendor (11000) / Ivy Stables (PS)"/>
        <s v="Kyle Slemon"/>
        <s v="Adrian Keatley Racing"/>
        <s v="The Ivy's Stables"/>
        <s v="Mark Fahey Racing"/>
        <s v="John &amp; Sean Quinn Racing"/>
        <s v="Michael Duffy"/>
        <s v="Bredwinner Syndicate"/>
        <s v="Horton Racing"/>
        <s v="Highflyer Bloodstock"/>
        <s v="Wyanstown House"/>
        <s v="Daithi Harvey / Highland Yard / Ceahorse"/>
        <s v="Richard Hughes"/>
        <s v="Marco Botti"/>
        <s v="Tim Easterby"/>
        <s v="Mark Usher Racing"/>
        <s v="Ardglas Stables"/>
        <s v="BBA Ireland"/>
        <s v="EBS"/>
        <s v="Tradewinds"/>
        <s v="Highflyer/Phil Cunningham"/>
        <s v="Vendor (5000) / Romano Vincenzo (PS)"/>
        <s v="Robson De Aguiar"/>
        <s v="Hillen / Ryan"/>
        <s v="Blandford Bloodstock/A.Watson"/>
        <s v="Kilbride Equine"/>
        <s v="Creighton Schwartz B/S"/>
        <s v="Highflyer"/>
        <s v="Carrington Bloodstock"/>
        <s v="SackvilleDonald/Manor House Stables"/>
        <s v="Abdullah Al-Malek Al-Sabah"/>
        <s v="Vendor (18000) / Blandford Bloodstock/Ed Bethell (PS)"/>
        <s v="Dan Hayden agent for Blue Devil Racing"/>
        <s v="Blandford Bloodstock/Bethell Racing"/>
        <s v="Hamish Macauley Bloodstock"/>
        <s v="Ballybush Stables"/>
        <s v="Stephen Thorne Racing / Shamrock Thoroughbreds"/>
        <s v="Michael Phelan"/>
        <s v="SackvilleDonald / Manor House Stables"/>
        <s v="Con Marnane"/>
        <s v="Razza Latina / Di Grazia Orazo"/>
        <s v="Razza Latina"/>
        <s v="Lo Presti Andrea"/>
        <s v="Edward de Giles"/>
        <s v="Amo Racing"/>
        <s v="Linehan Bloodstock"/>
        <s v="Ken McPeek Agent"/>
        <s v="H Morrison"/>
        <s v="Liam Norris"/>
        <s v="Kilbride Equine / Sean Quinn"/>
        <s v="SackvilleDonald"/>
        <s v="Megan Nicholls"/>
        <s v="Bethell Racing / Blandford Bloodstock"/>
        <s v="D Farrington"/>
        <s v="William Knight Racing"/>
        <s v="Linden Lodge Bloodstock / Champion Bloodstock"/>
        <s v="Patrick C Keogh, Agent"/>
        <s v="Highflyer Bloodstock / Eve Johnson Houghton"/>
        <s v="Howson &amp; Houldsworth Bloodstock / Jamie Insole"/>
        <s v="Pegasus Bloodstock"/>
        <s v="Mick Easterby"/>
        <s v="Jamie Osborne"/>
        <s v="Greenhills Farm / Margaret O'Toole"/>
        <s v="Blandford Bloodstock / George Peckham Racing"/>
        <s v="Blandford Bloodstock"/>
        <s v="Federico Barberini"/>
        <s v="Lindonell"/>
        <s v="W Clifford"/>
        <s v="Jo Stone"/>
        <s v="J Quinn"/>
        <s v="Oliver St Lawrence Bloodstock"/>
        <s v="Henry Candy"/>
        <s v="Alistair Porter"/>
        <s v="Tomasz Szumski / Robert Gorczyca"/>
        <s v="Charles Clover Racing"/>
        <s v="Carrigrog Racing"/>
        <s v="Howson &amp; Houldsworth/Jamie Insole"/>
        <s v="Amanda Skiffington"/>
        <s v="Jamie McCalmont"/>
        <s v="HW Investment"/>
        <s v="Ramzi Alghul"/>
        <s v="Edward Lynam"/>
        <s v="Kevin O'Brien"/>
        <s v="Francesca Turri"/>
        <s v="Golden Sea KFT / Kishore Mirpuri"/>
        <s v="Joey Logan Bloodstock / Keatley Racing"/>
        <s v="Andrew Balding"/>
        <s v="Highfort"/>
        <s v="Marco Bozzi Bloodstock"/>
        <s v="Scuderia Cavalli Da Corsa Giannotti Pierluigi"/>
        <s v="Ahmad al Shaikh / Prince Bloodstock"/>
        <s v="John Mulvihill"/>
        <s v="Learritzaiss SL"/>
        <s v="Freddy Tylicki BS / Rashid Al Saud"/>
        <s v="Johnston Racing"/>
        <s v="Badgers Bloodstock"/>
        <s v="Avenue Bloodstock For Legends Racing"/>
        <s v="Kern/Lillingston Association"/>
        <s v="Creighton Schwartz Bloodstock / Suliman Bloodstock (P.S.)"/>
        <s v="Blandford Bloodstock / Bethell Racing"/>
        <s v="Amanda Perrett / Coombelands"/>
        <s v="Rabbah Bloodstock"/>
        <s v="Peter &amp; Ross Doyle Bloodstock / M V Magnier"/>
        <s v="Ollie Sangster"/>
        <s v="Keep Kicking Racing"/>
        <s v="Archa Grow Racing (P.S.)"/>
        <s v="Argamia Bloodstock"/>
        <s v="Nigel Tinkler/Jamie Piggott"/>
        <s v="Avenue Bloodstock/Medallion Racing/Bawnmore"/>
        <s v="Kings Bloodstock/Gemma Tutty"/>
        <s v="Legion Bloodstock"/>
        <s v="David Skelly / Richard O'Brien"/>
        <s v="Blandford Bloodstock / Go Racing"/>
        <s v="KGS"/>
        <s v="Hurworth Bloodstock"/>
        <s v="Martin Hayes"/>
        <s v="LDS Bloodstock"/>
        <s v="Sangster &amp; Casse"/>
        <s v="Richard G Hogan Agt for Colebrook Farms"/>
        <s v="MRC International"/>
        <s v="Gerry Hogan Bloodstock"/>
        <s v="Jamie McCalmont Bloodstock"/>
        <s v="Gordon Watson / Douglass / C Fellowes"/>
        <s v="Andrew Oliver"/>
        <s v="John Butler Racing"/>
        <s v="Fairgreen Stables"/>
        <s v="Steve Bradley"/>
        <s v="Century Racing Club"/>
        <s v="Bill Ryan"/>
        <s v="Lightning Bloodstock"/>
        <s v="J S Bloodstock"/>
        <s v="Patrick Keogh, Agent"/>
        <s v="Sheikh Abdulla Al Sabah"/>
        <s v="Stroud &amp; Coleman"/>
        <s v="Agrolexica International Trading BV"/>
        <s v="Brendan Heeney Agent for Coast Racing"/>
        <s v="Broddreids"/>
        <s v="Chelsea Srl"/>
        <s v="Kilronan "/>
        <s v="Richard Hughes Racing"/>
        <s v="Eclipse / Bridlewood / Madaket"/>
        <s v="Godolphin"/>
        <s v="George Boughey"/>
        <s v="Gary Moore"/>
        <s v="Sumbe"/>
        <s v="Jamie Piggott Bloodstock"/>
        <s v="Church Farm"/>
        <s v="Highclere Agency"/>
        <s v="LR Bloodstock"/>
        <s v="Stonestreet Stables"/>
        <s v="Hillen / Head"/>
        <s v="Paragon Bloodstock"/>
        <s v="Peter Fahey / Richard Fahey"/>
        <s v="Mark Grant Racing"/>
        <s v="Patrick C Keogh"/>
        <s v="J B Bloodstock"/>
        <s v="ATP Management"/>
        <s v="Eoin Sullivan, Agent"/>
        <s v="Laundry Cottage Stud (P.S.)"/>
        <s v="Richard Green"/>
        <s v="W.Easterby"/>
        <s v="Opulence Thoroughbreds/Jack Channon"/>
        <s v="Amy Murphy Racing"/>
        <s v="Mrs Jennifer E Pallister"/>
        <s v="Tracy Nason"/>
        <s v="Rimell Racing"/>
        <s v="Johnstown Stud"/>
        <s v="Luciano Vitabile"/>
        <s v="G.A.K Partnership"/>
        <s v="W M Wanless"/>
        <s v="Michael Dods"/>
        <s v="Martin Wanless"/>
        <s v="Vincenzo Caruso"/>
        <s v="Richard Knight / Sean Quinn"/>
        <s v="Edward Lynam (P.S.)"/>
        <s v="Eoin Sullivan Agent"/>
        <s v="No Regrets Finance Ltd"/>
        <s v="Noel Meade"/>
        <s v="Stone Farm"/>
        <s v="Soc All Ponte Di Pietra Di Filippo Sbariggia Srl"/>
        <s v="Todd Investments"/>
        <s v="Durcan Bloodstock / G Baker Racing"/>
        <s v="Pauline Racing Club"/>
        <s v="Brian Toomey"/>
        <s v="Hansbury Stud"/>
        <s v="Nathan Poole"/>
        <s v="Millennium Stud"/>
        <s v="Pierguido Meniconi Agency - Forlini Leonardo"/>
        <s v="Highflyer Bloodstock / Ed Dunlop"/>
        <s v="Megan Nicholls / Georgie Nicholls"/>
        <s v="Sleeve It"/>
        <s v="Ard Erin Stud"/>
        <s v="HKJC"/>
        <s v="Robin O'Ryan/R Fahey"/>
        <s v="MV Magnier"/>
        <s v="Glending Stables"/>
        <s v="Lacka Bloodstock"/>
        <s v="Brown Island Stables"/>
        <s v="Bryan Cooper"/>
        <s v="Paul Cole"/>
        <s v="Tina Rau Bloodstock"/>
        <s v="PR Thoroughbreds"/>
        <s v="Ger Lyons Racing/Kerri Lyons"/>
        <s v="MV Magnier/Charles Shanahan"/>
        <s v="Mag's O'Toole"/>
        <s v="W Douglas/Gordon-Watson"/>
        <s v="Cuadra Mediterraneo"/>
        <s v="Andrew McNamara"/>
        <s v="David Ingordo for Determined Stables"/>
        <s v="A C Elliott, Agent for M V Magnier"/>
        <s v="Al Shaqab / Amo Racing"/>
        <s v="Jeremy Brummitt"/>
        <s v="M V Magnier &amp; White Birch Farm"/>
        <s v="A C Elliott, Agent"/>
        <s v="Donnacha O'Brien"/>
        <s v="SBZ Equine"/>
        <s v="M V Magnier"/>
        <s v="Rachel Warner"/>
        <s v="Kerri Radcliffe Agent"/>
        <s v="New Approach Bloodstock"/>
        <s v="Ahmad al Shaikh / Owen Burrows"/>
        <s v="Durcan Bloodstock"/>
        <s v="Stephen Hillen Bloodstock"/>
        <s v="Gihan Arnolda"/>
        <s v="JS Bloodstock / T Clover Racing"/>
        <s v="Fernando's Horses"/>
        <s v="Sherbourne Lodge"/>
        <s v="Barry Lynch / Jack Davison Racing"/>
        <s v="Dolmen Bloodstock"/>
        <s v="Peter Nolan / Noel Meade"/>
        <s v="Flyingbolt Bloodstock"/>
        <s v="Nick Bradley Racing/O Sangster"/>
        <s v="JS Bloodstock"/>
        <s v="Willie McCreery"/>
        <s v="Mike Akers,Agent"/>
        <s v="Nasir Askar"/>
        <s v="Ahmad AlShaikh"/>
        <s v="MV Magnier/Joseph O'Brien"/>
        <s v="Scalora Salvatore"/>
        <s v="Mateusz Wisniewski Canwa II"/>
        <s v="J S Bloodstock / T Clover "/>
        <s v="LG Di Dio"/>
        <s v="Stroud Coleman Bloodstock / O'Neill Racing"/>
        <s v="Syndicates.Racing / Stephen Thorne Racing"/>
        <s v="Hillside Farm"/>
        <s v="D Kinsella"/>
        <s v="Peter Commane"/>
        <s v="Nicolo Simondi"/>
        <s v="Michael Conaghan, Agent"/>
        <s v="Tomas Janda (P.S.)"/>
        <s v="Vendor (10000) / Dermot Farrington/CRH Bloodstock (PS)"/>
        <s v="Dylan Cunha Racing"/>
        <s v="E.Whitaker for Bacon &amp; Lovatt"/>
        <s v="Ian &amp; Ben Buckley"/>
        <s v="Mark Flannery"/>
        <s v="Compas Equine/Iain Jardine Racing"/>
        <s v="Whiterose"/>
        <s v="Millennial Racing/Tom Dascombe"/>
        <s v="P Fahey / R Fahey"/>
        <s v="David Evans"/>
        <s v="McKeever Bloodstock/C Hills"/>
        <s v="Ben McElroy Agt for Stonestreet Stables"/>
        <s v="Declan Carroll"/>
        <s v="Fairview Stables"/>
        <s v="Jodlouski"/>
        <s v="Kishore Mirpuri/Bobby O'Ryan"/>
        <s v="Valfredo Valiani/Tally Ho"/>
        <s v="Gerry Hogan B/S"/>
        <s v="John McGovern"/>
        <s v="Shinnick Brothers Bloodstock"/>
        <s v="Max Plapp"/>
        <s v="Grangecoor / DMC Bloodstock"/>
        <s v="Joey Logan Bloodstock"/>
        <s v="Tally-Ho Stud"/>
        <s v="Michele Serrantino"/>
        <s v="Woodleigh Stable"/>
        <s v="Stefano Botti Turf"/>
        <s v="Antonio Giuffrida"/>
        <s v="Kevin Smith"/>
        <s v="Caruso Vincenzo"/>
        <s v="Toberona Bloodstock"/>
        <s v="J Portman"/>
        <s v="Not Sold (5500) / David Easterby (PS)"/>
        <s v="Kevin Prendergast"/>
        <s v="Peter Nolan/Noel Meade"/>
        <s v="A.C. Elliott"/>
        <s v="J P Flavin Racing"/>
        <s v="Celtic Cooling"/>
        <s v="Nick Bradley Racing"/>
        <s v="Eric McNamara"/>
        <s v="Zulfiqar Khan"/>
        <s v="Beta - Janusz Kozłowski"/>
        <s v="Simone Bocci"/>
        <s v="Martul CB"/>
        <s v="Paddy Cody"/>
        <s v="Antonino Rubera"/>
        <s v="Charlie Clover"/>
        <s v="Jose Adriano Guerra"/>
        <s v="Tomas Janda"/>
        <s v="Troter Racing Ltd"/>
        <s v="Kevin Ross Bloodstock / Gavin Cromwell"/>
        <s v="Barry Lynch"/>
        <s v="Harrowgate Bloodstock"/>
        <s v="Well Connected Electrics UK"/>
        <s v="Marco Botti / Keep Kicking Racing"/>
        <s v="The Bloodstock Connection"/>
        <s v="First Venture Bloodstock"/>
        <s v="Frank McNulty"/>
        <s v="Dan Astbury"/>
        <s v="BT Equine / Harry Teal"/>
        <s v="Mayflower Stables"/>
        <s v="Janda Bloodstock"/>
        <s v="James Tate Racing"/>
        <s v="J Sherriff"/>
        <s v="Andy Machin"/>
        <s v="Peter &amp; Ross Doyle/MPR"/>
        <s v="Peter &amp; Ross Doyle"/>
        <s v="SackvilleDonald/Tom Dascombe"/>
        <s v="Karl &amp; Kelly Burke"/>
        <s v="Alan Harte Bloodstock"/>
        <s v="Vendor (25000) / Fionn McSharry (PS)"/>
        <s v="Bryan Smart (PS)"/>
        <s v="Liam Travers"/>
        <s v="Pompey Ventures"/>
        <s v="Natalia Stasiouska/KishoreMirpuri"/>
        <s v="Vendor (25000) / Nigel Tinkler/ Jamie Piggott (PS)"/>
        <s v="Jose Hormaeche"/>
        <s v="Lamont Racing / Quirke Bloodstock"/>
        <s v="Sheila Lavery"/>
        <s v="Horse Revolutions"/>
        <s v="Barry Davies"/>
        <s v="Semeso"/>
        <s v="Finbar Kent"/>
        <s v="Harrogate Bloodstock Ltd"/>
        <s v="Meah Lloyd Bloodstock / Eclipse TB Partners"/>
        <s v="Dwayne Woods"/>
        <s v="Michael Dods / DPA"/>
        <s v="Not Sold (29000) / Mark Flannery (PS)"/>
        <s v="BW Hills"/>
        <s v="Joey Logan Bloodstock/Alan Harte"/>
        <s v="George Prince Bloodstock"/>
        <s v="Corbin Blumberg, Agent"/>
        <s v="Paddy Twomey"/>
        <s v="Jodlouski/Millennium"/>
        <s v="Apollo Bloodstock"/>
        <s v="BGB for JHR"/>
        <s v="Lars Kelp (PS)"/>
        <s v="Stephen Hillen"/>
        <s v="CDE Racing"/>
        <s v="Gary Bloodstock"/>
        <s v="Michelle Connolly/John Hall"/>
        <s v="Yeomanstown Stud"/>
        <s v="Enrica Baragiola Sc. Sagam"/>
        <s v="Linda O'Donnell"/>
        <s v="Oracle Bloodstock, Agent"/>
        <s v="Richard Ryan (P.S.)"/>
        <s v="Badgers Bloodstock / Reeves / EDC / Clement"/>
        <s v="Kevin Ryan"/>
        <s v="Ger Lyons Racing / Kerri Lyons"/>
        <s v="Howson &amp; Houldsworth Agent for The Guest Family"/>
        <s v="Middleham Park Racing"/>
        <s v="Baileys Horse Feeds"/>
        <s v="Noel Wilson"/>
        <s v="Conrad Allen"/>
        <s v="Highflyer Bloodstock / Eve Johnson Houghton (P.S.)"/>
        <s v="A &amp; G Bloodstock"/>
        <s v="John Foote Bloodstock"/>
        <s v="Jason Kelly Bloodstock / Peter &amp; Ross Doyle Bloodstock (P.S.)"/>
        <s v="W Easterby / Reality Racing Partners"/>
        <s v="Howson &amp; Houldsworth Bloodstock"/>
        <s v="Kings Bloodstock / Gemma Tutty"/>
        <s v="Volteo Horse Services"/>
        <s v="Mark McNiff"/>
        <s v="Not Sold (7000) / Ryan Tongue / James Owen Racing (PS)"/>
        <s v="Vendor (6000) / Kubler Racing (PS)"/>
        <s v="O'Donoghue Racing"/>
        <s v="Sack Holm R C Y"/>
        <s v="Keith Brown"/>
        <s v="Jedd O'Keeffe"/>
        <s v="Richard Phillips Racing"/>
        <s v="Armando Duarte / David Easterby"/>
        <s v="Julia Brooke Racing"/>
        <s v="High View Racing"/>
        <s v="Klaravich Stables Inc., Mike Ryan Agent (P.S.)"/>
        <s v="Yulong"/>
        <s v="Richard Knight  / Salhia Stud"/>
        <s v="Tim Donworth"/>
        <s v="The Thoroughbred Racing Corporation"/>
        <s v="Tom Ward Racing"/>
        <s v="Greenhills Farm"/>
        <s v="Pat Murphy"/>
        <s v="Vendor (26000) / Milan Racing Club (PS)"/>
        <s v="East 11 Ltd"/>
        <s v="Avenue Bloodstock/Alice Haynes/Naanas Racing"/>
        <s v="Wyrzyk / Szumski"/>
        <s v="Drummona House"/>
        <s v="Rolla Edwardo"/>
        <s v="Howson &amp; Houldsworth / Jamie Insole"/>
        <s v="Najd Stud / Archdale Bloodstock"/>
        <s v="Denis Coakley"/>
        <s v="Prince Bloodstock / Jack Morland Racing"/>
        <s v="David Redvers Bloodstock"/>
        <s v="Chantilly Bloodstock Agency"/>
        <s v="Mick Appleby / B&amp;J Parr Racing"/>
        <s v="Kishore Mirpuri/W Zmiejko"/>
        <s v="Brookside Stables"/>
        <s v="Sapphire Racing/Gordon Elliott"/>
        <s v="New Approach Investments"/>
        <s v="Peter Nolan Bloodstock"/>
        <s v="Joey Logan Bloodstock / Alan Harte"/>
        <s v="Soc All Ponte Di Pietra Filippo Sbariggia Srl"/>
        <s v="Automaticos Daniela SL"/>
        <s v="Aubrey McMahon / Paul Flynn"/>
        <s v="Giannoti Pieruigi"/>
        <s v="Marco Bozzi   (P.S.)"/>
        <s v="Chariot Stables / Danny Hussey Bloodstock"/>
        <s v="Drumphea Stables"/>
        <s v="Philip Egan"/>
        <s v="Tom McCourt"/>
        <s v="Società di Allenamento Danilo Pierdomenico (P.S.)"/>
        <s v="Adam Burton Bloodstock"/>
        <s v="Hamish Macauley Bloodstock / Sean Quinn"/>
        <s v="Vanessa Johnson"/>
        <s v="Freddy Tylicki Bloodstock"/>
        <s v="Adrian Wintle Racing / Steve Goodwin"/>
        <s v="Midland Equine"/>
        <s v="Gordon-Watson/Douglas/Jackson Stops"/>
        <s v="Natalia Lupini Racing &amp; Syndicate Racing"/>
        <s v="Anna Tuer"/>
        <s v="Vendor (4500) / Ahmed Albader (PS)"/>
        <s v="New Racing Factory/Giacobbe"/>
        <s v="Bocci Simonie"/>
        <s v="Caruso Vincenzo - Virruso Pizzetta"/>
        <s v="Sapphire Racing / Gordon Elliott"/>
        <s v="Highflyer Bloodstock / Eve Johnson-Houghton"/>
        <s v="Al Shaqab Racing"/>
        <s v="Vendor (25000) / Nick Bradley Racing/C. Lidster (PS)"/>
        <s v="GPS Heart of Racing Bloodstock"/>
        <s v="Grangecoor Farms/DMC Bloodstock"/>
        <s v="SackvilleDonald / Tom Dascombe Racing"/>
        <s v="Paolo Aragoni"/>
        <s v="Marcus Tregoning"/>
        <s v="Mick Appleby"/>
        <s v="Juddmonte"/>
        <s v="Form Bloodstock"/>
        <s v="C Gordon Watson Bloodstock"/>
        <s v="Klaravich Stables Inc., Mike Ryan Agent"/>
        <s v="Avenue / Medallion / Bawnmore (P.S.)"/>
        <s v="John Ferguson Bloodstock"/>
        <s v="Jill Lamb Bloodstock"/>
        <s v="Sackville Donald/Manor House Stables"/>
        <s v="E J O'Grady"/>
        <s v="Azienda Agricola IBBA"/>
        <s v="Maer Bloodstock"/>
        <s v="Aubrey McMahon/Paul Flynn"/>
        <s v="New Racing Factory/Sbariggia"/>
        <s v="Ilson Correia"/>
        <s v="Volteo Horse Services (P.S.)"/>
        <s v="Stanley Moore"/>
        <s v="Enrica Baragiola / Sagam"/>
        <s v="Andrew Balding / Rashid Al Saud"/>
        <s v="Newtown Anner Stud"/>
        <s v="Kilbride Equine / Nick Bradley Racing / Adrian Keatley Racing"/>
        <s v="Megan Nicholls / Dan Skelton"/>
        <s v="Avenue Bloodstock/Medallion Racing"/>
        <s v="A.C. Elliott, Agent"/>
        <s v="Daithi Harvey Agent for Highland Yard/Ceahorse"/>
        <s v="Janda BL"/>
        <s v="Ken Condon"/>
        <s v="Amanda Skiffington / Bethell Racing"/>
        <s v="Botti Turf"/>
        <s v="Harry Charlton"/>
        <s v="Ahmad Al Shaikh"/>
        <s v="Ziad A Galadarii"/>
        <s v="Susannah Hawke"/>
        <s v="Johnston Racing / Gallop Racing"/>
        <s v="Avenue Bloodstock (P.S.)"/>
        <s v="William R Muir"/>
        <s v="Avenue Bloodstock / Alice Haynes"/>
        <s v="Stetchworth And Middle Park Studs"/>
        <s v="Najd Stud/Archdale Bloodstock"/>
        <s v="Stamina Turf on behalf of SC Alegria   "/>
        <s v="BT Equine Harry Teal"/>
        <s v="Mark Usher"/>
        <s v="Johnny Murtagh Racing"/>
        <s v="Pierguido Meniconi Agency"/>
        <s v="Semeso / Sebastiano Guerrieri"/>
        <s v="W Douglass"/>
        <s v="Amanda Skiffington for M V Magnier"/>
        <s v="Vendor (10000) / Atlas Bloodstock (PS)"/>
        <s v="LJB Bloodstock"/>
        <s v="Paul McIvor / Lucinda Russell"/>
        <s v="Willow Wood Stud"/>
        <s v="Jack Channon Racing"/>
        <s v="Rae Guest Racing"/>
        <s v="JS Bloodstock/G Scott Racing"/>
        <s v="Woodlands Lodge"/>
        <s v="David Easterby / Armando Duarte"/>
        <s v="Highflyer/James Owen"/>
        <s v="Laura Grizzetti"/>
        <s v="Ahmad Aldowaisan"/>
        <s v="Sean Grassick Bloodstock / Joseph O'Brien"/>
        <s v="Rachel Cook "/>
        <s v="Marcus Collie / Highfort Stud / Gerard Hill"/>
        <s v="R.Fahey/Peter Nolan"/>
        <s v="Avenue Bloodstock for Skara Glen Stables"/>
        <s v="Federico Barberini/J. Hall"/>
        <s v="Amanda Skiffington/The Bloodstock Connection"/>
        <s v="Kilbride Equine/Sean Quinn/Eco Power Racing"/>
        <s v="Mag's O'Toole/Oak Tree Farm"/>
        <s v="Peter Evans"/>
        <s v="Creighton Schwartz B/S/Derryconnor"/>
        <s v="Creighton Schwartz Bloodstock"/>
        <s v="Bronsan Racing"/>
        <s v="Manoel Santos"/>
        <s v="The Hong Kong Jockey Club"/>
        <s v="Stetchworth And Middle Park Stud"/>
        <s v="New Blood Bloodstock"/>
        <s v="Church Farm Stables"/>
        <s v="Trotter Racing"/>
        <s v="Oak Tree Farm"/>
        <s v="C F Bloodstock"/>
        <s v="Dan Hayden Bloodstock"/>
        <s v="Donnacha O'Brien Racing"/>
        <s v="Not Sold (7500) / Janda Bloodstock (PS)"/>
        <s v="Adam Wyrzky / Tomasz Szumski "/>
        <s v="Powerstown Stud Ltd"/>
        <s v="DNA Equine"/>
        <s v="Ziad A Galadari"/>
        <s v="Athbi Almahdal"/>
        <s v="Kevin Hart"/>
        <s v="Kevin Ross Bloodstock "/>
        <s v="Mark Enright"/>
        <s v="Mustardos Patryk Gorczyca"/>
        <s v="Compas Equine / Dave Loughnane Racing"/>
        <s v="Grant Tuer"/>
        <s v="Suliman Bloodstoock"/>
        <s v="Maurice Byrne"/>
        <s v="Tim Easterby Reality Partners"/>
        <s v="Thomas Easterby"/>
        <s v="Anna Tuer/Grant Tuer"/>
        <s v="Karl &amp; Kelly Burke /Nick Bradley"/>
        <s v="Janda Bloodstock (P.S.)"/>
        <s v="Michael Mulvany"/>
        <s v="Cabragh Lodge"/>
        <s v="Harristown Stables"/>
        <s v="Cornelius O'Donnell"/>
        <s v="H.Lascelles/Rogues Gallery Racing"/>
        <s v="Razza Latina / Fabrizio Cameli"/>
        <s v="Joey Logan Bloodstock / Alan Harte / Roderick Harte "/>
        <s v="Compas Equine"/>
        <s v="Gail Brown Racing"/>
        <s v="J Berry"/>
        <s v="Murt Khan"/>
        <s v="Matthew Broughton"/>
        <s v="Lindonnell Ltd"/>
        <s v="Emmanuel Hughes"/>
        <s v="Mark Grant / C F Bloodstock"/>
        <s v="DPA Bloodstock"/>
        <s v="Con Marnane (P.S.)"/>
        <s v="Big Red Farm"/>
        <s v="Gallop Racing"/>
        <s v="Jedd O'Keeffe (P.S.)"/>
        <s v="Fergus Galvin"/>
        <s v="Al Suliman Bloodstoock"/>
        <s v="Margaret O'Toole"/>
        <s v="James Tate"/>
        <s v="Vendor (5000) / Adam Burton Bloodstock (PS)"/>
        <s v="Paul Butler"/>
        <s v="Azz Agricola Ibba"/>
        <s v="Lee Brooks"/>
        <s v="Aidan O'Ryan"/>
        <s v="Quirke Bloodstock/Lamont Racing"/>
        <s v="John Hall/Alice Haynes"/>
        <s v="Sandsprings Investments"/>
        <s v="Philip Antonacci"/>
        <s v="Blandford Bloodstock (P.S.)"/>
        <s v="Winstar Farm LLC"/>
        <s v="Mike Ryan Agent"/>
        <s v="Cary Bloodstock for Wells Watson"/>
        <s v="Joseph O'Brien"/>
        <s v="PWR Racing"/>
        <s v="David Ingordo"/>
        <s v="Polo Bloodstock"/>
        <s v="JS Bloodstock/G.Scott Racing"/>
        <s v="Not Sold (9000) / Creigton Schwartz B/S (PS)"/>
        <s v="Francisco Castro"/>
        <s v="Stroud &amp; Coleman Bldstk"/>
        <s v="Legion Bloodstock/ Agent for Sandford Racing"/>
        <s v="Ross Doyle/Johnny Murtagh"/>
        <s v="Jannicke Eilertsen"/>
        <s v="Peter Keogh"/>
        <s v="Robson Aguiar"/>
        <s v="Thomas Crown"/>
        <s v="New Approach Bloodstock/Diego Dettori"/>
        <s v="Dermot Farrington Bloodstock/CRH Bloodstock"/>
        <s v="Willie Maher"/>
        <s v="Peter Nolan Bloodstock / Noel Meade"/>
        <s v="Ard Erin"/>
        <s v="Silky Thoroughbreds"/>
        <s v="Tomasz Szumski / Artur Kotowski"/>
        <s v="Osborne Lodge Racing"/>
        <s v="Hedge Road Bloodstock / Browne Brothers (Agent)"/>
        <s v="Marianne Naughton"/>
        <s v="C Fellows / W Douglass"/>
        <s v="Compas Equine / James Fyffe"/>
        <s v="Jack Davison Racing / Pompey Ventures"/>
        <s v="A C Elliott, agent / J S Bloodstock Consultancy"/>
        <s v="J P Flavin"/>
        <s v="Valfredo Valiani For Yeomanstown"/>
        <s v="John &amp; Sean Quinn"/>
        <s v="John and Sean Quinn"/>
        <s v="Marchwood Aggregates"/>
        <s v="Finbar Kent Bloodstock"/>
        <s v="JS Bloodstock/A.C. Elliot Bloodstock Services"/>
        <s v="Joey Logan Bloodstock / Danny Hussey Bloodstock"/>
        <s v="de Burgh Equine / F Stack"/>
        <s v="GS Bloodstock"/>
        <s v="Winstar Farm / St Elias"/>
        <s v="Hagg Hill Farm"/>
        <s v="Tom Fanshawe"/>
        <s v="Conor Quirke/Finbar Kent"/>
        <s v="Nick Bradley Racing / Karl &amp; Kelly Burke"/>
        <s v="Quirke Bloodstock/Mick Appleby"/>
        <s v="JJ Thoroughbreds"/>
        <s v="Eugene Brennan"/>
        <s v="Forlini Leonardo"/>
        <s v="Stuart Williams (P.S.)"/>
        <s v="Ollie Pears"/>
        <s v="Stefan Brown"/>
        <s v="Nick Bradley Racing / Kings Bloodstock"/>
        <s v="Hugo Merry for Blue Diamond Stud"/>
        <s v="West BS Agent for Repole Bloodstock"/>
        <s v="Tally Ho/Blandford Bloodstock"/>
        <s v="Eoin Sullivan Agent for Yousef Altoraif"/>
        <s v="Andrew Slattery Racing"/>
        <s v="Eclipse, Bridlewood, Ballylinch, Madaket"/>
        <s v="Repole Stable, Inc."/>
        <s v="Shanaville Stables"/>
        <s v="Grove Stud"/>
        <s v="Al Shira'aa Racing"/>
        <s v="Ballylinch Stud"/>
        <s v="W Easterby / Reality Racing"/>
        <s v="Margaret O'Toole / Oak Tree Bloodstock"/>
        <s v="Hurley House Stud"/>
        <s v="Shadwell Estate Company"/>
        <s v="Hugo Merry Bloodstock / Jamie McCalmont"/>
        <s v="Vendor (14000) / Nick Bradley/Jack Morland Racing (PS)"/>
        <s v="Finbar Kent Bloodstock/The Good Racing Company"/>
        <s v="Bobby O'Ryan/Brian Ellison"/>
        <s v="Mick Easterby/Nick Bradley"/>
        <s v="Highflyer/Eve Johnson Houghton"/>
        <s v="Ian Donoghue"/>
        <s v="J C Bloodstock"/>
        <s v="Gourneen Stables (P.S.)"/>
        <s v="Aidan O'Ryan / Richard Fahey"/>
        <s v="Jim Boyle Racing"/>
        <s v="Edwards Pre-Training"/>
        <s v="Rod Millman Racing"/>
        <s v="Rosen Hristov"/>
        <s v="Summerstorm Bloodstock"/>
        <s v="Chasefield Stables"/>
        <s v="C Gordon Watson Bloodstock / Charlie Fellowes"/>
        <s v="Jack Jones Racing"/>
        <s v="Drumnloose Stables"/>
        <s v="Yousef AL Turaif"/>
        <s v="Chantilly Bloodstock"/>
        <s v="BBA Ireland/Glamour and Glory Syn"/>
        <s v="Vendor (3000) / Renello Bloodstock Agency (PS)"/>
        <s v="Not Sold (4500) / Janda Bloodstock (PS)"/>
        <s v="Tradewinds / Coburg"/>
        <s v="SackvilleDonald / Tom Dascombe"/>
        <s v="O Curtis"/>
        <s v="Megan Nicholls / Owen Burrows"/>
        <s v="Anderson Correa"/>
        <s v="Maxi Joorabchian/ G Scott"/>
        <s v="Rob Speers MHS"/>
        <s v="J B S Bloodstock (P.S.)"/>
        <s v="Stan Moore"/>
        <s v="Jack Davison racing/Barry Lynch"/>
        <s v="Kishore Mirpuri/B O'Ryan"/>
        <s v="Norman McKnight"/>
        <s v="Laurence Mulvany, Jnr"/>
        <s v="Kubler Racing Ltd"/>
        <s v="Stroud Coleman / J Fanshawe / Fred Archer Racing"/>
        <s v="M Easterby"/>
        <s v="Julia Scott"/>
        <s v="L n H"/>
        <s v="Michal Borkowski"/>
        <s v="Razza Latina for Fabrizio Cameli"/>
        <s v="Learritza 135 SL"/>
        <s v="Outsider Bloodstock"/>
        <s v="Horse Revolution"/>
        <s v="Rhodes Bloodstock"/>
        <s v="Oscar Anaya"/>
        <s v="Bloodstock / Chris Clark"/>
        <s v="Ger Lyons Racing"/>
        <s v="Ed Dunlop Racing"/>
        <s v="Egerton Stud"/>
        <s v="Tom Fanshawe/Pegasus stable"/>
        <s v="Athbi Almahmal"/>
        <s v="Philip Kirby Racing Partnership"/>
        <s v="Anthony Brooke Rankin"/>
        <s v="Sketchley Bloodstock"/>
        <s v="David Loughnane Racing"/>
        <s v="JP Racing"/>
        <s v="Vendor (8000) / Johnny Hassett (PS)"/>
        <s v="Highflyer/Harry Dunlop"/>
        <s v="Q P Bloodstock"/>
        <s v="Quirke Bloodstock/RP Racing"/>
        <s v="Vendor (38000) / GS Bloodstock (PS)"/>
        <s v="Ingleby Bloodstock Ltd"/>
        <s v="S.W.Banks"/>
        <s v="JC Bloodstock"/>
        <s v="Jason Kelly/Ross Doyle"/>
        <s v="Dylan Cunha Racing/Jamie Piggott"/>
        <s v="Mark O'Hare"/>
        <s v="Blue Bird Stables"/>
        <s v="Crampscastle Bloodstock"/>
        <s v="Gaelic Bloodstock"/>
        <s v="Phil Burns"/>
        <s v="Newtown Anner"/>
        <s v="Dylan Cunha Racing/Hold My Beer Syndicate"/>
        <s v="Avenue Bloodstock/Medallion Racing/Paddy Twomey"/>
        <s v="Tally Ho"/>
        <s v="KPT Equine"/>
        <s v="Ilson Correa"/>
        <s v="Patrick Twomey"/>
        <s v="Meadowview Stables (P.S.)"/>
        <s v="Paul Murphy"/>
        <s v="John O'Neill   (P.S.)"/>
        <s v="Compas Equine / Iain Jardine Racing"/>
        <s v="Tom Mullins"/>
        <s v="Atlas Bloodstock, Agent"/>
        <s v="Badgers Bloodstock / Clement/ Waterville"/>
        <s v="Tradewinds / Blandford Bloodstock"/>
        <s v="Greenhills Farm (P.S.)"/>
        <s v="MC Bloodstock"/>
        <s v="Keatley Racing"/>
        <s v="JS / DPA Bloodstock / G Scott Racing"/>
        <s v="Richard Frisby Bloodstock"/>
        <s v="Peter &amp; Ross Doyle Bloodstock / Sackville Donald / Thurloe"/>
        <s v="Kildallan Farm"/>
        <s v="David Skelly / Charlestown Racing"/>
        <s v="Ryan Tongue/James Owen Racing"/>
        <s v="David Powell"/>
        <s v="Legion Bloodstock Agent"/>
        <s v="Razza Latina/Alna Racing"/>
        <s v="A N Bloodstock"/>
        <s v="Badgers Bloodstock / Roger Varian"/>
        <s v="M Baker"/>
        <s v="Quirke Bloodstock / Lamont Racing"/>
        <s v="George Tregoning"/>
        <s v="George Peckham Racing"/>
        <s v="LA Bloodstock"/>
        <s v="Vendor (24000) / Mark Usher Racing/Oliver St. Lawrence Bloodstock (PS)"/>
        <s v="Eamon Kelly"/>
        <s v="Vendor (40000) / David Easterby (PS)"/>
        <s v="Vendor (18000) / Johnstown Stud (PS)"/>
        <s v="Kevin Ross Bloodstock/Gavin Cromwell"/>
        <s v="JD Racing SRLS"/>
        <s v="Jimmy Coogan"/>
        <s v="Vendor (4000) / Michael Mulvany (PS)"/>
        <s v="Vendor (8000) / Chasefield Stables (PS)"/>
        <s v="Jose Ricardo Rodriges de Souza"/>
        <s v="D.N.A Equine"/>
        <s v="Aurelio Golino"/>
        <s v="John McConnell Racing"/>
        <s v="James Toller"/>
        <s v="De Burgh Equine"/>
        <s v="Andrew Slattery"/>
        <s v="New Approach Bloodstock / Marco Botti"/>
        <s v="W Easterby"/>
        <s v="Johnston Racing (P.S.)"/>
        <s v="Derryconnor Stud (P.S.)"/>
        <s v="Ed de Giles"/>
        <s v="Blandford Bloodstock / Tradewinds"/>
        <s v="Meridian International"/>
        <s v="Innishannon Valley Stud"/>
        <s v="Opulence Thoroughbreds"/>
        <s v="Howson &amp; Houldsworth BS/Jamie Insole"/>
        <s v="Hugo Merry Bloodstock for Blue Diamond Stud"/>
        <s v="Jack Cantillon"/>
        <s v="L J Bloodstock"/>
        <s v="Kevin Blake / Westminster Racing"/>
        <s v="Amanda Skiffington "/>
        <s v="RBP Bloodstock"/>
        <s v="Hanley / 30 Year Farm"/>
        <s v="Al Shaqab / Valmont"/>
        <s v="Ballybush Stables/Beechlea Bloodstock"/>
        <s v="Joseph O'Brien / Stonestreet Stables"/>
        <s v="JS Bloodstock / George Scott Racing"/>
        <s v="Klaravich Stables Inc., Mike Ryan Agent "/>
        <s v="Arthur Hoyeau Agent For Windfield Partners"/>
        <s v="Repole Stable, Inc. / Stonestreet Stables"/>
        <s v="Kevin Connolly"/>
        <s v="Greathorse Racing"/>
        <s v="Wavertree Stables USA"/>
        <s v="Staton Flurry"/>
        <s v="MV Magnier/Philip Antonacci"/>
        <s v="Andy Lo"/>
        <s v="Crampscastle"/>
        <s v="Sunningdale Bloodstock"/>
        <s v="Razza Latina / Chelsea"/>
        <s v="Marco Bozzi Bloodstock (P.S.)"/>
        <s v="Stroud Coleman "/>
        <s v="Goose Creek Equine"/>
        <s v="Kelly Equine"/>
        <s v="JS Bloodstock  / Andrew Balding"/>
        <s v="Andrew Balding/Nick Bradley Racing"/>
        <s v="Mark Grant"/>
        <s v="David Loughnane / Maxi Joorabchian"/>
        <s v="Delphi Stables"/>
        <s v="Paul Harley Bloodstock"/>
        <s v="Rabbah Bloodstock (P.S.)"/>
        <s v="Robert Cowell"/>
        <s v="Vendor (20000) / Marco Bozzi Bloodstock (PS)"/>
        <s v="Tally Ho Stud"/>
        <s v="Hamish Macauley"/>
        <s v="Bronsan Racing / de Burgh Equine"/>
        <s v="SackvilleDonald / Ed Walker"/>
        <s v="R F Partnership"/>
        <s v="KPF Racing"/>
        <s v="Shanaville Stables (P.S.)"/>
        <s v="H Morrison / Surrey Racing"/>
        <s v="Refai Alghraiban / A Haynes"/>
        <s v="Longways Stables (P.S.)"/>
        <s v="Noah McCain-Mitchell/Finbar Kent Bloodstock"/>
        <s v="Wojciech Zmiejko/Robert Zielinski"/>
        <s v="Kishore Mirpuri"/>
        <s v="McKeever Bloodstock / B Hills"/>
        <s v="Dimitar Spasov"/>
        <s v="Ruffles Racing Club"/>
        <s v="Sam Sangster Bloodstock"/>
        <s v="Tugay Akman"/>
        <s v="R F Racing"/>
        <s v="Megan Scallan"/>
        <s v="The Three Musketeers"/>
        <s v="Gallop Racing/Jason Kelly"/>
        <s v="Ollie Sangster / Nick Bradley Racing"/>
        <s v="Oceanic Bloodstock"/>
        <s v="Cristiano Correa de Oliveira"/>
        <s v="Vendor (15000) / Marco Bozzi Bloodstock (PS)"/>
        <s v="Duestelleinfaccia"/>
        <s v="Federico Barberini/Connelly"/>
        <s v="Vendor (25000) / Brian Meehan (PS)"/>
        <s v="Knockgraffon Stables"/>
        <s v="Alessandro Marconi"/>
        <s v="Luciano Licciardello"/>
        <s v="Tim Easterby / Will Douglass"/>
        <s v="Vereright"/>
        <s v="Tom Hogan"/>
        <s v="Cudra Inter Lawyers"/>
        <s v="Julie Camacho"/>
        <s v="Vendor (6000) / Sheila Lavery (PS)"/>
        <s v="Ballinakill Racing"/>
        <s v="Millennial Racing / Tom Dascombe Racing"/>
        <s v="Jim Ryan"/>
        <s v="Not Sold (19000) / BBA Ireland Ltd (PS)"/>
        <s v="Jacob Pritchard Webb"/>
        <s v="DPH Ltd"/>
        <s v="Natalia Lupini Racing"/>
        <s v="Browne Bros Agent / Hedge Road Bloodstock"/>
        <s v="Vendor (3000) / Bobby O'Ryan / Kishore (PS)"/>
        <s v="Cuadra Inter Lawyers"/>
        <s v="Razza Latina / Roberta di Maria"/>
        <s v="LG Di Dio Luigi (P.S.)"/>
        <s v="BTB Bloodstock"/>
        <s v="A C Elliott, Agent / JS Bloodstock"/>
        <s v="Enrica Baragiola / Sagam / M Botti"/>
        <s v="D Hogan/Tony Cantwell"/>
        <s v="Adrian Redondo"/>
        <s v="William Butler"/>
        <s v="Creighton Schwartz Bloodstock / Suliman Bloodstock"/>
        <s v="Renello Bloodstock"/>
        <s v="Dan Astbury / Henry Lascelles"/>
        <s v="Paul Simmons"/>
        <s v="STS Syndicate"/>
        <s v="J S Bloodstock / G Scott Racing"/>
        <s v="Al Shaqab / Amo Racing / Valmont"/>
        <s v="Freddy Tylicki for Stetchworth And Middle Park Studs"/>
        <s v="AD Spence"/>
        <s v="Najd Stud/Roger Varian/Archdale Bloodstock"/>
        <s v="Vendor (15000) / Jonathan Portman/Freddy Tylicki Bloodstock (PS)"/>
        <s v="Mohammed H.K Al Attiyah"/>
        <s v="Leon Carrick Bloodstock"/>
        <s v="Rolla Edwardo / Botti Stefano"/>
        <s v="Derek McCormack"/>
        <s v="Michael Hussey / Danny Hussey"/>
        <s v="Horse Racing G A"/>
        <s v="RRD Partnership"/>
        <s v="Avenue Bloodstock / Trevor Milner"/>
        <s v="William R Muir (P.S.)"/>
        <s v="S &amp; R Investments"/>
        <s v="R M Beckett"/>
        <s v="Jessica Harrington Racing"/>
        <s v="Naif Alatawi"/>
        <s v="Hyde Park Stud (P.S.)"/>
        <s v="Meah Lloyd Bloodstock / Killarney Glen"/>
        <s v="Philip Kirby"/>
        <s v="Not Sold (7000) / C Fellowes Racing (PS)"/>
        <s v="H Eustace / David Batten / DPA"/>
        <s v="Salman Almehmal"/>
        <s v="Avenue Bloodstock for Michael Bell"/>
        <s v="Lars Kelp"/>
        <s v="Derry Connor Stud"/>
        <s v="Stroud Coleman / C&amp;J Rosier"/>
        <s v="Arthur Hoyeau Agent"/>
        <s v="Mark Richards"/>
        <s v="Mildmay Bloodstock"/>
        <s v="Ahmad Alotaibi"/>
        <s v="Ivys Stables"/>
        <s v="Avenue Bloodstock/Alice Haynes"/>
        <s v="Vendor (15000) / Ellie Whitaker (PS)"/>
        <s v="Patrick C.Keogh, Agent"/>
        <s v="Barry Lynch/Jack Davison Racing"/>
        <s v="Arthur Hoyeau"/>
        <s v="Legion Bloodstock, Agent for Sandford Racing"/>
        <s v="Ballybush Stables/Barry Nolan"/>
        <s v="Not Sold (9000) / BHS (PS)"/>
        <s v="Mimmubli Giampaola"/>
        <s v="Kathleen Whitehead / Richard Fahey"/>
        <s v="Powerstown Stud"/>
        <s v="Nick Bell / Peter Trainor"/>
        <s v="Nikki Scallan"/>
        <s v="Marco Bozzi / Vincenzo Carvso"/>
        <s v="Avenue Bloodstock"/>
        <s v="Quirke Bloodstock / RP Racing"/>
        <s v="Vendor (7000) / Apollo Bloodstock (PS)"/>
        <s v="Chris Timmons Racing"/>
        <s v="Bobby O 'Ryan"/>
        <s v="Società di Allenamento Pierdomenico Danilo"/>
        <s v="Pierguido Meniconi Agency / Forlini Leonardo"/>
        <s v="Bredwinner"/>
        <s v=" Sam Sangster Bloodstock"/>
        <s v="Blandford Bloodstock / Ed Bethell"/>
        <s v="Martin Dunne Racing"/>
        <s v="Drumloose Stables"/>
        <s v="Blue Bloodstock"/>
        <s v="Vendor (15000) / Howson &amp; Houldsworth/Jamie Insole (PS)"/>
        <s v="CF Bloodstock/Reppoc Beech Ltd"/>
        <s v="Gourneen Stables"/>
        <s v="Vendor (14000) / Marco Bozzi Bloodstock (PS)"/>
        <s v="Maureen &amp; Martin Flinter"/>
        <s v="Keith Brown (P.S.)"/>
        <s v="Athassel House Stud Ltd"/>
        <s v="Nanallac Stud / Derryconnor Stud"/>
        <s v="Sam Sangster"/>
        <s v="Hugo Merry Bloodstock"/>
        <s v="David Menuisier"/>
        <s v="Avenue Bloodstock / Fozzy Stack"/>
        <s v="George Prince Bloodstock / RFB"/>
        <s v="Compass Equine / J Fyffe"/>
        <s v="Tim Clark / Longways"/>
        <s v="Richard Knight/Salhia Stud"/>
        <s v="Ahmad al Shaikh / F Barberini"/>
        <s v="Team Valor"/>
        <s v="Group 1 Bloodstock"/>
        <s v="Highflyer / Ed Dunlop"/>
        <s v="Durcan Bloodstock / S Lavery"/>
        <s v="Mick Appleby / SBK Racing"/>
        <s v="Vendor (60000) / Ollie Sangster (PS)"/>
        <s v="Durcan Bloodstock / R Hughes Racing"/>
        <s v="Vendor (30000) / SackvilleDonald (PS)"/>
        <s v="Michelle Connolly"/>
        <s v="Sarmy"/>
        <s v="Blandford Bloodstock/Station Yard"/>
        <s v="Not Sold (27000) / Marco Bozzi Bloodstock (PS)"/>
        <s v="Vendor (5000) / Horton Racing (PS)"/>
        <s v="Gemma Tutty / Kings Bloodstock"/>
        <s v="Cloughmoyle Stud"/>
        <s v="Compas Equine/ Dave Loughnane Racing"/>
        <s v="Christine Hosier Agent for Bev Hendry"/>
        <s v="Knockgraffon"/>
        <s v="Mick and Tom"/>
        <s v="Horse Park Stud"/>
        <s v="George Peckham Racing Ltd"/>
        <s v="Effe Emme Service Di Caracciolo Antonino (P.S.)"/>
        <s v="Tony Branigan Meats"/>
        <s v="Beechlea Bloodstock"/>
        <s v="Sean Grassick (P.S.)"/>
        <s v="Paul Cafferty"/>
        <s v="Laurence Mulvany"/>
        <s v="Foxley Stables"/>
        <s v="R H Ltd"/>
        <s v="Marco Di Mauro"/>
        <s v="Nigel Tinkler / Jamie Piggott"/>
        <s v="David Mullins Bloodstock"/>
        <s v="Mike Akers Agent for Bregman Family Racing"/>
        <s v="Pip / TJ Kent"/>
        <s v="Jason Kelly Bloodstock / Peter &amp; Ross Doyle Bloodstock"/>
        <s v="Des Donovan"/>
        <s v="Mr M J Hook"/>
        <s v="Jeremy Brummitt/Quantum Leap Racing"/>
        <s v="Mike Akers Agt for F Stack"/>
        <s v="Pattern Bloodstock"/>
        <s v="LB Bloodstock"/>
        <s v="De Burgh Equine/Bronsan Racing"/>
        <s v="TNS Racing"/>
        <s v="Kilbride Equine / Adrian Keatley Racing"/>
        <s v="DMC Bloodstock"/>
        <s v="Linden Lodge Bloodstock"/>
        <s v="Ollie Sangster &amp; Justin Casse"/>
        <s v="Deuce Greathouse/Fozzy Stack"/>
        <s v="Hamish Macauley / MV Magnier"/>
        <s v="Fozzy Stack"/>
        <s v="Dylan Cunha Racing/Pedigree To Win"/>
        <s v="Richard Knight"/>
        <s v="John Bourke"/>
        <s v="Havelock Racing"/>
        <s v="Vendor (20000) / New Racing Factory (PS)"/>
        <s v="Joey Logan Bloodstock/Danny Hussey"/>
        <s v="Leon Carrick"/>
        <s v="Highflyer/M.Rimell"/>
        <s v="Renello Bloodstock Agency"/>
        <s v="Legion Bloodstock, Agent for Graham Grace Stables"/>
        <s v="John King"/>
        <s v="Liam Clarke Bloodstock"/>
        <s v="J S Bloodstock / Tom Clover Racing"/>
        <s v="Karl Burke"/>
        <s v="Orazio Di Grazia"/>
        <s v="Theo Carrick"/>
        <s v="Hambelton Racing"/>
        <s v="Louis Dubois Agent for Wesley Ward"/>
        <s v="Harry Eustace Racing"/>
        <s v="Harry Eustace Racing / DPA"/>
        <s v="New Racing Factory"/>
        <s v="Carnegie Bloodstock"/>
        <s v="Grant Tuer / Muffed Punt"/>
        <s v="Ballinvana House Stud"/>
        <s v="Not Sold (14000) / Armando Duarte/Mohammed Athab (PS)"/>
        <s v="Conor Quirke/DMCL Racing"/>
        <s v="Scuderia Semeso"/>
        <s v="Compas Equine / Jane Jardine"/>
        <s v="Soc All Ponte Di Pietra Filippo Sbariggia"/>
        <s v="Denis Hogan"/>
        <s v="Keep Kicking Racing / LDS"/>
        <s v="Brown Island Stables (P.S.)"/>
        <s v="J S Bloodstock / Andrew Balding"/>
        <s v="Enrica Baragiola-Sagam"/>
        <s v="Kirtlington Park Stud"/>
        <s v="Henry Lascelles / Ollie Sangster"/>
        <s v="Edwards Pre Training"/>
        <s v="Larry O'Connor (P.S.)"/>
        <s v="Noel Quinlan"/>
        <s v="Nick Bradley Racing / M Botti"/>
        <s v="Sackville Donald / MHS"/>
        <s v="Not Sold (14000) / Patrick Owens Racing/Richard Crowe (PS)"/>
        <s v="Edward Smyth-Osbourne"/>
        <s v="LA Mullaney"/>
        <s v="Vendor (5000) / Bobby O Ryan (PS)"/>
        <s v="Tom Gibney"/>
        <s v="Hurworth Bloodstock Ltd"/>
        <s v="Mediterraneo"/>
        <s v="Dan Astbury / Keatley Racing"/>
        <s v="Jamal Ahmadzadeh"/>
        <s v="Agroproduct - RS"/>
        <s v="Andrew Lee"/>
        <s v="HMD Bloodstock"/>
        <s v="MDN Racing"/>
        <s v="Stuart WilliamsK Bloodstock"/>
        <s v="A C Elliott / JS Bloodstock"/>
        <s v="One Agency"/>
        <s v="Gordon Watson / Douglass"/>
        <s v="Silverton Hill"/>
        <s v="Repole Stables, Inc."/>
        <s v="Vendor (30000) / Marco Bozzi Bloodstock (PS)"/>
        <s v="Jack Channon/Armando Duarte"/>
        <s v="Kilbrew Stables Ltd"/>
        <s v="Donovan Bloodstock / Brian Sheerin"/>
        <s v="George Coogan"/>
        <s v="Emil Zahariev"/>
        <s v="Herbertstown Powell"/>
        <s v="Paolo Aragoni (P.S.)"/>
        <s v="J Everard"/>
        <s v="Adrian Wintle / Stephen Goodwin"/>
        <s v="URSA Major/Goods Guys Syndicate"/>
        <s v="Dave Loughnane Racing"/>
        <s v="Eboracum Racing"/>
        <s v="Jamie Piggott / Nigel Tinkler"/>
        <s v="E M Whitaker"/>
        <s v="Stuart Banks"/>
        <s v="FP Bloodstock"/>
        <s v="JODK Bloodstock"/>
        <s v="Edgar Byrne"/>
        <s v="Peter Burrell (P.S.)"/>
        <s v="Dan Astbury / Michael Bell"/>
        <s v="James McHale"/>
        <s v="Maroš Peternay"/>
        <s v="Pip / TJ Kent Racing"/>
        <s v="HWRS (P.S.)"/>
        <s v="Highflyer Bloodstock / HP Racing"/>
        <s v="Salman Almehmel"/>
        <s v="Alexandra Porritt"/>
        <s v="Reza Pazooki"/>
        <s v="Barry Lynch Bloodstock"/>
        <s v="Mediteraneo"/>
        <s v="Quarry Road"/>
        <s v="French Projects"/>
        <s v="Niall Brennan"/>
        <s v="De Burgh Equine/A Definder Racing"/>
        <s v="Avenue Bloodstock Ireland"/>
        <s v="Prunella Dobbs"/>
        <s v="Walter Buick"/>
        <s v="Moanmore Stables"/>
        <s v="Steph Hollinshead / Mervyn Johnson"/>
        <s v="Dan Astbury/Jack Jones Racing"/>
        <s v="LNA Racing"/>
        <s v="Avenue Bloodstock / KPF Racing (P.S.)"/>
        <s v="Stuart Williams"/>
        <s v="Julia Feilden"/>
        <s v="Des Thurlby"/>
        <s v="Kevin Ross Blootsock/Gavin Cromwell"/>
        <s v="Vendor (8000) / New Racing Factory (PS)"/>
        <s v="Romano Vincenzo"/>
        <s v="Mike Akers, Agent"/>
        <s v="West Bloodstock"/>
        <s v="Bronsan Racing/Johne Murphy"/>
        <s v="Badgers /Reeves/ Rocco / Searles / EDC / Clement"/>
        <s v="Avenue / Medallion / Bawnmore"/>
        <s v="Margaret O'Toole / Oak Tree Farm"/>
        <s v="William Haggas"/>
        <s v="Margaret O'Toole (P.S.)"/>
        <s v="Pat Connell"/>
        <s v="Ebonos"/>
        <s v="Michael Buckley"/>
        <s v="Not Sold (9000) / Nicholas Marks (PS)"/>
        <s v="Vendor (14000) / Meadowview Stables (PS)"/>
        <s v="Jonathan Portman"/>
        <s v="Blandford Bloodstock/Go Racing"/>
        <s v="Richard Fahey"/>
        <s v="DBA Bloodstock"/>
        <s v="Amanda Perrett"/>
        <s v="Leamore Horses"/>
        <s v="Eoin Sullivan Agent "/>
        <m/>
      </sharedItems>
    </cacheField>
    <cacheField name="Sale Price (€)" numFmtId="164">
      <sharedItems containsString="0" containsBlank="1" containsNumber="1" containsInteger="1">
        <n v="36000.0"/>
        <n v="156000.0"/>
        <n v="180000.0"/>
        <n v="10800.0"/>
        <n v="38400.0"/>
        <n v="31200.0"/>
        <n v="60000.0"/>
        <n v="50000.0"/>
        <n v="1000.0"/>
        <n v="16000.0"/>
        <n v="7200.0"/>
        <n v="81600.0"/>
        <n v="240000.0"/>
        <n v="9600.0"/>
        <n v="30000.0"/>
        <n v="18000.0"/>
        <n v="14400.0"/>
        <n v="28800.0"/>
        <n v="15600.0"/>
        <n v="16800.0"/>
        <n v="2400.0"/>
        <n v="24000.0"/>
        <n v="26400.0"/>
        <n v="45600.0"/>
        <n v="4800.0"/>
        <n v="70000.0"/>
        <n v="31000.0"/>
        <n v="47000.0"/>
        <n v="100000.0"/>
        <n v="75000.0"/>
        <n v="20000.0"/>
        <n v="80000.0"/>
        <n v="13000.0"/>
        <n v="10500.0"/>
        <n v="32000.0"/>
        <n v="52000.0"/>
        <n v="43000.0"/>
        <n v="44000.0"/>
        <n v="15000.0"/>
        <n v="27000.0"/>
        <n v="50400.0"/>
        <n v="222000.0"/>
        <n v="144000.0"/>
        <n v="96000.0"/>
        <n v="108000.0"/>
        <n v="86400.0"/>
        <n v="69600.0"/>
        <n v="54000.0"/>
        <n v="564000.0"/>
        <n v="600000.0"/>
        <n v="21600.0"/>
        <n v="4000.0"/>
        <n v="1800.0"/>
        <n v="26000.0"/>
        <n v="58000.0"/>
        <n v="35000.0"/>
        <n v="5400.0"/>
        <n v="1200.0"/>
        <n v="3600.0"/>
        <n v="78000.0"/>
        <n v="3000.0"/>
        <n v="6000.0"/>
        <n v="19000.0"/>
        <n v="8000.0"/>
        <n v="11000.0"/>
        <n v="10000.0"/>
        <n v="17000.0"/>
        <n v="25000.0"/>
        <n v="65000.0"/>
        <n v="12000.0"/>
        <n v="62000.0"/>
        <n v="48000.0"/>
        <n v="39600.0"/>
        <n v="200000.0"/>
        <n v="300000.0"/>
        <n v="42000.0"/>
        <n v="66000.0"/>
        <n v="55200.0"/>
        <n v="62400.0"/>
        <n v="19200.0"/>
        <n v="72000.0"/>
        <n v="165000.0"/>
        <n v="68000.0"/>
        <n v="37000.0"/>
        <n v="504000.0"/>
        <n v="13200.0"/>
        <n v="84000.0"/>
        <n v="150000.0"/>
        <n v="27600.0"/>
        <n v="10200.0"/>
        <n v="20400.0"/>
        <n v="5000.0"/>
        <n v="1500.0"/>
        <n v="110000.0"/>
        <n v="40000.0"/>
        <n v="22000.0"/>
        <n v="85000.0"/>
        <n v="114000.0"/>
        <n v="68400.0"/>
        <n v="74400.0"/>
        <n v="216000.0"/>
        <n v="132000.0"/>
        <n v="138000.0"/>
        <n v="32400.0"/>
        <n v="55000.0"/>
        <n v="95000.0"/>
        <n v="102000.0"/>
        <n v="204000.0"/>
        <n v="850000.0"/>
        <n v="90000.0"/>
        <n v="580000.0"/>
        <n v="160000.0"/>
        <n v="420000.0"/>
        <n v="140000.0"/>
        <n v="46000.0"/>
        <n v="33000.0"/>
        <n v="360000.0"/>
        <n v="660000.0"/>
        <n v="324000.0"/>
        <n v="720000.0"/>
        <n v="870000.0"/>
        <n v="540000.0"/>
        <n v="480000.0"/>
        <n v="120000.0"/>
        <n v="408000.0"/>
        <n v="168000.0"/>
        <n v="264000.0"/>
        <n v="43200.0"/>
        <n v="192000.0"/>
        <n v="22800.0"/>
        <n v="28000.0"/>
        <n v="2000.0"/>
        <n v="125000.0"/>
        <n v="2500.0"/>
        <n v="220000.0"/>
        <n v="145000.0"/>
        <n v="170000.0"/>
        <n v="280000.0"/>
        <n v="3480000.0"/>
        <n v="690000.0"/>
        <n v="162000.0"/>
        <n v="288000.0"/>
        <n v="33600.0"/>
        <n v="348000.0"/>
        <n v="9000.0"/>
        <n v="57600.0"/>
        <n v="38000.0"/>
        <n v="225000.0"/>
        <n v="7500.0"/>
        <n v="900000.0"/>
        <n v="6500.0"/>
        <n v="23000.0"/>
        <n v="105000.0"/>
        <n v="7000.0"/>
        <n v="5500.0"/>
        <n v="21000.0"/>
        <n v="3500.0"/>
        <n v="336000.0"/>
        <n v="12500.0"/>
        <n v="4500.0"/>
        <n v="40800.0"/>
        <n v="8400.0"/>
        <n v="56000.0"/>
        <n v="570000.0"/>
        <n v="450000.0"/>
        <n v="93600.0"/>
        <n v="25200.0"/>
        <n v="6600.0"/>
        <n v="750000.0"/>
        <n v="510000.0"/>
        <n v="2400000.0"/>
        <n v="1320000.0"/>
        <n v="1800000.0"/>
        <n v="1110000.0"/>
        <n v="456000.0"/>
        <n v="780000.0"/>
        <n v="310000.0"/>
        <n v="250000.0"/>
        <n v="2000000.0"/>
        <n v="1000000.0"/>
        <n v="1020000.0"/>
        <n v="576000.0"/>
        <n v="432000.0"/>
        <n v="396000.0"/>
        <n v="5280000.0"/>
        <n v="3000000.0"/>
        <n v="840000.0"/>
        <n v="14000.0"/>
        <n v="252000.0"/>
        <n v="44400.0"/>
        <n v="45000.0"/>
        <n v="186000.0"/>
        <n v="246000.0"/>
        <n v="276000.0"/>
        <n v="260000.0"/>
        <n v="215000.0"/>
        <n v="61200.0"/>
        <n v="135000.0"/>
        <n v="312000.0"/>
        <n v="126000.0"/>
        <n v="11500.0"/>
        <n v="8500.0"/>
        <n v="14500.0"/>
        <n v="1200000.0"/>
        <n v="46800.0"/>
        <n v="52800.0"/>
        <n v="384000.0"/>
        <n v="960000.0"/>
        <n v="49200.0"/>
        <n v="51600.0"/>
        <n v="98400.0"/>
        <n v="115000.0"/>
        <n v="190000.0"/>
        <n v="34000.0"/>
        <n v="56400.0"/>
        <n v="550000.0"/>
        <n v="528000.0"/>
        <n v="390000.0"/>
        <n v="174000.0"/>
        <n v="4200.0"/>
        <n v="175000.0"/>
        <n v="1440.0"/>
        <n v="11400.0"/>
        <n v="74000.0"/>
        <n v="372000.0"/>
        <n v="198000.0"/>
        <n v="210000.0"/>
        <n v="39000.0"/>
        <n v="7800.0"/>
        <n v="234000.0"/>
        <n v="500000.0"/>
        <n v="640000.0"/>
        <n v="930000.0"/>
        <n v="1080000.0"/>
        <n v="130000.0"/>
        <n v="330000.0"/>
        <n v="350000.0"/>
        <n v="2640000.0"/>
        <n v="76800.0"/>
        <n v="155000.0"/>
        <n v="15500.0"/>
        <n v="22500.0"/>
        <n v="9500.0"/>
        <n v="460000.0"/>
        <n v="228000.0"/>
        <n v="582000.0"/>
        <n v="1920000.0"/>
        <n v="612000.0"/>
        <n v="1050000.0"/>
        <n v="630000.0"/>
        <n v="104400.0"/>
        <n v="67200.0"/>
        <n v="63000.0"/>
        <n v="37200.0"/>
        <n v="185000.0"/>
        <n v="810000.0"/>
        <n v="4440000.0"/>
        <n v="1140000.0"/>
        <n v="444000.0"/>
        <n v="13500.0"/>
        <n v="29000.0"/>
        <n v="80400.0"/>
        <n v="13800.0"/>
        <n v="354000.0"/>
        <n v="492000.0"/>
        <n v="116400.0"/>
        <n v="552000.0"/>
        <n v="88000.0"/>
        <n v="675000.0"/>
        <n v="400000.0"/>
        <n v="696000.0"/>
        <n v="2040000.0"/>
        <n v="5160000.0"/>
        <m/>
      </sharedItems>
    </cacheField>
    <cacheField name="Price" numFmtId="164">
      <sharedItems containsString="0" containsBlank="1" containsNumber="1" containsInteger="1">
        <n v="30000.0"/>
        <n v="130000.0"/>
        <n v="150000.0"/>
        <n v="9000.0"/>
        <n v="32000.0"/>
        <n v="26000.0"/>
        <n v="50000.0"/>
        <n v="1000.0"/>
        <n v="16000.0"/>
        <n v="6000.0"/>
        <n v="68000.0"/>
        <n v="200000.0"/>
        <n v="8000.0"/>
        <n v="25000.0"/>
        <n v="15000.0"/>
        <n v="12000.0"/>
        <n v="24000.0"/>
        <n v="13000.0"/>
        <n v="14000.0"/>
        <n v="2000.0"/>
        <n v="20000.0"/>
        <n v="22000.0"/>
        <n v="38000.0"/>
        <n v="4000.0"/>
        <n v="70000.0"/>
        <n v="31000.0"/>
        <n v="47000.0"/>
        <n v="180000.0"/>
        <n v="100000.0"/>
        <n v="75000.0"/>
        <n v="80000.0"/>
        <n v="10500.0"/>
        <n v="52000.0"/>
        <n v="43000.0"/>
        <n v="44000.0"/>
        <n v="27000.0"/>
        <n v="42000.0"/>
        <n v="185000.0"/>
        <n v="120000.0"/>
        <n v="90000.0"/>
        <n v="72000.0"/>
        <n v="58000.0"/>
        <n v="45000.0"/>
        <n v="470000.0"/>
        <n v="500000.0"/>
        <n v="18000.0"/>
        <n v="60000.0"/>
        <n v="1500.0"/>
        <n v="35000.0"/>
        <n v="4500.0"/>
        <n v="3000.0"/>
        <n v="65000.0"/>
        <n v="19000.0"/>
        <n v="11000.0"/>
        <n v="10000.0"/>
        <n v="17000.0"/>
        <n v="62000.0"/>
        <n v="40000.0"/>
        <n v="33000.0"/>
        <n v="300000.0"/>
        <n v="55000.0"/>
        <n v="46000.0"/>
        <n v="165000.0"/>
        <n v="37000.0"/>
        <n v="420000.0"/>
        <n v="125000.0"/>
        <n v="23000.0"/>
        <n v="8500.0"/>
        <n v="5000.0"/>
        <n v="110000.0"/>
        <n v="36000.0"/>
        <n v="85000.0"/>
        <n v="95000.0"/>
        <n v="57000.0"/>
        <n v="115000.0"/>
        <n v="170000.0"/>
        <n v="850000.0"/>
        <n v="580000.0"/>
        <n v="160000.0"/>
        <n v="140000.0"/>
        <n v="550000.0"/>
        <n v="270000.0"/>
        <n v="600000.0"/>
        <n v="725000.0"/>
        <n v="450000.0"/>
        <n v="400000.0"/>
        <n v="340000.0"/>
        <n v="220000.0"/>
        <n v="250000.0"/>
        <n v="28000.0"/>
        <n v="48000.0"/>
        <n v="2500.0"/>
        <n v="145000.0"/>
        <n v="280000.0"/>
        <n v="350000.0"/>
        <n v="2900000.0"/>
        <n v="575000.0"/>
        <n v="135000.0"/>
        <n v="240000.0"/>
        <n v="290000.0"/>
        <n v="7500.0"/>
        <n v="225000.0"/>
        <n v="750000.0"/>
        <n v="6500.0"/>
        <n v="105000.0"/>
        <n v="7000.0"/>
        <n v="5500.0"/>
        <n v="21000.0"/>
        <n v="54000.0"/>
        <n v="3500.0"/>
        <n v="12500.0"/>
        <n v="34000.0"/>
        <n v="56000.0"/>
        <n v="475000.0"/>
        <n v="375000.0"/>
        <n v="78000.0"/>
        <n v="625000.0"/>
        <n v="425000.0"/>
        <n v="2000000.0"/>
        <n v="1100000.0"/>
        <n v="1500000.0"/>
        <n v="925000.0"/>
        <n v="380000.0"/>
        <n v="780000.0"/>
        <n v="310000.0"/>
        <n v="1000000.0"/>
        <n v="480000.0"/>
        <n v="360000.0"/>
        <n v="330000.0"/>
        <n v="4400000.0"/>
        <n v="2500000.0"/>
        <n v="700000.0"/>
        <n v="210000.0"/>
        <n v="155000.0"/>
        <n v="205000.0"/>
        <n v="230000.0"/>
        <n v="260000.0"/>
        <n v="215000.0"/>
        <n v="51000.0"/>
        <n v="11500.0"/>
        <n v="14500.0"/>
        <n v="39000.0"/>
        <n v="320000.0"/>
        <n v="800000.0"/>
        <n v="41000.0"/>
        <n v="82000.0"/>
        <n v="190000.0"/>
        <n v="440000.0"/>
        <n v="325000.0"/>
        <n v="175000.0"/>
        <n v="1200.0"/>
        <n v="9500.0"/>
        <n v="74000.0"/>
        <n v="32500.0"/>
        <n v="195000.0"/>
        <n v="390000.0"/>
        <n v="640000.0"/>
        <n v="650000.0"/>
        <n v="775000.0"/>
        <n v="900000.0"/>
        <n v="2200000.0"/>
        <n v="64000.0"/>
        <n v="15500.0"/>
        <n v="22500.0"/>
        <n v="460000.0"/>
        <n v="485000.0"/>
        <n v="1600000.0"/>
        <n v="510000.0"/>
        <n v="875000.0"/>
        <n v="525000.0"/>
        <n v="87000.0"/>
        <n v="52500.0"/>
        <n v="675000.0"/>
        <n v="3700000.0"/>
        <n v="950000.0"/>
        <n v="370000.0"/>
        <n v="13500.0"/>
        <n v="29000.0"/>
        <n v="67000.0"/>
        <n v="295000.0"/>
        <n v="410000.0"/>
        <n v="97000.0"/>
        <n v="88000.0"/>
        <n v="1700000.0"/>
        <n v="4300000.0"/>
        <m/>
      </sharedItems>
    </cacheField>
    <cacheField name=" " numFmtId="0">
      <sharedItems containsString="0" containsBlank="1">
        <m/>
      </sharedItems>
    </cacheField>
    <cacheField name="Stud Fee (€)" numFmtId="164">
      <sharedItems containsString="0" containsBlank="1" containsNumber="1" containsInteger="1">
        <n v="6000.0"/>
        <n v="25000.0"/>
        <n v="9600.0"/>
        <n v="12000.0"/>
        <n v="5000.0"/>
        <n v="10000.0"/>
        <n v="45000.0"/>
        <n v="15000.0"/>
        <n v="17500.0"/>
        <n v="6600.0"/>
        <n v="27500.0"/>
        <n v="60000.0"/>
        <n v="7500.0"/>
        <n v="12500.0"/>
        <n v="50000.0"/>
        <n v="30000.0"/>
        <n v="17000.0"/>
        <n v="4800.0"/>
        <n v="5500.0"/>
        <n v="21000.0"/>
        <n v="3000.0"/>
        <n v="7800.0"/>
        <n v="420000.0"/>
        <n v="8000.0"/>
        <n v="350000.0"/>
        <n v="7000.0"/>
        <n v="31500.0"/>
        <n v="65000.0"/>
        <n v="22500.0"/>
        <n v="3500.0"/>
        <n v="4000.0"/>
        <n v="9500.0"/>
        <n v="18000.0"/>
        <n v="150000.0"/>
        <n v="35000.0"/>
        <n v="125000.0"/>
        <n v="10200.0"/>
        <n v="54500.0"/>
        <n v="75000.0"/>
        <n v="100000.0"/>
        <n v="54000.0"/>
        <n v="42000.0"/>
        <n v="9000.0"/>
        <n v="39000.0"/>
        <n v="200000.0"/>
        <n v="7200.0"/>
        <n v="16000.0"/>
        <n v="2500.0"/>
        <n v="78000.0"/>
        <n v="10800.0"/>
        <m/>
      </sharedItems>
    </cacheField>
    <cacheField name="%" numFmtId="10">
      <sharedItems containsString="0" containsBlank="1" containsNumber="1">
        <n v="0.06"/>
        <n v="0.26"/>
        <n v="0.3"/>
        <n v="0.018000000000000002"/>
        <n v="0.064"/>
        <n v="0.052000000000000005"/>
        <n v="0.1"/>
        <n v="0.08333333333333334"/>
        <n v="0.0016666666666666666"/>
        <n v="0.026666666666666665"/>
        <n v="0.012"/>
        <n v="0.11333333333333334"/>
        <n v="0.33333333333333337"/>
        <n v="0.05333333333333333"/>
        <n v="0.013333333333333332"/>
        <n v="0.04166666666666667"/>
        <n v="0.025"/>
        <n v="0.02"/>
        <n v="0.04"/>
        <n v="0.021666666666666664"/>
        <n v="0.023333333333333334"/>
        <n v="0.003333333333333333"/>
        <n v="0.0096"/>
        <n v="0.01056"/>
        <n v="0.0144"/>
        <n v="0.01824"/>
        <n v="0.00192"/>
        <n v="0.0072"/>
        <n v="0.027999999999999997"/>
        <n v="0.0124"/>
        <n v="0.018799999999999997"/>
        <n v="0.07200000000000001"/>
        <n v="0.03"/>
        <n v="0.008"/>
        <n v="0.032"/>
        <n v="0.0052"/>
        <n v="0.0042"/>
        <m/>
        <n v="0.006"/>
        <n v="0.0108"/>
        <n v="0.02016"/>
        <n v="0.0888"/>
        <n v="0.048"/>
        <n v="0.036000000000000004"/>
        <n v="0.0288"/>
        <n v="0.0232"/>
        <n v="0.188"/>
        <n v="0.2"/>
        <n v="0.0088"/>
        <n v="0.01125"/>
        <n v="0.0625"/>
        <n v="0.0015625"/>
        <n v="0.0020833333333333333"/>
        <n v="0.00625"/>
        <n v="0.029166666666666664"/>
        <n v="0.0375"/>
        <n v="0.00375"/>
        <n v="8.333333333333333E-4"/>
        <n v="0.0025"/>
        <n v="0.05416666666666667"/>
        <n v="0.0528"/>
        <n v="0.0768"/>
        <n v="0.038"/>
        <n v="0.034"/>
        <n v="0.05"/>
        <n v="0.016"/>
        <n v="0.065"/>
        <n v="0.062"/>
        <n v="0.0504"/>
        <n v="0.033"/>
        <n v="0.001"/>
        <n v="0.013999999999999999"/>
        <n v="0.044444444444444446"/>
        <n v="0.06666666666666667"/>
        <n v="0.044000000000000004"/>
        <n v="0.0032"/>
        <n v="0.0208"/>
        <n v="0.054400000000000004"/>
        <n v="0.0368"/>
        <n v="0.0416"/>
        <n v="0.0264"/>
        <n v="0.0336"/>
        <n v="0.0128"/>
        <n v="0.11"/>
        <n v="0.04533333333333333"/>
        <n v="0.007333333333333333"/>
        <n v="0.0026666666666666666"/>
        <n v="0.006666666666666666"/>
        <n v="0.017333333333333333"/>
        <n v="0.002"/>
        <n v="0.021333333333333333"/>
        <n v="0.28"/>
        <n v="0.04666666666666667"/>
        <n v="0.014666666666666666"/>
        <n v="0.04333333333333333"/>
        <n v="0.016666666666666666"/>
        <n v="0.015333333333333334"/>
        <n v="0.010666666666666666"/>
        <n v="0.03866666666666667"/>
        <n v="0.008666666666666666"/>
        <n v="0.03333333333333333"/>
        <n v="0.005666666666666666"/>
        <n v="6.666666666666666E-4"/>
        <n v="0.011333333333333332"/>
        <n v="0.01"/>
        <n v="0.003"/>
        <n v="0.022000000000000002"/>
        <n v="0.024"/>
        <n v="0.045714285714285714"/>
        <n v="0.05714285714285714"/>
        <n v="0.06285714285714286"/>
        <n v="0.010857142857142857"/>
        <n v="0.02057142857142857"/>
        <n v="0.04857142857142857"/>
        <n v="0.029714285714285714"/>
        <n v="0.010285714285714285"/>
        <n v="0.014285714285714285"/>
        <n v="0.002857142857142857"/>
        <n v="0.00857142857142857"/>
        <n v="0.005714285714285714"/>
        <n v="0.004571428571428571"/>
        <n v="0.06514285714285714"/>
        <n v="0.08914285714285715"/>
        <n v="0.039085714285714286"/>
        <n v="0.04251428571428572"/>
        <n v="0.12342857142857143"/>
        <n v="0.02857142857142857"/>
        <n v="0.06571428571428571"/>
        <n v="0.07428571428571429"/>
        <n v="0.009142857142857142"/>
        <n v="0.08571428571428572"/>
        <n v="0.015428571428571429"/>
        <n v="5.714285714285714E-4"/>
        <n v="0.03142857142857143"/>
        <n v="0.05428571428571429"/>
        <n v="0.0576"/>
        <n v="0.16"/>
        <n v="0.084"/>
        <n v="0.192"/>
        <n v="0.054000000000000006"/>
        <n v="0.05833333333333333"/>
        <n v="0.125"/>
        <n v="0.018333333333333333"/>
        <n v="0.055"/>
        <n v="0.07083333333333333"/>
        <n v="0.0125"/>
        <n v="0.14166666666666666"/>
        <n v="0.007083333333333334"/>
        <n v="0.020833333333333336"/>
        <n v="0.00125"/>
        <n v="0.00909090909090909"/>
        <n v="0.03636363636363636"/>
        <n v="0.012121212121212121"/>
        <n v="0.006060606060606061"/>
        <n v="0.016581818181818184"/>
        <n v="0.015"/>
        <n v="0.09666666666666666"/>
        <n v="0.07"/>
        <n v="0.0045000000000000005"/>
        <n v="0.007666666666666667"/>
        <n v="0.0036666666666666666"/>
        <n v="0.005"/>
        <n v="0.0055000000000000005"/>
        <n v="0.12"/>
        <n v="0.019"/>
        <n v="0.145"/>
        <n v="0.09"/>
        <n v="0.08"/>
        <n v="0.014166666666666668"/>
        <n v="0.010833333333333332"/>
        <n v="0.05666666666666667"/>
        <n v="0.03666666666666667"/>
        <n v="0.0304"/>
        <n v="0.0608"/>
        <n v="0.0192"/>
        <n v="0.10400000000000001"/>
        <n v="0.037333333333333336"/>
        <n v="0.005333333333333333"/>
        <n v="0.034666666666666665"/>
        <n v="0.022666666666666665"/>
        <n v="0.24"/>
        <n v="0.10666666666666666"/>
        <n v="0.004"/>
        <n v="0.16666666666666669"/>
        <n v="0.0013333333333333333"/>
        <n v="0.027083333333333334"/>
        <n v="0.002604166666666667"/>
        <n v="0.028125"/>
        <n v="0.014583333333333332"/>
        <n v="0.003125"/>
        <n v="0.17600000000000002"/>
        <n v="0.037599999999999995"/>
        <n v="0.0256"/>
        <n v="0.0064"/>
        <n v="0.0084"/>
        <n v="0.0216"/>
        <n v="0.028999999999999998"/>
        <n v="0.013000000000000001"/>
        <n v="0.055999999999999994"/>
        <n v="0.0816"/>
        <n v="0.14400000000000002"/>
        <n v="0.1008"/>
        <n v="0.696"/>
        <n v="0.138"/>
        <n v="0.10800000000000001"/>
        <n v="0.0048"/>
        <n v="0.027000000000000003"/>
        <n v="0.005600000000000001"/>
        <n v="0.0036"/>
        <n v="0.057999999999999996"/>
        <n v="0.0028000000000000004"/>
        <n v="0.0015"/>
        <n v="0.006999999999999999"/>
        <n v="0.0496"/>
        <n v="0.02066666666666667"/>
        <n v="0.012666666666666666"/>
        <n v="0.075"/>
        <n v="0.004333333333333333"/>
        <n v="0.03833333333333334"/>
        <n v="0.002352941176470588"/>
        <n v="0.0029411764705882353"/>
        <n v="0.0038235294117647057"/>
        <n v="0.010588235294117647"/>
        <n v="0.013529411764705884"/>
        <n v="0.015294117647058823"/>
        <n v="0.03882352941176471"/>
        <n v="0.0042352941176470585"/>
        <n v="0.023529411764705882"/>
        <n v="0.01875"/>
        <n v="0.015666666666666666"/>
        <n v="0.002833333333333333"/>
        <n v="0.03072"/>
        <n v="0.00768"/>
        <n v="0.0384"/>
        <n v="0.02496"/>
        <n v="0.01536"/>
        <n v="0.096"/>
        <n v="0.068"/>
        <n v="0.022400000000000003"/>
        <n v="0.0024"/>
        <n v="0.0044"/>
        <n v="0.0152"/>
        <n v="0.0168"/>
        <n v="0.0432"/>
        <n v="0.22399999999999998"/>
        <n v="8.0E-4"/>
        <n v="0.09818181818181819"/>
        <n v="0.06545454545454546"/>
        <n v="0.006545454545454545"/>
        <n v="0.14545454545454545"/>
        <n v="0.038181818181818185"/>
        <n v="0.09090909090909091"/>
        <n v="0.021818181818181816"/>
        <n v="0.022727272727272728"/>
        <n v="0.04363636363636363"/>
        <n v="0.007272727272727273"/>
        <n v="0.02727272727272727"/>
        <n v="0.010909090909090908"/>
        <n v="0.012727272727272728"/>
        <n v="0.07272727272727272"/>
        <n v="0.0036363636363636364"/>
        <n v="0.005454545454545454"/>
        <n v="0.002727272727272727"/>
        <n v="0.0018181818181818182"/>
        <n v="0.006363636363636364"/>
        <n v="0.008181818181818182"/>
        <n v="0.01818181818181818"/>
        <n v="0.06363636363636363"/>
        <n v="0.08727272727272727"/>
        <n v="0.061818181818181814"/>
        <n v="0.07636363636363637"/>
        <n v="0.10909090909090909"/>
        <n v="0.03272727272727273"/>
        <n v="0.0022857142857142855"/>
        <n v="0.04523809523809524"/>
        <n v="0.012380952380952381"/>
        <n v="0.03428571428571428"/>
        <n v="0.023809523809523808"/>
        <n v="0.0038095238095238095"/>
        <n v="0.01619047619047619"/>
        <n v="0.007142857142857143"/>
        <n v="0.005238095238095239"/>
        <n v="0.0019047619047619048"/>
        <n v="0.045599999999999995"/>
        <n v="0.022799999999999997"/>
        <n v="0.023"/>
        <n v="0.0034999999999999996"/>
        <n v="0.011000000000000001"/>
        <n v="0.085"/>
        <n v="0.0016"/>
        <n v="0.0104"/>
        <n v="0.01583333333333333"/>
        <n v="0.006333333333333333"/>
        <n v="0.008333333333333333"/>
        <n v="0.009166666666666667"/>
        <n v="0.004166666666666667"/>
        <n v="0.007166666666666667"/>
        <n v="0.011666666666666667"/>
        <n v="0.0031666666666666666"/>
        <n v="0.009333333333333334"/>
        <n v="5.0E-4"/>
        <n v="0.026000000000000002"/>
        <n v="0.095"/>
        <n v="0.58"/>
        <n v="0.0075"/>
        <n v="0.0923076923076923"/>
        <n v="0.007692307692307693"/>
        <n v="0.03538461538461538"/>
        <n v="0.009230769230769232"/>
        <n v="0.04923076923076923"/>
        <n v="0.013846153846153847"/>
        <n v="0.02948717948717949"/>
        <n v="0.02051282051282051"/>
        <n v="0.0025641025641025637"/>
        <n v="0.014102564102564103"/>
        <n v="0.04102564102564102"/>
        <n v="0.008974358974358975"/>
        <n v="0.026923076923076925"/>
        <n v="0.011538461538461537"/>
        <n v="0.007051282051282051"/>
        <n v="0.019230769230769232"/>
        <n v="0.0019230769230769232"/>
        <n v="0.005128205128205127"/>
        <n v="0.025641025641025644"/>
        <n v="0.01785714285714286"/>
        <n v="0.012142857142857143"/>
        <n v="0.04285714285714286"/>
        <n v="0.026428571428571426"/>
        <n v="0.009714285714285713"/>
        <n v="0.02142857142857143"/>
        <n v="0.010714285714285714"/>
        <n v="0.042"/>
        <n v="0.004666666666666667"/>
        <n v="0.024666666666666667"/>
        <n v="0.062400000000000004"/>
        <n v="0.136"/>
        <n v="0.76"/>
        <n v="0.0225"/>
        <n v="0.0525"/>
        <n v="0.02125"/>
        <n v="0.022285714285714287"/>
        <n v="0.008857142857142857"/>
        <n v="0.02914285714285714"/>
        <n v="0.016457142857142858"/>
        <n v="0.01714285714285714"/>
        <n v="0.012342857142857142"/>
        <n v="0.051428571428571435"/>
        <n v="0.011314285714285714"/>
        <n v="0.025714285714285717"/>
        <n v="0.15085714285714286"/>
        <n v="0.037714285714285714"/>
        <n v="0.11657142857142856"/>
        <n v="0.005142857142857143"/>
        <n v="0.07142857142857144"/>
        <n v="0.015714285714285715"/>
        <n v="0.0014285714285714286"/>
        <n v="0.004285714285714285"/>
        <n v="0.07333333333333333"/>
        <n v="0.012333333333333333"/>
        <n v="0.011200000000000002"/>
        <n v="0.0132"/>
        <n v="0.07440000000000001"/>
        <n v="0.01577142857142857"/>
        <n v="0.006857142857142857"/>
        <n v="0.013142857142857144"/>
        <n v="0.0034285714285714284"/>
        <n v="0.14057142857142857"/>
        <n v="0.037142857142857144"/>
        <n v="0.13142857142857142"/>
        <n v="0.06333333333333332"/>
        <n v="0.030833333333333334"/>
        <n v="0.04583333333333333"/>
        <n v="0.011111111111111112"/>
        <n v="0.0864"/>
        <n v="0.132"/>
        <n v="0.0175"/>
        <n v="0.10833333333333334"/>
        <n v="0.003876923076923077"/>
        <n v="0.006646153846153846"/>
        <n v="0.010153846153846154"/>
        <n v="0.04430769230769231"/>
        <n v="0.007753846153846154"/>
        <n v="0.005538461538461539"/>
        <n v="0.004984615384615384"/>
        <n v="0.018461538461538463"/>
        <n v="0.02584615384615385"/>
        <n v="0.007384615384615385"/>
        <n v="0.008492307692307693"/>
        <n v="0.0036923076923076927"/>
        <n v="0.03307692307692307"/>
        <n v="0.005692307692307692"/>
        <n v="0.004615384615384616"/>
        <n v="0.005384615384615384"/>
        <n v="0.03323076923076923"/>
        <n v="0.07384615384615385"/>
        <n v="0.009415384615384615"/>
        <n v="0.016615384615384615"/>
        <n v="0.07753846153846154"/>
        <n v="0.049846153846153846"/>
        <n v="0.08307692307692309"/>
        <n v="0.021538461538461538"/>
        <n v="0.016923076923076923"/>
        <n v="0.0043076923076923075"/>
        <n v="0.009538461538461539"/>
        <n v="0.033846153846153845"/>
        <n v="0.03230769230769231"/>
        <n v="0.04615384615384615"/>
        <n v="0.0015384615384615385"/>
        <n v="0.008461538461538461"/>
        <n v="0.008769230769230769"/>
        <n v="0.03076923076923077"/>
        <n v="0.005076923076923077"/>
        <n v="0.0038461538461538464"/>
        <n v="0.006153846153846154"/>
        <n v="0.13866666666666666"/>
        <n v="0.057777777777777775"/>
        <n v="0.004375"/>
        <n v="0.0275"/>
        <n v="0.15"/>
        <n v="0.105"/>
        <n v="0.028333333333333335"/>
        <n v="0.051666666666666666"/>
        <n v="0.076"/>
        <n v="0.17"/>
        <n v="0.1152"/>
        <n v="0.06480000000000001"/>
        <n v="0.021"/>
        <n v="0.017"/>
        <n v="0.010333333333333335"/>
        <n v="0.005833333333333334"/>
        <n v="0.047368421052631574"/>
        <n v="0.39473684210526316"/>
        <n v="0.036111111111111115"/>
        <n v="0.017222222222222222"/>
        <n v="0.005555555555555556"/>
        <n v="0.027777777777777776"/>
        <n v="0.13333333333333333"/>
        <n v="0.5555555555555556"/>
        <n v="0.012222222222222223"/>
        <n v="0.022222222222222223"/>
        <n v="0.002777777777777778"/>
        <n v="0.009444444444444445"/>
        <n v="0.03222222222222222"/>
        <n v="0.0011111111111111111"/>
        <n v="5.555555555555556E-4"/>
        <n v="0.009000000000000001"/>
        <n v="0.0035199999999999997"/>
        <n v="0.00336"/>
        <n v="0.00496"/>
        <n v="0.0176"/>
        <n v="0.0022400000000000002"/>
        <n v="0.032799999999999996"/>
        <n v="0.0344"/>
        <n v="0.04133333333333334"/>
        <n v="0.018666666666666668"/>
        <n v="0.025333333333333333"/>
        <n v="0.05466666666666667"/>
        <n v="0.08666666666666666"/>
        <n v="0.024685714285714283"/>
        <n v="0.018857142857142857"/>
        <n v="0.032857142857142856"/>
        <n v="0.019428571428571427"/>
        <n v="0.044571428571428574"/>
        <n v="0.022857142857142857"/>
        <n v="0.013714285714285714"/>
        <n v="0.013428571428571427"/>
        <n v="0.00256"/>
        <n v="0.0076"/>
        <n v="0.00544"/>
        <n v="0.002688"/>
        <n v="0.04224"/>
        <n v="0.031200000000000002"/>
        <n v="0.022080000000000002"/>
        <n v="0.03168"/>
        <n v="0.032639999999999995"/>
        <n v="0.04032"/>
        <n v="0.00624"/>
        <n v="0.0116"/>
        <n v="0.01764705882352941"/>
        <n v="0.08823529411764706"/>
        <n v="0.05176470588235294"/>
        <n v="0.029411764705882356"/>
        <n v="0.09411764705882353"/>
        <n v="0.04117647058823529"/>
        <n v="0.007058823529411765"/>
        <n v="0.004117647058823529"/>
        <n v="0.02588235294117647"/>
        <n v="0.1715686274509804"/>
        <n v="0.00980392156862745"/>
        <n v="0.008823529411764706"/>
        <n v="0.021568627450980392"/>
        <n v="0.02450980392156863"/>
        <n v="0.00784313725490196"/>
        <n v="0.025490196078431372"/>
        <n v="0.04411764705882353"/>
        <n v="0.14705882352941177"/>
        <n v="0.1372549019607843"/>
        <n v="0.12254901960784315"/>
        <n v="0.050980392156862744"/>
        <n v="0.020588235294117643"/>
        <n v="0.0058823529411764705"/>
        <n v="0.034313725490196074"/>
        <n v="0.004901960784313725"/>
        <n v="0.0196078431372549"/>
        <n v="0.006862745098039216"/>
        <n v="0.001176470588235294"/>
        <n v="0.00392156862745098"/>
        <n v="0.04992"/>
        <n v="0.00384"/>
        <n v="0.0296"/>
        <n v="0.0012"/>
        <n v="0.1728"/>
        <n v="0.0085"/>
        <n v="0.010416666666666668"/>
        <n v="0.02688"/>
        <n v="0.00912"/>
        <n v="0.0148"/>
        <n v="0.09119999999999999"/>
        <n v="0.046"/>
        <n v="6.0E-4"/>
        <n v="0.11666666666666665"/>
        <n v="0.035"/>
        <n v="0.1733333333333333"/>
        <n v="0.0023333333333333335"/>
        <n v="0.08800000000000001"/>
        <n v="0.06166666666666667"/>
        <n v="0.01916666666666667"/>
        <n v="0.5"/>
        <n v="0.2916666666666667"/>
        <n v="0.5333333333333333"/>
        <n v="0.26666666666666666"/>
        <n v="0.325"/>
        <n v="0.13666666666666666"/>
        <n v="0.2333333333333333"/>
        <n v="0.625"/>
        <n v="0.36666666666666664"/>
        <n v="0.43333333333333335"/>
        <n v="0.0029333333333333334"/>
        <n v="0.0352"/>
        <n v="0.008266666666666667"/>
        <n v="0.00456"/>
        <n v="0.0276"/>
        <n v="0.078"/>
        <n v="0.09300000000000001"/>
        <n v="0.016200000000000003"/>
        <n v="0.0408"/>
        <n v="0.0425"/>
        <n v="0.0475"/>
        <n v="0.0014666666666666667"/>
        <n v="0.027200000000000002"/>
        <n v="0.019333333333333334"/>
        <n v="0.0038666666666666667"/>
        <n v="0.042666666666666665"/>
        <n v="0.013888888888888888"/>
        <n v="0.017777777777777778"/>
        <n v="0.08611111111111111"/>
        <n v="0.034444444444444444"/>
        <n v="0.05555555555555555"/>
        <n v="0.05277777777777778"/>
        <n v="0.0077777777777777776"/>
        <n v="0.01511111111111111"/>
        <n v="0.007407407407407407"/>
        <n v="0.008703703703703703"/>
        <n v="0.006296296296296296"/>
        <n v="0.010185185185185186"/>
        <n v="0.03777777777777778"/>
        <n v="0.015555555555555555"/>
        <n v="0.015740740740740743"/>
        <n v="0.040740740740740744"/>
        <n v="0.002407407407407407"/>
        <n v="0.002037037037037037"/>
        <n v="0.03240740740740741"/>
        <n v="0.012962962962962963"/>
        <n v="0.017592592592592594"/>
        <n v="0.009629629629629629"/>
        <n v="0.009259259259259259"/>
        <n v="0.011481481481481481"/>
        <n v="0.005925925925925926"/>
        <n v="0.0037037037037037034"/>
        <n v="0.005185185185185185"/>
        <n v="0.037000000000000005"/>
        <n v="0.012857142857142859"/>
        <n v="8.571428571428571E-4"/>
        <n v="0.007619047619047619"/>
        <n v="0.0047619047619047615"/>
        <n v="0.013095238095238096"/>
        <n v="0.009523809523809523"/>
        <n v="0.08928571428571429"/>
        <n v="0.01380952380952381"/>
        <n v="0.015476190476190477"/>
        <n v="0.011904761904761904"/>
        <n v="0.06190476190476191"/>
        <n v="0.02619047619047619"/>
        <n v="0.004047619047619047"/>
        <n v="0.0023809523809523807"/>
        <n v="0.14"/>
        <n v="0.00672"/>
        <n v="0.00864"/>
        <n v="9.6E-4"/>
        <n v="0.066"/>
        <n v="0.0068000000000000005"/>
        <n v="0.0038"/>
        <n v="0.1392"/>
        <n v="0.013600000000000001"/>
        <n v="0.038461538461538464"/>
        <n v="0.014871794871794873"/>
        <n v="0.0041025641025641026"/>
        <n v="0.007948717948717949"/>
        <n v="0.0014102564102564101"/>
        <n v="0.0358974358974359"/>
        <n v="0.021794871794871794"/>
        <n v="0.010256410256410255"/>
        <n v="0.0020512820512820513"/>
        <n v="0.015384615384615385"/>
        <n v="0.0028205128205128203"/>
        <n v="5.128205128205128E-4"/>
        <n v="3.846153846153846E-4"/>
        <n v="2.564102564102564E-4"/>
        <n v="0.0095"/>
        <n v="0.045"/>
        <n v="0.006750000000000001"/>
        <n v="0.006500000000000001"/>
        <n v="0.00775"/>
        <n v="0.00425"/>
        <n v="0.011399999999999999"/>
        <n v="0.0291"/>
        <n v="0.030600000000000002"/>
        <n v="0.015600000000000001"/>
        <n v="0.0105"/>
        <n v="0.02375"/>
        <n v="0.04375"/>
        <n v="0.0026"/>
        <n v="0.0027500000000000003"/>
        <n v="0.013500000000000002"/>
        <n v="0.0034000000000000002"/>
        <n v="0.02625"/>
        <n v="0.06527777777777778"/>
        <n v="0.017361111111111112"/>
        <n v="0.030555555555555555"/>
        <n v="0.03888888888888889"/>
        <n v="0.043055555555555555"/>
        <n v="0.015277777777777777"/>
        <n v="0.11805555555555555"/>
        <n v="0.048611111111111105"/>
        <n v="0.0763888888888889"/>
        <n v="0.08055555555555555"/>
        <n v="0.2361111111111111"/>
        <n v="0.034722222222222224"/>
        <n v="0.019444444444444445"/>
        <n v="0.003472222222222222"/>
        <n v="0.001388888888888889"/>
        <n v="0.22"/>
        <n v="0.007555555555555555"/>
        <n v="0.012444444444444445"/>
        <n v="0.008444444444444444"/>
        <n v="0.03111111111111111"/>
        <n v="0.028888888888888888"/>
        <n v="0.008148148148148147"/>
        <n v="0.07555555555555556"/>
        <n v="0.025555555555555554"/>
        <n v="0.014814814814814814"/>
        <n v="0.020370370370370372"/>
        <n v="0.018518518518518517"/>
        <n v="0.029629629629629627"/>
        <n v="0.006481481481481481"/>
        <n v="0.037037037037037035"/>
        <n v="0.004629629629629629"/>
        <n v="0.0022222222222222222"/>
        <n v="0.009722222222222222"/>
        <n v="0.0018518518518518517"/>
        <n v="0.0044444444444444444"/>
        <n v="0.003148148148148148"/>
        <n v="9.259259259259259E-4"/>
        <n v="0.012218181818181819"/>
        <n v="0.013527272727272728"/>
        <n v="0.029672727272727274"/>
        <n v="0.02618181818181818"/>
        <n v="0.019636363636363636"/>
        <n v="0.004363636363636364"/>
        <n v="0.02269090909090909"/>
        <n v="0.01309090909090909"/>
        <n v="0.02909090909090909"/>
        <n v="0.034545454545454546"/>
        <n v="0.022545454545454546"/>
        <n v="0.00509090909090909"/>
        <n v="0.023636363636363636"/>
        <n v="0.049090909090909095"/>
        <n v="0.06727272727272728"/>
        <n v="0.025454545454545455"/>
        <n v="0.009454545454545455"/>
        <n v="0.0061818181818181816"/>
        <n v="0.009818181818181818"/>
        <n v="0.001090909090909091"/>
        <n v="0.002909090909090909"/>
        <n v="0.01018181818181818"/>
        <n v="0.015272727272727273"/>
        <n v="0.014545454545454545"/>
        <n v="0.013818181818181818"/>
        <n v="0.008727272727272728"/>
        <n v="0.01890909090909091"/>
        <n v="0.0076363636363636364"/>
        <n v="0.011636363636363636"/>
        <n v="0.017454545454545455"/>
        <n v="0.11781818181818181"/>
        <n v="0.03490909090909091"/>
        <n v="0.10181818181818182"/>
        <n v="0.09454545454545454"/>
        <n v="0.0022500000000000003"/>
        <n v="0.0405"/>
        <n v="0.222"/>
        <n v="0.08470588235294117"/>
        <n v="0.07058823529411765"/>
        <n v="0.011764705882352941"/>
        <n v="0.012745098039215686"/>
        <n v="0.00196078431372549"/>
        <n v="0.0014705882352941176"/>
        <n v="0.003431372549019608"/>
        <n v="0.06372549019607843"/>
        <n v="0.03225"/>
        <n v="0.1125"/>
        <n v="0.065625"/>
        <n v="0.021875"/>
        <n v="0.078125"/>
        <n v="0.059375"/>
        <n v="0.009375"/>
        <n v="0.015625"/>
        <n v="0.046875"/>
        <n v="0.03625"/>
        <n v="0.0325"/>
        <n v="0.010625"/>
        <n v="0.01375"/>
        <n v="0.053125"/>
        <n v="0.005625"/>
        <n v="0.03125"/>
        <n v="0.0675"/>
        <n v="0.165"/>
        <n v="0.10625"/>
        <n v="0.084375"/>
        <n v="0.08125"/>
        <n v="0.008125"/>
        <n v="0.092"/>
        <n v="0.228"/>
        <n v="0.0204"/>
        <n v="0.0672"/>
        <n v="0.126"/>
        <n v="0.264"/>
        <n v="0.031"/>
        <n v="0.28800000000000003"/>
        <n v="0.312"/>
        <n v="0.162"/>
        <n v="0.114"/>
        <n v="0.18"/>
        <n v="0.010133333333333334"/>
        <n v="0.012888888888888889"/>
        <n v="0.011555555555555555"/>
        <n v="0.042222222222222223"/>
        <n v="0.013777777777777778"/>
        <n v="0.006888888888888889"/>
        <n v="0.021111111111111112"/>
        <n v="0.0064444444444444445"/>
        <n v="0.06933333333333333"/>
        <n v="0.11199999999999999"/>
        <n v="0.035555555555555556"/>
        <n v="0.014888888888888889"/>
        <n v="0.010444444444444445"/>
        <n v="0.0024444444444444444"/>
        <n v="0.008888888888888889"/>
        <n v="0.05111111111111111"/>
        <n v="0.004888888888888889"/>
        <n v="0.14666666666666667"/>
        <n v="0.09333333333333334"/>
        <n v="0.0252"/>
        <n v="0.155"/>
        <n v="0.014499999999999999"/>
        <n v="0.324"/>
        <n v="0.09359999999999999"/>
        <n v="0.08199999999999999"/>
        <n v="0.5833333333333334"/>
        <n v="0.004114285714285714"/>
        <n v="0.039771428571428576"/>
        <n v="0.011657142857142857"/>
        <n v="0.09142857142857143"/>
        <n v="0.04114285714285714"/>
        <n v="0.027428571428571427"/>
        <n v="0.014857142857142857"/>
        <n v="0.006285714285714286"/>
        <n v="0.011428571428571429"/>
        <n v="0.0074285714285714285"/>
        <n v="0.0011428571428571427"/>
        <n v="0.018285714285714284"/>
        <n v="0.03542857142857143"/>
        <n v="0.009583333333333334"/>
        <n v="0.002916666666666667"/>
        <n v="0.0035294117647058825"/>
        <n v="0.014705882352941178"/>
        <n v="0.011274509803921568"/>
        <n v="0.08235294117647057"/>
        <n v="0.10784313725490197"/>
        <n v="0.010784313725490196"/>
        <n v="9.80392156862745E-4"/>
        <n v="0.027450980392156862"/>
        <n v="0.04901960784313726"/>
        <n v="0.03725490196078431"/>
        <n v="0.026153846153846153"/>
        <n v="0.01730769230769231"/>
        <n v="0.014743589743589745"/>
        <n v="0.006025641025641026"/>
        <n v="0.045384615384615384"/>
        <n v="0.023846153846153847"/>
        <n v="0.041538461538461545"/>
        <n v="0.23076923076923075"/>
        <n v="0.06307692307692307"/>
        <n v="0.014923076923076923"/>
        <n v="0.055384615384615386"/>
        <n v="0.043076923076923075"/>
        <n v="0.05692307692307692"/>
        <n v="0.012820512820512822"/>
        <n v="0.005769230769230769"/>
        <n v="0.016025641025641028"/>
        <n v="0.05897435897435898"/>
        <n v="0.013461538461538462"/>
        <n v="0.05448717948717949"/>
        <n v="0.012179487179487178"/>
        <n v="0.004487179487179488"/>
        <n v="0.006410256410256411"/>
        <n v="0.07692307692307693"/>
        <n v="1.923076923076923E-4"/>
        <n v="0.1388888888888889"/>
        <n v="0.02361111111111111"/>
        <n v="0.06944444444444445"/>
        <n v="0.13"/>
        <n v="0.12962962962962965"/>
        <n v="0.025925925925925925"/>
        <n v="0.18888888888888888"/>
        <n v="0.07777777777777778"/>
        <n v="0.09444444444444444"/>
        <n v="0.03518518518518519"/>
        <n v="0.0212962962962963"/>
        <n v="0.053703703703703705"/>
        <n v="0.058666666666666666"/>
        <n v="0.06875"/>
        <n v="0.0057777777777777775"/>
        <n v="4.4444444444444447E-4"/>
        <n v="0.022916666666666665"/>
        <n v="0.026041666666666664"/>
        <n v="0.036458333333333336"/>
        <n v="0.08854166666666666"/>
        <n v="0.07291666666666667"/>
        <n v="3.0E-4"/>
        <n v="0.0195"/>
        <n v="0.03375"/>
        <n v="0.0255"/>
        <n v="0.0345"/>
        <n v="0.0348"/>
        <n v="0.0111"/>
        <n v="0.102"/>
        <n v="0.258"/>
        <n v="0.0115"/>
        <n v="0.09803921568627452"/>
        <n v="0.03627450980392157"/>
        <n v="0.27058823529411763"/>
        <n v="0.6470588235294117"/>
        <n v="0.17647058823529413"/>
        <n v="0.29411764705882354"/>
        <n v="0.13529411764705881"/>
        <n v="0.0392156862745098"/>
        <n v="0.3137254901960784"/>
        <n v="0.03936"/>
        <n v="0.0014399999999999999"/>
        <n v="0.023039999999999998"/>
      </sharedItems>
    </cacheField>
    <cacheField name="profit/loss" numFmtId="164">
      <sharedItems containsString="0" containsBlank="1" containsNumber="1">
        <n v="30000.0"/>
        <n v="150000.0"/>
        <n v="174000.0"/>
        <n v="4800.0"/>
        <n v="32400.0"/>
        <n v="25200.0"/>
        <n v="54000.0"/>
        <n v="44000.0"/>
        <n v="-5000.0"/>
        <n v="10000.0"/>
        <n v="1200.01"/>
        <n v="62000.0"/>
        <n v="194000.0"/>
        <n v="26000.0"/>
        <n v="2000.0"/>
        <n v="19000.0"/>
        <n v="9000.0"/>
        <n v="6000.0"/>
        <n v="18000.0"/>
        <n v="7000.0"/>
        <n v="8000.0"/>
        <n v="-4000.0"/>
        <n v="-1000.0"/>
        <n v="1400.0"/>
        <n v="11000.0"/>
        <n v="20600.0"/>
        <n v="-20200.0"/>
        <n v="-7000.0"/>
        <n v="65000.0"/>
        <n v="42000.0"/>
        <n v="175000.0"/>
        <n v="95000.0"/>
        <n v="70000.0"/>
        <n v="3000.0"/>
        <n v="27000.0"/>
        <n v="-10000.0"/>
        <n v="25400.0"/>
        <n v="197000.0"/>
        <n v="55000.0"/>
        <n v="47000.0"/>
        <n v="33000.0"/>
        <n v="20000.0"/>
        <n v="445000.0"/>
        <n v="475000.0"/>
        <n v="-3000.0"/>
        <n v="1200.0"/>
        <n v="-5600.0"/>
        <n v="-8100.0"/>
        <n v="-7600.0"/>
        <n v="-3600.0"/>
        <n v="63000.0"/>
        <n v="46000.0"/>
        <n v="23000.0"/>
        <n v="12000.0"/>
        <n v="-7500.0"/>
        <n v="-11000.0"/>
        <n v="-8000.0"/>
        <n v="-9000.0"/>
        <n v="53000.0"/>
        <n v="21400.0"/>
        <n v="33400.0"/>
        <n v="5000.0"/>
        <n v="1000.0"/>
        <n v="13000.0"/>
        <n v="52000.0"/>
        <n v="38000.0"/>
        <n v="40400.0"/>
        <n v="-2000.0"/>
        <n v="4000.0"/>
        <n v="155000.0"/>
        <n v="290000.0"/>
        <n v="51000.0"/>
        <n v="-10200.0"/>
        <n v="16200.0"/>
        <n v="15000.0"/>
        <n v="66600.0"/>
        <n v="40200.0"/>
        <n v="6600.0"/>
        <n v="47400.0"/>
        <n v="24600.0"/>
        <n v="35400.0"/>
        <n v="4200.0"/>
        <n v="57000.0"/>
        <n v="22000.0"/>
        <n v="-12000.0"/>
        <n v="17000.0"/>
        <n v="405000.0"/>
        <n v="135000.0"/>
        <n v="50000.0"/>
        <n v="110000.0"/>
        <n v="45000.0"/>
        <n v="25000.0"/>
        <n v="43000.0"/>
        <n v="35000.0"/>
        <n v="-6500.0"/>
        <n v="-14000.0"/>
        <n v="-3500.0"/>
        <n v="62500.0"/>
        <n v="82500.0"/>
        <n v="24500.0"/>
        <n v="92500.0"/>
        <n v="22500.0"/>
        <n v="-2500.0"/>
        <n v="4500.0"/>
        <n v="12500.0"/>
        <n v="67500.0"/>
        <n v="34500.0"/>
        <n v="500.0"/>
        <n v="7500.0"/>
        <n v="-12500.0"/>
        <n v="-9500.0"/>
        <n v="96500.0"/>
        <n v="138500.0"/>
        <n v="50900.0"/>
        <n v="56900.0"/>
        <n v="198500.0"/>
        <n v="32500.0"/>
        <n v="97500.0"/>
        <n v="112500.0"/>
        <n v="-1500.0"/>
        <n v="132500.0"/>
        <n v="9500.0"/>
        <n v="-16500.0"/>
        <n v="37500.0"/>
        <n v="77500.0"/>
        <n v="23800.0"/>
        <n v="75000.0"/>
        <n v="37000.0"/>
        <n v="91000.0"/>
        <n v="-2400.0"/>
        <n v="36000.0"/>
        <n v="58000.0"/>
        <n v="48000.0"/>
        <n v="138000.0"/>
        <n v="73000.0"/>
        <n v="158000.0"/>
        <n v="108000.0"/>
        <n v="-10500.0"/>
        <n v="-600.0"/>
        <n v="17400.0"/>
        <n v="-2600.0"/>
        <n v="18100.0"/>
        <n v="0.0"/>
        <n v="144000.0"/>
        <n v="90000.0"/>
        <n v="790000.0"/>
        <n v="520000.0"/>
        <n v="240000.0"/>
        <n v="100000.0"/>
        <n v="360000.0"/>
        <n v="80000.0"/>
        <n v="-33000.0"/>
        <n v="-38000.0"/>
        <n v="-30000.0"/>
        <n v="-27000.0"/>
        <n v="444000.0"/>
        <n v="300000.0"/>
        <n v="600000.0"/>
        <n v="264000.0"/>
        <n v="120000.0"/>
        <n v="660000.0"/>
        <n v="810000.0"/>
        <n v="480000.0"/>
        <n v="420000.0"/>
        <n v="60000.0"/>
        <n v="40000.0"/>
        <n v="140000.0"/>
        <n v="280000.0"/>
        <n v="-20000.0"/>
        <n v="160000.0"/>
        <n v="-24000.0"/>
        <n v="190000.0"/>
        <n v="15300.0"/>
        <n v="38100.0"/>
        <n v="35700.0"/>
        <n v="6900.0"/>
        <n v="70500.0"/>
        <n v="52500.0"/>
        <n v="20500.0"/>
        <n v="10500.0"/>
        <n v="18500.0"/>
        <n v="2500.0"/>
        <n v="16500.0"/>
        <n v="-6000.0"/>
        <n v="5500.0"/>
        <n v="-5500.0"/>
        <n v="40500.0"/>
        <n v="172500.0"/>
        <n v="72500.0"/>
        <n v="17500.0"/>
        <n v="42500.0"/>
        <n v="-4500.0"/>
        <n v="117500.0"/>
        <n v="16400.0"/>
        <n v="-7100.0"/>
        <n v="4400.0"/>
        <n v="6400.0"/>
        <n v="-6600.0"/>
        <n v="-500.0"/>
        <n v="207500.0"/>
        <n v="187500.0"/>
        <n v="19500.0"/>
        <n v="27500.0"/>
        <n v="3500.0"/>
        <n v="14500.0"/>
        <n v="39500.0"/>
        <n v="230000.0"/>
        <n v="370000.0"/>
        <n v="358000.0"/>
        <n v="94000.0"/>
        <n v="670000.0"/>
        <n v="454000.0"/>
        <n v="3430000.0"/>
        <n v="640000.0"/>
        <n v="490000.0"/>
        <n v="-26000.0"/>
        <n v="85000.0"/>
        <n v="-22000.0"/>
        <n v="-32000.0"/>
        <n v="-36000.0"/>
        <n v="220000.0"/>
        <n v="-42500.0"/>
        <n v="-15000.0"/>
        <n v="450000.0"/>
        <n v="49500.0"/>
        <n v="23500.0"/>
        <n v="32000.0"/>
        <n v="195000.0"/>
        <n v="-18000.0"/>
        <n v="-17000.0"/>
        <n v="-22500.0"/>
        <n v="-21000.0"/>
        <n v="870000.0"/>
        <n v="210000.0"/>
        <n v="170000.0"/>
        <n v="-13000.0"/>
        <n v="49000.0"/>
        <n v="-9800.0"/>
        <n v="19200.0"/>
        <n v="-21500.0"/>
        <n v="25900.0"/>
        <n v="-2900.0"/>
        <n v="11500.0"/>
        <n v="35500.0"/>
        <n v="18700.0"/>
        <n v="6700.0"/>
        <n v="107500.0"/>
        <n v="137500.0"/>
        <n v="47500.0"/>
        <n v="15500.0"/>
        <n v="6500.0"/>
        <n v="8500.0"/>
        <n v="41500.0"/>
        <n v="267500.0"/>
        <n v="-11500.0"/>
        <n v="48500.0"/>
        <n v="30500.0"/>
        <n v="-1900.0"/>
        <n v="74500.0"/>
        <n v="38500.0"/>
        <n v="44500.0"/>
        <n v="1500.0"/>
        <n v="29500.0"/>
        <n v="28500.0"/>
        <n v="36500.0"/>
        <n v="54500.0"/>
        <n v="-16200.0"/>
        <n v="21000.0"/>
        <n v="-11400.0"/>
        <n v="74000.0"/>
        <n v="29000.0"/>
        <n v="71600.0"/>
        <n v="11600.0"/>
        <n v="35600.0"/>
        <n v="28400.0"/>
        <n v="47600.0"/>
        <n v="12800.0"/>
        <n v="26400.0"/>
        <n v="-50400.0"/>
        <n v="2400.0"/>
        <n v="-40800.0"/>
        <n v="-35000.0"/>
        <n v="-41000.0"/>
        <n v="-57000.0"/>
        <n v="96000.0"/>
        <n v="72000.0"/>
        <n v="510000.0"/>
        <n v="3420000.0"/>
        <n v="78000.0"/>
        <n v="-42000.0"/>
        <n v="315000.0"/>
        <n v="390000.0"/>
        <n v="-55000.0"/>
        <n v="-56000.0"/>
        <n v="64200.0"/>
        <n v="-1800.0"/>
        <n v="19800.0"/>
        <n v="30600.0"/>
        <n v="15200.0"/>
        <n v="8200.0"/>
        <n v="-5800.0"/>
        <n v="3200.0"/>
        <n v="24200.0"/>
        <n v="-800.0"/>
        <n v="13200.0"/>
        <n v="5200.0"/>
        <n v="-2300.0"/>
        <n v="7200.0"/>
        <n v="-6300.0"/>
        <n v="-3800.0"/>
        <n v="12200.0"/>
        <n v="330000.0"/>
        <n v="-60000.0"/>
        <n v="1980000.0"/>
        <n v="900000.0"/>
        <n v="1380000.0"/>
        <n v="690000.0"/>
        <n v="14200.0"/>
        <n v="16000.0"/>
        <n v="69000.0"/>
        <n v="2200.0"/>
        <n v="26200.0"/>
        <n v="375000.0"/>
        <n v="-4400.0"/>
        <n v="34000.0"/>
        <n v="430000.0"/>
        <n v="-40000.0"/>
        <n v="-100000.0"/>
        <n v="1650000.0"/>
        <n v="650000.0"/>
        <n v="226000.0"/>
        <n v="250000.0"/>
        <n v="82000.0"/>
        <n v="1450000.0"/>
        <n v="550000.0"/>
        <n v="4930000.0"/>
        <n v="2650000.0"/>
        <n v="970000.0"/>
        <n v="74600.0"/>
        <n v="-3400.0"/>
        <n v="186000.0"/>
        <n v="180000.0"/>
        <n v="215000.0"/>
        <n v="575000.0"/>
        <n v="161000.0"/>
        <n v="145000.0"/>
        <n v="10100.0"/>
        <n v="-8500.0"/>
        <n v="228500.0"/>
        <n v="262500.0"/>
        <n v="212500.0"/>
        <n v="3600.0"/>
        <n v="10800.0"/>
        <n v="31000.0"/>
        <n v="38200.0"/>
        <n v="61000.0"/>
        <n v="118000.0"/>
        <n v="28000.0"/>
        <n v="-39800.0"/>
        <n v="-21800.0"/>
        <n v="223000.0"/>
        <n v="28600.0"/>
        <n v="-14600.0"/>
        <n v="-29000.0"/>
        <n v="-32600.0"/>
        <n v="103000.0"/>
        <n v="-28000.0"/>
        <n v="151000.0"/>
        <n v="415000.0"/>
        <n v="439000.0"/>
        <n v="259000.0"/>
        <n v="535000.0"/>
        <n v="-37000.0"/>
        <n v="235000.0"/>
        <n v="-25000.0"/>
        <n v="289500.0"/>
        <n v="55500.0"/>
        <n v="14000.0"/>
        <n v="14400.0"/>
        <n v="168000.0"/>
        <n v="38400.0"/>
        <n v="114000.0"/>
        <n v="5800.0"/>
        <n v="52600.0"/>
        <n v="27400.0"/>
        <n v="-48000.0"/>
        <n v="-43000.0"/>
        <n v="-45000.0"/>
        <n v="365500.0"/>
        <n v="8400.0"/>
        <n v="-1200.0"/>
        <n v="24000.0"/>
        <n v="222000.0"/>
        <n v="982000.0"/>
        <n v="-16000.0"/>
        <n v="400.0"/>
        <n v="4600.0"/>
        <n v="-97200.0"/>
        <n v="-99600.0"/>
        <n v="-90000.0"/>
        <n v="234000.0"/>
        <n v="750000.0"/>
        <n v="570000.0"/>
        <n v="66000.0"/>
        <n v="-75600.0"/>
        <n v="354000.0"/>
        <n v="-116400.0"/>
        <n v="282000.0"/>
        <n v="-85000.0"/>
        <n v="-110000.0"/>
        <n v="-72000.0"/>
        <n v="23400.0"/>
        <n v="34200.0"/>
        <n v="10200.0"/>
        <n v="93000.0"/>
        <n v="36600.0"/>
        <n v="-5400.0"/>
        <n v="39000.0"/>
        <n v="189000.0"/>
        <n v="67000.0"/>
        <n v="115000.0"/>
        <n v="51400.0"/>
        <n v="105000.0"/>
        <n v="121000.0"/>
        <n v="165000.0"/>
        <n v="-93000.0"/>
        <n v="-81000.0"/>
        <n v="425000.0"/>
        <n v="625000.0"/>
        <n v="-80000.0"/>
        <n v="775000.0"/>
        <n v="-91400.0"/>
        <n v="403000.0"/>
        <n v="355000.0"/>
        <n v="265000.0"/>
        <n v="271000.0"/>
        <n v="325000.0"/>
        <n v="283000.0"/>
        <n v="127000.0"/>
        <n v="379000.0"/>
        <n v="-47000.0"/>
        <n v="-75000.0"/>
        <n v="-63000.0"/>
        <n v="275000.0"/>
        <n v="7800.0"/>
        <n v="79800.0"/>
        <n v="42600.0"/>
        <n v="85800.0"/>
        <n v="31800.0"/>
        <n v="29400.0"/>
        <n v="164800.0"/>
        <n v="-200.0"/>
        <n v="11800.0"/>
        <n v="14800.0"/>
        <n v="-2200.0"/>
        <n v="15800.0"/>
        <n v="34800.0"/>
        <n v="91800.0"/>
        <n v="139800.0"/>
        <n v="129800.0"/>
        <n v="114800.0"/>
        <n v="41800.0"/>
        <n v="-4200.0"/>
        <n v="24800.0"/>
        <n v="-5200.0"/>
        <n v="9800.0"/>
        <n v="-3200.0"/>
        <n v="-6200.0"/>
        <n v="49900.0"/>
        <n v="-7700.0"/>
        <n v="87500.0"/>
        <n v="122500.0"/>
        <n v="25500.0"/>
        <n v="203500.0"/>
        <n v="13500.0"/>
        <n v="-8800.0"/>
        <n v="45600.0"/>
        <n v="10300.0"/>
        <n v="21100.0"/>
        <n v="-1100.0"/>
        <n v="202000.0"/>
        <n v="130000.0"/>
        <n v="400000.0"/>
        <n v="-34000.0"/>
        <n v="406000.0"/>
        <n v="166000.0"/>
        <n v="910000.0"/>
        <n v="322000.0"/>
        <n v="1150000.0"/>
        <n v="262000.0"/>
        <n v="310000.0"/>
        <n v="142000.0"/>
        <n v="125000.0"/>
        <n v="245000.0"/>
        <n v="46800.0"/>
        <n v="84000.0"/>
        <n v="294000.0"/>
        <n v="79000.0"/>
        <n v="169000.0"/>
        <n v="314000.0"/>
        <n v="154000.0"/>
        <n v="76000.0"/>
        <n v="134000.0"/>
        <n v="369000.0"/>
        <n v="214000.0"/>
        <n v="254000.0"/>
        <n v="59000.0"/>
        <n v="205000.0"/>
        <n v="-51000.0"/>
        <n v="-53000.0"/>
        <n v="-39000.0"/>
        <n v="237000.0"/>
        <n v="465000.0"/>
        <n v="177000.0"/>
        <n v="-54400.0"/>
        <n v="500000.0"/>
        <n v="540000.0"/>
        <n v="356000.0"/>
        <n v="200000.0"/>
        <n v="176000.0"/>
        <n v="680000.0"/>
        <n v="404000.0"/>
        <n v="830000.0"/>
        <n v="800000.0"/>
        <n v="116000.0"/>
        <n v="980000.0"/>
        <n v="308000.0"/>
        <n v="260000.0"/>
        <n v="-115000.0"/>
        <n v="-120000.0"/>
        <n v="-128000.0"/>
        <n v="-140000.0"/>
        <n v="198000.0"/>
        <n v="258000.0"/>
        <n v="2490000.0"/>
        <n v="225000.0"/>
        <n v="-102000.0"/>
        <n v="-92000.0"/>
        <n v="58800.0"/>
        <n v="137000.0"/>
        <n v="77000.0"/>
        <n v="27600.0"/>
        <n v="162000.0"/>
        <n v="41000.0"/>
        <n v="98000.0"/>
        <n v="-38400.0"/>
        <n v="333000.0"/>
        <n v="218000.0"/>
        <n v="68000.0"/>
        <n v="-4100.0"/>
        <n v="-1700.0"/>
        <n v="12700.0"/>
        <n v="-11300.0"/>
        <n v="33500.0"/>
        <n v="-15500.0"/>
        <n v="-19000.0"/>
        <n v="323000.0"/>
        <n v="111000.0"/>
        <n v="-23000.0"/>
        <n v="-33500.0"/>
        <n v="101000.0"/>
        <n v="-31000.0"/>
        <n v="-37500.0"/>
        <n v="700000.0"/>
        <n v="-65000.0"/>
        <n v="-125000.0"/>
        <n v="-70000.0"/>
        <n v="-130000.0"/>
        <n v="64000.0"/>
        <n v="460000.0"/>
        <n v="760000.0"/>
        <n v="136000.0"/>
        <n v="382000.0"/>
        <n v="1720000.0"/>
        <n v="412000.0"/>
        <n v="232000.0"/>
        <n v="112000.0"/>
        <n v="-50000.0"/>
        <n v="675000.0"/>
        <n v="-148000.0"/>
        <n v="-145000.0"/>
        <n v="350000.0"/>
        <n v="-132000.0"/>
        <n v="64800.0"/>
        <n v="94800.0"/>
        <n v="9600.0"/>
        <n v="160800.0"/>
        <n v="40800.0"/>
        <n v="28800.0"/>
        <n v="39800.0"/>
        <n v="13800.0"/>
        <n v="5300.0"/>
        <n v="20800.0"/>
        <n v="3800.0"/>
        <n v="16800.0"/>
        <n v="88800.0"/>
        <n v="112800.0"/>
        <n v="77800.0"/>
        <n v="27800.0"/>
        <n v="47800.0"/>
        <n v="50800.0"/>
        <n v="32800.0"/>
        <n v="162800.0"/>
        <n v="54800.0"/>
        <n v="82800.0"/>
        <n v="37800.0"/>
        <n v="17800.0"/>
        <n v="6800.0"/>
        <n v="2800.0"/>
        <n v="22800.0"/>
        <n v="800.0"/>
        <n v="-4700.0"/>
        <n v="-5700.0"/>
        <n v="50400.0"/>
        <n v="-13200.0"/>
        <n v="-8400.0"/>
        <n v="102000.0"/>
        <n v="-10800.0"/>
        <n v="126000.0"/>
        <n v="56000.0"/>
        <n v="106000.0"/>
        <n v="146000.0"/>
        <n v="-44000.0"/>
        <n v="-49000.0"/>
        <n v="6100.0"/>
        <n v="9700.0"/>
        <n v="-14300.0"/>
        <n v="54100.0"/>
        <n v="26500.0"/>
        <n v="34900.0"/>
        <n v="12100.0"/>
        <n v="-13500.0"/>
        <n v="157500.0"/>
        <n v="-24500.0"/>
        <n v="-19500.0"/>
        <n v="-17500.0"/>
        <n v="296500.0"/>
        <n v="68500.0"/>
        <n v="252500.0"/>
        <n v="232500.0"/>
        <n v="-150000.0"/>
        <n v="-155000.0"/>
        <n v="610000.0"/>
        <n v="4240000.0"/>
        <n v="76200.0"/>
        <n v="61800.0"/>
        <n v="1800.0"/>
        <n v="-8200.0"/>
        <n v="-8700.0"/>
        <n v="-6700.0"/>
        <n v="107000.0"/>
        <n v="164000.0"/>
        <n v="51200.0"/>
        <n v="36800.0"/>
        <n v="-12400.0"/>
        <n v="17600.0"/>
        <n v="89000.0"/>
        <n v="109000.0"/>
        <n v="104000.0"/>
        <n v="92000.0"/>
        <n v="248000.0"/>
        <n v="119000.0"/>
        <n v="410000.0"/>
        <n v="340000.0"/>
        <n v="1090000.0"/>
        <n v="394000.0"/>
        <n v="286000.0"/>
        <n v="5600.0"/>
        <n v="52400.0"/>
        <n v="212000.0"/>
        <n v="278000.0"/>
        <n v="302000.0"/>
        <n v="152000.0"/>
        <n v="182000.0"/>
        <n v="600.0"/>
        <n v="255000.0"/>
        <n v="159000.0"/>
        <n v="267000.0"/>
        <n v="459000.0"/>
        <n v="185000.0"/>
        <n v="-2800.0"/>
        <n v="9200.0"/>
        <n v="-400.0"/>
        <n v="83600.0"/>
        <n v="412800.0"/>
        <n v="-10300.0"/>
        <n v="52100.0"/>
        <n v="32900.0"/>
        <n v="2900.0"/>
        <n v="142500.0"/>
        <n v="295000.0"/>
        <n v="15600.0"/>
        <n v="738000.0"/>
        <n v="29600.0"/>
        <n v="5400.0"/>
        <n v="1300.0"/>
        <n v="73800.0"/>
        <n v="77400.0"/>
        <n v="99800.0"/>
        <n v="-9200.0"/>
        <n v="-7200.0"/>
        <n v="-62000.0"/>
        <n v="276000.0"/>
        <n v="246000.0"/>
        <n v="1722000.0"/>
        <n v="414000.0"/>
        <n v="498000.0"/>
        <n v="366000.0"/>
        <n v="122000.0"/>
        <n v="347000.0"/>
        <n v="522000.0"/>
        <n v="-76500.0"/>
        <n v="92800.0"/>
        <n v="42800.0"/>
        <n v="44400.0"/>
        <n v="20400.0"/>
        <n v="21600.0"/>
        <n v="129200.0"/>
        <n v="17200.0"/>
        <n v="-4800.0"/>
        <n v="193200.0"/>
        <n v="73200.0"/>
        <n v="91200.0"/>
        <n v="27200.0"/>
        <n v="47200.0"/>
        <n v="22200.0"/>
        <n v="-6800.0"/>
        <n v="200.0"/>
        <n v="12400.0"/>
        <n v="70400.0"/>
        <n v="15400.0"/>
        <n v="75400.0"/>
        <n v="60400.0"/>
        <n v="-6400.0"/>
        <n v="-194000.0"/>
        <n v="-152000.0"/>
        <n v="304000.0"/>
        <n v="496000.0"/>
        <n v="1840000.0"/>
        <n v="328000.0"/>
        <n v="4960000.0"/>
        <n v="89800.0"/>
        <n v="26800.0"/>
        <n v="265800.0"/>
        <n v="649800.0"/>
        <n v="169800.0"/>
        <n v="289800.0"/>
        <n v="127800.0"/>
        <n v="29800.0"/>
        <n v="309800.0"/>
        <n v="74800.0"/>
        <n v="73400.0"/>
        <n v="-16600.0"/>
        <n v="-21400.0"/>
        <n v="32600.0"/>
        <m/>
      </sharedItems>
    </cacheField>
    <cacheField name="less 10k costs" numFmtId="164">
      <sharedItems containsString="0" containsBlank="1" containsNumber="1" containsInteger="1">
        <n v="20000.0"/>
        <n v="140000.0"/>
        <n v="164000.0"/>
        <n v="-5200.0"/>
        <n v="22400.0"/>
        <n v="15200.0"/>
        <n v="44000.0"/>
        <n v="34000.0"/>
        <n v="-15000.0"/>
        <n v="0.0"/>
        <n v="-8800.0"/>
        <n v="52000.0"/>
        <n v="184000.0"/>
        <n v="16000.0"/>
        <n v="-8000.0"/>
        <n v="9000.0"/>
        <n v="-1000.0"/>
        <n v="-4000.0"/>
        <n v="8000.0"/>
        <n v="-3000.0"/>
        <n v="-2000.0"/>
        <n v="-14000.0"/>
        <n v="-11000.0"/>
        <n v="-8600.0"/>
        <n v="1000.0"/>
        <n v="10600.0"/>
        <n v="-30200.0"/>
        <n v="-17000.0"/>
        <n v="35000.0"/>
        <n v="12000.0"/>
        <n v="145000.0"/>
        <n v="65000.0"/>
        <n v="40000.0"/>
        <n v="45000.0"/>
        <n v="-22000.0"/>
        <n v="-5000.0"/>
        <n v="-24500.0"/>
        <n v="17000.0"/>
        <n v="-20000.0"/>
        <n v="15400.0"/>
        <n v="187000.0"/>
        <n v="85000.0"/>
        <n v="55000.0"/>
        <n v="37000.0"/>
        <n v="23000.0"/>
        <n v="10000.0"/>
        <n v="435000.0"/>
        <n v="465000.0"/>
        <n v="-13000.0"/>
        <n v="40400.0"/>
        <n v="-15600.0"/>
        <n v="-18100.0"/>
        <n v="-17600.0"/>
        <n v="-13600.0"/>
        <n v="53000.0"/>
        <n v="4000.0"/>
        <n v="36000.0"/>
        <n v="-7000.0"/>
        <n v="13000.0"/>
        <n v="2000.0"/>
        <n v="-17500.0"/>
        <n v="-21000.0"/>
        <n v="-18000.0"/>
        <n v="-19000.0"/>
        <n v="43000.0"/>
        <n v="11400.0"/>
        <n v="23400.0"/>
        <n v="-12000.0"/>
        <n v="-9000.0"/>
        <n v="3000.0"/>
        <n v="42000.0"/>
        <n v="28000.0"/>
        <n v="30400.0"/>
        <n v="-6000.0"/>
        <n v="245000.0"/>
        <n v="41000.0"/>
        <n v="-20200.0"/>
        <n v="6200.0"/>
        <n v="5000.0"/>
        <n v="56600.0"/>
        <n v="30200.0"/>
        <n v="-3400.0"/>
        <n v="37400.0"/>
        <n v="14600.0"/>
        <n v="25400.0"/>
        <n v="-5800.0"/>
        <n v="47000.0"/>
        <n v="7000.0"/>
        <n v="395000.0"/>
        <n v="125000.0"/>
        <n v="100000.0"/>
        <n v="15000.0"/>
        <n v="33000.0"/>
        <n v="25000.0"/>
        <n v="-16500.0"/>
        <n v="-24000.0"/>
        <n v="-10000.0"/>
        <n v="-13500.0"/>
        <n v="52500.0"/>
        <n v="72500.0"/>
        <n v="14500.0"/>
        <n v="82500.0"/>
        <n v="-8500.0"/>
        <n v="8500.0"/>
        <n v="12500.0"/>
        <n v="-12500.0"/>
        <n v="-5500.0"/>
        <n v="2500.0"/>
        <n v="57500.0"/>
        <n v="24500.0"/>
        <n v="-9500.0"/>
        <n v="-2500.0"/>
        <n v="-22500.0"/>
        <n v="-19500.0"/>
        <n v="86500.0"/>
        <n v="128500.0"/>
        <n v="40900.0"/>
        <n v="46900.0"/>
        <n v="188500.0"/>
        <n v="22500.0"/>
        <n v="87500.0"/>
        <n v="102500.0"/>
        <n v="-11500.0"/>
        <n v="122500.0"/>
        <n v="-500.0"/>
        <n v="-26500.0"/>
        <n v="27500.0"/>
        <n v="67500.0"/>
        <n v="13800.0"/>
        <n v="27000.0"/>
        <n v="81000.0"/>
        <n v="-12400.0"/>
        <n v="26000.0"/>
        <n v="48000.0"/>
        <n v="38000.0"/>
        <n v="128000.0"/>
        <n v="63000.0"/>
        <n v="148000.0"/>
        <n v="98000.0"/>
        <n v="-20500.0"/>
        <n v="-10600.0"/>
        <n v="7400.0"/>
        <n v="-12600.0"/>
        <n v="8100.0"/>
        <n v="134000.0"/>
        <n v="80000.0"/>
        <n v="780000.0"/>
        <n v="510000.0"/>
        <n v="230000.0"/>
        <n v="90000.0"/>
        <n v="350000.0"/>
        <n v="70000.0"/>
        <n v="-30000.0"/>
        <n v="-43000.0"/>
        <n v="-48000.0"/>
        <n v="-40000.0"/>
        <n v="-37000.0"/>
        <n v="434000.0"/>
        <n v="290000.0"/>
        <n v="590000.0"/>
        <n v="254000.0"/>
        <n v="110000.0"/>
        <n v="650000.0"/>
        <n v="800000.0"/>
        <n v="470000.0"/>
        <n v="410000.0"/>
        <n v="50000.0"/>
        <n v="30000.0"/>
        <n v="130000.0"/>
        <n v="270000.0"/>
        <n v="150000.0"/>
        <n v="-34000.0"/>
        <n v="180000.0"/>
        <n v="5300.0"/>
        <n v="28100.0"/>
        <n v="25700.0"/>
        <n v="-3100.0"/>
        <n v="60500.0"/>
        <n v="42500.0"/>
        <n v="10500.0"/>
        <n v="500.0"/>
        <n v="-7500.0"/>
        <n v="6500.0"/>
        <n v="-16000.0"/>
        <n v="-4500.0"/>
        <n v="-15500.0"/>
        <n v="30500.0"/>
        <n v="162500.0"/>
        <n v="62500.0"/>
        <n v="7500.0"/>
        <n v="32500.0"/>
        <n v="-14500.0"/>
        <n v="107500.0"/>
        <n v="6400.0"/>
        <n v="-17100.0"/>
        <n v="-5600.0"/>
        <n v="-3600.0"/>
        <n v="-16600.0"/>
        <n v="-10500.0"/>
        <n v="197500.0"/>
        <n v="177500.0"/>
        <n v="9500.0"/>
        <n v="17500.0"/>
        <n v="-6500.0"/>
        <n v="4500.0"/>
        <n v="29500.0"/>
        <n v="220000.0"/>
        <n v="360000.0"/>
        <n v="348000.0"/>
        <n v="84000.0"/>
        <n v="660000.0"/>
        <n v="444000.0"/>
        <n v="3420000.0"/>
        <n v="630000.0"/>
        <n v="480000.0"/>
        <n v="-36000.0"/>
        <n v="75000.0"/>
        <n v="-32000.0"/>
        <n v="-42000.0"/>
        <n v="-46000.0"/>
        <n v="210000.0"/>
        <n v="-52500.0"/>
        <n v="-25000.0"/>
        <n v="440000.0"/>
        <n v="39500.0"/>
        <n v="13500.0"/>
        <n v="22000.0"/>
        <n v="185000.0"/>
        <n v="-28000.0"/>
        <n v="-27000.0"/>
        <n v="-32500.0"/>
        <n v="-31000.0"/>
        <n v="860000.0"/>
        <n v="200000.0"/>
        <n v="160000.0"/>
        <n v="-23000.0"/>
        <n v="39000.0"/>
        <n v="-19800.0"/>
        <n v="9200.0"/>
        <n v="-31500.0"/>
        <n v="15900.0"/>
        <n v="-12900.0"/>
        <n v="1500.0"/>
        <n v="25500.0"/>
        <n v="8700.0"/>
        <n v="-3300.0"/>
        <n v="97500.0"/>
        <n v="127500.0"/>
        <n v="37500.0"/>
        <n v="5500.0"/>
        <n v="-3500.0"/>
        <n v="-1500.0"/>
        <n v="31500.0"/>
        <n v="257500.0"/>
        <n v="-21500.0"/>
        <n v="38500.0"/>
        <n v="20500.0"/>
        <n v="-11900.0"/>
        <n v="64500.0"/>
        <n v="28500.0"/>
        <n v="34500.0"/>
        <n v="19500.0"/>
        <n v="18500.0"/>
        <n v="26500.0"/>
        <n v="44500.0"/>
        <n v="-26200.0"/>
        <n v="11000.0"/>
        <n v="-21400.0"/>
        <n v="64000.0"/>
        <n v="19000.0"/>
        <n v="61600.0"/>
        <n v="1600.0"/>
        <n v="25600.0"/>
        <n v="18400.0"/>
        <n v="37600.0"/>
        <n v="2800.0"/>
        <n v="16400.0"/>
        <n v="-60400.0"/>
        <n v="-7600.0"/>
        <n v="-50800.0"/>
        <n v="-45000.0"/>
        <n v="-51000.0"/>
        <n v="-67000.0"/>
        <n v="86000.0"/>
        <n v="62000.0"/>
        <n v="500000.0"/>
        <n v="3410000.0"/>
        <n v="68000.0"/>
        <n v="-52000.0"/>
        <n v="305000.0"/>
        <n v="380000.0"/>
        <n v="-65000.0"/>
        <n v="-66000.0"/>
        <n v="54200.0"/>
        <n v="-11800.0"/>
        <n v="9800.0"/>
        <n v="20600.0"/>
        <n v="5200.0"/>
        <n v="-1800.0"/>
        <n v="-15800.0"/>
        <n v="-6800.0"/>
        <n v="14200.0"/>
        <n v="-10800.0"/>
        <n v="3200.0"/>
        <n v="-4800.0"/>
        <n v="-12300.0"/>
        <n v="-2800.0"/>
        <n v="-16300.0"/>
        <n v="-13800.0"/>
        <n v="2200.0"/>
        <n v="320000.0"/>
        <n v="-70000.0"/>
        <n v="1970000.0"/>
        <n v="890000.0"/>
        <n v="1370000.0"/>
        <n v="680000.0"/>
        <n v="4200.0"/>
        <n v="6000.0"/>
        <n v="59000.0"/>
        <n v="-7800.0"/>
        <n v="16200.0"/>
        <n v="365000.0"/>
        <n v="-14400.0"/>
        <n v="24000.0"/>
        <n v="420000.0"/>
        <n v="-50000.0"/>
        <n v="-110000.0"/>
        <n v="1640000.0"/>
        <n v="640000.0"/>
        <n v="216000.0"/>
        <n v="240000.0"/>
        <n v="60000.0"/>
        <n v="72000.0"/>
        <n v="1440000.0"/>
        <n v="540000.0"/>
        <n v="4920000.0"/>
        <n v="2640000.0"/>
        <n v="960000.0"/>
        <n v="64600.0"/>
        <n v="-13400.0"/>
        <n v="176000.0"/>
        <n v="170000.0"/>
        <n v="205000.0"/>
        <n v="565000.0"/>
        <n v="151000.0"/>
        <n v="135000.0"/>
        <n v="100.0"/>
        <n v="-18500.0"/>
        <n v="218500.0"/>
        <n v="252500.0"/>
        <n v="202500.0"/>
        <n v="-6400.0"/>
        <n v="800.0"/>
        <n v="21000.0"/>
        <n v="28200.0"/>
        <n v="51000.0"/>
        <n v="108000.0"/>
        <n v="18000.0"/>
        <n v="-49800.0"/>
        <n v="-31800.0"/>
        <n v="213000.0"/>
        <n v="18600.0"/>
        <n v="-24600.0"/>
        <n v="-39000.0"/>
        <n v="-42600.0"/>
        <n v="93000.0"/>
        <n v="-38000.0"/>
        <n v="141000.0"/>
        <n v="405000.0"/>
        <n v="429000.0"/>
        <n v="249000.0"/>
        <n v="525000.0"/>
        <n v="-47000.0"/>
        <n v="225000.0"/>
        <n v="-35000.0"/>
        <n v="279500.0"/>
        <n v="45500.0"/>
        <n v="4400.0"/>
        <n v="158000.0"/>
        <n v="28400.0"/>
        <n v="104000.0"/>
        <n v="-4200.0"/>
        <n v="42600.0"/>
        <n v="17400.0"/>
        <n v="-58000.0"/>
        <n v="-53000.0"/>
        <n v="-55000.0"/>
        <n v="355500.0"/>
        <n v="-1600.0"/>
        <n v="-11200.0"/>
        <n v="14000.0"/>
        <n v="212000.0"/>
        <n v="972000.0"/>
        <n v="-26000.0"/>
        <n v="-9600.0"/>
        <n v="-5400.0"/>
        <n v="-107200.0"/>
        <n v="-109600.0"/>
        <n v="-100000.0"/>
        <n v="224000.0"/>
        <n v="740000.0"/>
        <n v="560000.0"/>
        <n v="56000.0"/>
        <n v="-85600.0"/>
        <n v="344000.0"/>
        <n v="-126400.0"/>
        <n v="272000.0"/>
        <n v="-95000.0"/>
        <n v="-120000.0"/>
        <n v="-82000.0"/>
        <n v="13400.0"/>
        <n v="24200.0"/>
        <n v="200.0"/>
        <n v="83000.0"/>
        <n v="26600.0"/>
        <n v="-15400.0"/>
        <n v="29000.0"/>
        <n v="179000.0"/>
        <n v="57000.0"/>
        <n v="105000.0"/>
        <n v="41400.0"/>
        <n v="95000.0"/>
        <n v="111000.0"/>
        <n v="155000.0"/>
        <n v="-103000.0"/>
        <n v="-91000.0"/>
        <n v="415000.0"/>
        <n v="615000.0"/>
        <n v="-90000.0"/>
        <n v="765000.0"/>
        <n v="-101400.0"/>
        <n v="393000.0"/>
        <n v="345000.0"/>
        <n v="255000.0"/>
        <n v="261000.0"/>
        <n v="315000.0"/>
        <n v="273000.0"/>
        <n v="117000.0"/>
        <n v="369000.0"/>
        <n v="-57000.0"/>
        <n v="-85000.0"/>
        <n v="-73000.0"/>
        <n v="165000.0"/>
        <n v="265000.0"/>
        <n v="-2200.0"/>
        <n v="69800.0"/>
        <n v="32600.0"/>
        <n v="75800.0"/>
        <n v="21800.0"/>
        <n v="19400.0"/>
        <n v="154800.0"/>
        <n v="-10200.0"/>
        <n v="1800.0"/>
        <n v="4800.0"/>
        <n v="-12200.0"/>
        <n v="5800.0"/>
        <n v="24800.0"/>
        <n v="81800.0"/>
        <n v="129800.0"/>
        <n v="119800.0"/>
        <n v="104800.0"/>
        <n v="31800.0"/>
        <n v="-14200.0"/>
        <n v="14800.0"/>
        <n v="-15200.0"/>
        <n v="-200.0"/>
        <n v="-13200.0"/>
        <n v="-16200.0"/>
        <n v="39900.0"/>
        <n v="-17700.0"/>
        <n v="77500.0"/>
        <n v="112500.0"/>
        <n v="15500.0"/>
        <n v="193500.0"/>
        <n v="3500.0"/>
        <n v="-18800.0"/>
        <n v="35600.0"/>
        <n v="300.0"/>
        <n v="11100.0"/>
        <n v="-11100.0"/>
        <n v="192000.0"/>
        <n v="120000.0"/>
        <n v="390000.0"/>
        <n v="-44000.0"/>
        <n v="396000.0"/>
        <n v="156000.0"/>
        <n v="900000.0"/>
        <n v="312000.0"/>
        <n v="1140000.0"/>
        <n v="252000.0"/>
        <n v="300000.0"/>
        <n v="132000.0"/>
        <n v="115000.0"/>
        <n v="235000.0"/>
        <n v="36800.0"/>
        <n v="74000.0"/>
        <n v="284000.0"/>
        <n v="69000.0"/>
        <n v="159000.0"/>
        <n v="304000.0"/>
        <n v="144000.0"/>
        <n v="32000.0"/>
        <n v="66000.0"/>
        <n v="124000.0"/>
        <n v="359000.0"/>
        <n v="204000.0"/>
        <n v="244000.0"/>
        <n v="49000.0"/>
        <n v="195000.0"/>
        <n v="-61000.0"/>
        <n v="-63000.0"/>
        <n v="-49000.0"/>
        <n v="227000.0"/>
        <n v="455000.0"/>
        <n v="167000.0"/>
        <n v="-64400.0"/>
        <n v="490000.0"/>
        <n v="530000.0"/>
        <n v="346000.0"/>
        <n v="190000.0"/>
        <n v="166000.0"/>
        <n v="670000.0"/>
        <n v="394000.0"/>
        <n v="820000.0"/>
        <n v="790000.0"/>
        <n v="106000.0"/>
        <n v="970000.0"/>
        <n v="298000.0"/>
        <n v="250000.0"/>
        <n v="-125000.0"/>
        <n v="-130000.0"/>
        <n v="-138000.0"/>
        <n v="-150000.0"/>
        <n v="188000.0"/>
        <n v="248000.0"/>
        <n v="2480000.0"/>
        <n v="215000.0"/>
        <n v="-112000.0"/>
        <n v="-102000.0"/>
        <n v="48800.0"/>
        <n v="127000.0"/>
        <n v="67000.0"/>
        <n v="17600.0"/>
        <n v="152000.0"/>
        <n v="31000.0"/>
        <n v="88000.0"/>
        <n v="-48400.0"/>
        <n v="323000.0"/>
        <n v="208000.0"/>
        <n v="58000.0"/>
        <n v="-14100.0"/>
        <n v="-11700.0"/>
        <n v="2700.0"/>
        <n v="-21300.0"/>
        <n v="23500.0"/>
        <n v="-25500.0"/>
        <n v="-29000.0"/>
        <n v="313000.0"/>
        <n v="101000.0"/>
        <n v="-33000.0"/>
        <n v="-43500.0"/>
        <n v="91000.0"/>
        <n v="-41000.0"/>
        <n v="-47500.0"/>
        <n v="690000.0"/>
        <n v="-75000.0"/>
        <n v="-135000.0"/>
        <n v="-80000.0"/>
        <n v="-140000.0"/>
        <n v="54000.0"/>
        <n v="450000.0"/>
        <n v="750000.0"/>
        <n v="126000.0"/>
        <n v="372000.0"/>
        <n v="1710000.0"/>
        <n v="402000.0"/>
        <n v="222000.0"/>
        <n v="102000.0"/>
        <n v="-60000.0"/>
        <n v="665000.0"/>
        <n v="-158000.0"/>
        <n v="-155000.0"/>
        <n v="340000.0"/>
        <n v="-142000.0"/>
        <n v="54800.0"/>
        <n v="84800.0"/>
        <n v="-400.0"/>
        <n v="150800.0"/>
        <n v="30800.0"/>
        <n v="18800.0"/>
        <n v="29800.0"/>
        <n v="3800.0"/>
        <n v="-4700.0"/>
        <n v="10800.0"/>
        <n v="-6200.0"/>
        <n v="6800.0"/>
        <n v="78800.0"/>
        <n v="102800.0"/>
        <n v="67800.0"/>
        <n v="17800.0"/>
        <n v="37800.0"/>
        <n v="40800.0"/>
        <n v="22800.0"/>
        <n v="152800.0"/>
        <n v="44800.0"/>
        <n v="72800.0"/>
        <n v="27800.0"/>
        <n v="7800.0"/>
        <n v="-3200.0"/>
        <n v="-7200.0"/>
        <n v="12800.0"/>
        <n v="-9200.0"/>
        <n v="-14700.0"/>
        <n v="-15700.0"/>
        <n v="-23200.0"/>
        <n v="-18400.0"/>
        <n v="92000.0"/>
        <n v="-20800.0"/>
        <n v="116000.0"/>
        <n v="46000.0"/>
        <n v="96000.0"/>
        <n v="136000.0"/>
        <n v="-54000.0"/>
        <n v="-59000.0"/>
        <n v="-3900.0"/>
        <n v="-300.0"/>
        <n v="-24300.0"/>
        <n v="44100.0"/>
        <n v="16500.0"/>
        <n v="24900.0"/>
        <n v="2100.0"/>
        <n v="-23500.0"/>
        <n v="147500.0"/>
        <n v="-34500.0"/>
        <n v="-29500.0"/>
        <n v="-27500.0"/>
        <n v="286500.0"/>
        <n v="58500.0"/>
        <n v="242500.0"/>
        <n v="222500.0"/>
        <n v="-160000.0"/>
        <n v="-165000.0"/>
        <n v="600000.0"/>
        <n v="4230000.0"/>
        <n v="66200.0"/>
        <n v="51800.0"/>
        <n v="-8200.0"/>
        <n v="-18200.0"/>
        <n v="-18700.0"/>
        <n v="-16700.0"/>
        <n v="97000.0"/>
        <n v="154000.0"/>
        <n v="41200.0"/>
        <n v="26800.0"/>
        <n v="-22400.0"/>
        <n v="7600.0"/>
        <n v="79000.0"/>
        <n v="99000.0"/>
        <n v="94000.0"/>
        <n v="82000.0"/>
        <n v="238000.0"/>
        <n v="109000.0"/>
        <n v="400000.0"/>
        <n v="330000.0"/>
        <n v="1080000.0"/>
        <n v="384000.0"/>
        <n v="276000.0"/>
        <n v="-4400.0"/>
        <n v="42400.0"/>
        <n v="202000.0"/>
        <n v="268000.0"/>
        <n v="292000.0"/>
        <n v="142000.0"/>
        <n v="172000.0"/>
        <n v="-9400.0"/>
        <n v="149000.0"/>
        <n v="257000.0"/>
        <n v="449000.0"/>
        <n v="175000.0"/>
        <n v="-12800.0"/>
        <n v="-800.0"/>
        <n v="-10400.0"/>
        <n v="73600.0"/>
        <n v="402800.0"/>
        <n v="-20300.0"/>
        <n v="42100.0"/>
        <n v="22900.0"/>
        <n v="-7100.0"/>
        <n v="132500.0"/>
        <n v="285000.0"/>
        <n v="5600.0"/>
        <n v="728000.0"/>
        <n v="19600.0"/>
        <n v="-4600.0"/>
        <n v="-8700.0"/>
        <n v="63800.0"/>
        <n v="67400.0"/>
        <n v="89800.0"/>
        <n v="-19200.0"/>
        <n v="-17200.0"/>
        <n v="-72000.0"/>
        <n v="266000.0"/>
        <n v="236000.0"/>
        <n v="1712000.0"/>
        <n v="404000.0"/>
        <n v="488000.0"/>
        <n v="356000.0"/>
        <n v="112000.0"/>
        <n v="337000.0"/>
        <n v="512000.0"/>
        <n v="-86500.0"/>
        <n v="82800.0"/>
        <n v="32800.0"/>
        <n v="34400.0"/>
        <n v="10400.0"/>
        <n v="11600.0"/>
        <n v="119200.0"/>
        <n v="7200.0"/>
        <n v="-14800.0"/>
        <n v="183200.0"/>
        <n v="63200.0"/>
        <n v="81200.0"/>
        <n v="17200.0"/>
        <n v="37200.0"/>
        <n v="12200.0"/>
        <n v="-16800.0"/>
        <n v="-9800.0"/>
        <n v="2400.0"/>
        <n v="60400.0"/>
        <n v="5400.0"/>
        <n v="65400.0"/>
        <n v="50400.0"/>
        <n v="-16400.0"/>
        <n v="-204000.0"/>
        <n v="-162000.0"/>
        <n v="294000.0"/>
        <n v="486000.0"/>
        <n v="1830000.0"/>
        <n v="318000.0"/>
        <n v="4950000.0"/>
        <n v="79800.0"/>
        <n v="16800.0"/>
        <n v="255800.0"/>
        <n v="639800.0"/>
        <n v="159800.0"/>
        <n v="279800.0"/>
        <n v="117800.0"/>
        <n v="19800.0"/>
        <n v="299800.0"/>
        <n v="64800.0"/>
        <n v="63400.0"/>
        <n v="-26600.0"/>
        <n v="-31400.0"/>
        <n v="22600.0"/>
        <m/>
      </sharedItems>
    </cacheField>
    <cacheField name="10,000" numFmtId="0">
      <sharedItems containsString="0" containsBlank="1">
        <m/>
      </sharedItems>
    </cacheField>
    <cacheField name="Sold less that stud fee" numFmtId="0">
      <sharedItems containsString="0" containsBlank="1" containsNumber="1" containsInteger="1">
        <n v="0.0"/>
        <n v="1.0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J1:T3116" sheet="All Yearling Sale Lots"/>
  </cacheSource>
  <cacheFields>
    <cacheField name="Consignor" numFmtId="0">
      <sharedItems containsBlank="1">
        <s v="Egmont Stud"/>
        <s v="S Fanning Sales"/>
        <s v="Lynn Lodge Stud"/>
        <s v="Jamie Railton Sales Agency"/>
        <s v="Folland-Bowen Bloodstock"/>
        <s v="Baroda Stud"/>
        <s v="Aughamore Stud"/>
        <s v="Newsells Park Stud"/>
        <s v="Knockatrina House Stud"/>
        <s v="Tally-Ho Stud (Agent)"/>
        <s v="Ballintry Stud"/>
        <s v="Llety Farms"/>
        <s v="Yeomanstown Stud, Ireland"/>
        <s v="Bickmarsh Stud"/>
        <s v="Newsells Park Stud Ltd."/>
        <s v="Keith Harte (Agent)"/>
        <s v="Tennyson Farm &amp; Stud"/>
        <s v="Rathasker Stud, Ireland"/>
        <s v="Ashbrooke Stud"/>
        <s v="Consign Ltd."/>
        <s v="Houghton Bloodstock"/>
        <s v="Archersgrove Bloodstock"/>
        <s v="Galbertstown Stables"/>
        <s v="Leon Carrick Bloodstock"/>
        <s v="Castlefarm Stud"/>
        <s v="Kildaragh Stud"/>
        <s v="Corduff Stud"/>
        <s v="Rathbarry Stud"/>
        <s v="Yeomanstown Stud"/>
        <s v="Grange Hill Stud"/>
        <s v="Hunting Hill Stud"/>
        <s v="Boherguy Stud"/>
        <s v="Ballymorris Stud"/>
        <s v="Ballylinch Stud"/>
        <s v="Ballygallon Stud (Ireland) Ltd"/>
        <s v="Rathbarry Stud (Agent)"/>
        <s v="Ballinafad Stud"/>
        <s v="Jossestown Farm, Ireland"/>
        <s v="Kilmoney Cottage Stud, Ireland"/>
        <s v="Rathbarry Stud, Ireland"/>
        <s v="Kildaragh Stud, Ireland (Agent)"/>
        <s v="Herbertstown House Stud (Co. Kildare), Ireland"/>
        <s v="Ashwood House Stables, Ireland"/>
        <s v="Ballyvolane Stud, Ireland"/>
        <s v="Clonmult Farm, Ireland"/>
        <s v="Corduff Stud, Ireland"/>
        <s v="Manor Farm (Wiltshire)"/>
        <s v="Blue Diamond Stud Farm (UK)"/>
        <s v="Churchland Stud"/>
        <s v="Mr &amp; Mrs T. Foster"/>
        <s v="The National Stud Ltd."/>
        <s v="Mount Armstrong Kildare"/>
        <s v="Ballyhane"/>
        <s v="Kildaragh Stud (Agent)"/>
        <s v="Danesrath Stud"/>
        <s v="Hascombe &amp; Valiant Stud Ltd."/>
        <s v="Hegarty Bloodstock"/>
        <s v="Overbury Stud"/>
        <s v="RMM Bloodstock"/>
        <s v="Genesis Green Stud Ltd."/>
        <s v="WH Bloodstock"/>
        <s v="Jamie Railton (Agent)"/>
        <s v="Weir View Stud"/>
        <s v="Consign Ltd"/>
        <s v="Derryluskin Stud"/>
        <s v="Willowbrook Bloodstock"/>
        <s v="Peter Nolan Bloodstock"/>
        <s v="Wardstown Stud"/>
        <s v="Killeen Stables"/>
        <s v="Glen Stables"/>
        <s v="The Castlebridge Consignment"/>
        <s v="Ard Erin Stud"/>
        <s v="Rockview Farm"/>
        <s v="Tradewinds Stud, Ireland"/>
        <s v="Lodge Park Stud"/>
        <s v="Clifton Farm, Ireland"/>
        <s v="Glidawn Stud, Ireland"/>
        <s v="Church View Stables, Ireland"/>
        <s v="Bearstone Stud"/>
        <s v="Salcey Forest Stud"/>
        <s v="Mickley Stud Ltd."/>
        <s v="Whitehall Stud"/>
        <s v="Apple Tree Stud"/>
        <s v="Barton Stud"/>
        <s v="Whatton Manor Stud"/>
        <s v="Tally-Ho Stud"/>
        <s v="Manister House Stud"/>
        <s v="Loughtown Stud"/>
        <s v="Hillwood Stud"/>
        <s v="Norelands"/>
        <s v="Winters Bloodstock"/>
        <s v="Ballyphilip Stud"/>
        <s v="Oghill House Stud"/>
        <s v="Glenvale Stud"/>
        <s v="Ringfort Stud"/>
        <s v="Kirtlington Stud"/>
        <s v="Chasemore Farm"/>
        <s v="Culworth Grounds Farm"/>
        <s v="Ballyphilip Stud, Ireland"/>
        <s v="Galbertstown Stables, Ireland"/>
        <s v="Furnace Mill Stud"/>
        <s v="Harry Dutfield"/>
        <s v="Lodge Park Stud, Ireland"/>
        <s v="New England Stud"/>
        <s v="Clara Stud, Ireland"/>
        <s v="Carisbrooke Stud"/>
        <s v="Baroda Stud, Ireland"/>
        <s v="Throckmorton Court Stud"/>
        <s v="Mountarmstrong Stud, Ireland"/>
        <s v="Mount Farm Stud"/>
        <s v="Oakgrove Stud"/>
        <s v="Redgate Bloodstock Ltd."/>
        <s v="Pipers Rock Stud"/>
        <s v="Rossenarra Stud"/>
        <s v="Tinnakill House"/>
        <s v="Ridge Manor Stud"/>
        <s v="Brenda Shortt Bloodstock"/>
        <s v="Brook Lodge Farm"/>
        <s v="Marlhill House Stud"/>
        <s v="Loughmore Stables"/>
        <s v="Mount Coote Stud"/>
        <s v="Blackwater Stud"/>
        <s v="Belmont Stud"/>
        <s v="Churchland Stud, Ireland"/>
        <s v="Highclere Stud"/>
        <s v="Egmont Stud, Ireland"/>
        <s v="Camas Park Stud, Ireland"/>
        <s v="Meon Valley Stud"/>
        <s v="Car Colston Hall Stud"/>
        <s v="Clearwater Stud"/>
        <s v="Grangemore Stud, Ireland"/>
        <s v="Loughtown Stud, Ireland"/>
        <s v="Aston Mullins Stud"/>
        <s v="Parkway Farm"/>
        <s v="Old Carhue Stud"/>
        <s v="Herbertstown House Stud"/>
        <s v="Irish National Stud"/>
        <s v="Beech Tree Stud"/>
        <s v="Bishopstown Stud"/>
        <s v="Chapel Stud"/>
        <s v="Pier House Stud"/>
        <s v="Castledillon Stud (Agent)"/>
        <s v="Kildallan Farm"/>
        <s v="Minster Enterprises Ltd."/>
        <s v="Kildallan Farm, Ireland"/>
        <s v="Watership Down Stud"/>
        <s v="Voute Sales Ltd. (Agent)"/>
        <s v="Petches Farm"/>
        <s v="Railstown Stud"/>
        <s v="Ballyhagan Stud"/>
        <s v="Gerrardstown House Stud"/>
        <s v="Church View Stables"/>
        <s v="Spencer Sales Ltd"/>
        <s v="Grangemore Stud"/>
        <s v="Mountarmstrong Stud"/>
        <s v="Mountain View Stud"/>
        <s v="Oak Lodge &amp; Springfield House Stud"/>
        <s v="Glacken View"/>
        <s v="Olive O'Connor Bloodstock"/>
        <s v="Ballough House Stables"/>
        <s v="Stauffenberg Bloodstock"/>
        <s v="Mountain View Stud, Ireland"/>
        <s v="Round Hill Stud, Ireland"/>
        <s v="Kilminfoyle House Stud, Ireland (Agent)"/>
        <s v="Croom House Stud, Ireland"/>
        <s v="Tullerboy Farm, Ireland"/>
        <s v="Foxfield Stud"/>
        <s v="Pier House Stud, Ireland"/>
        <s v="Old Carhue Stud, Ireland"/>
        <s v="Carmel Stud"/>
        <s v="Barouche Stud (Ireland) Ltd."/>
        <s v="Staffordstown"/>
        <s v="Norris Bloodstock"/>
        <s v="Staffordstown, Ireland"/>
        <s v="Rathasker Stud"/>
        <s v="Mickley Stud"/>
        <s v="JMQ Bloodstock"/>
        <s v="Newlands House Stud"/>
        <s v="Loughill"/>
        <s v="Tradewinds Stud"/>
        <s v="Lisieux Stud"/>
        <s v="Greenville House Stud"/>
        <s v="Airlie Stud"/>
        <s v="Acorn Stud"/>
        <s v="Rathbride Farm"/>
        <s v="Ladytown Stables"/>
        <s v="Donnellys Well"/>
        <s v="Ballyvolane Stud"/>
        <s v="Forefront Bloodstock"/>
        <s v="Hedgeholme Stud"/>
        <s v="Knockbaun Bloodstock"/>
        <s v="Croom House Stud"/>
        <s v="Clonmult Farm"/>
        <s v="Jarvis Brook Farm"/>
        <s v="Wraymount Stud"/>
        <s v="Miller Hill"/>
        <s v="Hazelwood Bloodstock"/>
        <s v="Camas Park Stud"/>
        <s v="Barronstown Stud"/>
        <s v="Hollyhill Stud"/>
        <s v="Noralla Stud Farm"/>
        <s v="Abbeville Stud"/>
        <s v="Oaks Farm Stables"/>
        <s v="Glenvale Stud, Ireland"/>
        <s v="Mount Coote Stud, Ireland"/>
        <s v="Manister House Stud, Ireland"/>
        <s v="Ballylinch Stud, Ireland"/>
        <s v="Clare Castle Stud, Ireland"/>
        <s v="Aughamore Stud, Ireland"/>
        <s v="Brian O'Rourke Bloodstock"/>
        <s v="Skara Stud, Ireland"/>
        <s v="West Park Farm"/>
        <s v="Castletown Stud"/>
        <s v="Rochestown Lodge Stud"/>
        <s v="Clifton Farm"/>
        <s v="Al Eile Stud"/>
        <s v="Mount Armstrong Stud (Kildare)"/>
        <s v="Killourney Mor Farm"/>
        <s v="Moyfinn Stud, Ireland"/>
        <s v="Oaklands Park Stud"/>
        <s v="Castlehyde Stud"/>
        <s v="Glidawn Stud"/>
        <s v="Moanmore Stables"/>
        <s v="Raheendaw Farm"/>
        <s v="Theakston Stud"/>
        <s v="Greyridge Bloodstock"/>
        <s v="Monksland Stables"/>
        <s v="Whitecastle Stables"/>
        <s v="Brendan White"/>
        <s v="Acorn Stud - Co. Wicklow"/>
        <s v="Kilcarn Park"/>
        <s v="Charel Park Stud"/>
        <s v="Jossestown Farm"/>
        <s v="Cregg Stud"/>
        <s v="Moyfinn Stud"/>
        <s v="Crohane House"/>
        <s v="Roundhill Stud"/>
        <s v="Knocklong House Stud"/>
        <s v="Rathneestin Stables"/>
        <s v="Prospect Stables"/>
        <s v="The Cottage Stud"/>
        <s v="Gourneen Stables"/>
        <s v="Greenwood Stables"/>
        <s v="Ballyhampshire Stud"/>
        <s v="Rockton Stud"/>
        <s v="Mr. Michael Tallon"/>
        <s v="Springfort Park Stud"/>
        <s v="Clonbonny Stud"/>
        <s v="Tally-Ho Stud, Ireland"/>
        <s v="Whitwell Bloodstock"/>
        <s v="Kilpatrick Farm"/>
        <s v="Sladoo Farm"/>
        <s v="Silverbirch Stud"/>
        <s v="Drumachon Stud"/>
        <s v="Q-Cross Stables"/>
        <s v="Kellsgrange Stud"/>
        <s v="Acorn Stud (Wicklow)"/>
        <s v="Ballyshannon Stud"/>
        <s v="Gibbonstown Stud"/>
        <s v="Susie Sands"/>
        <s v="Byerley Stud"/>
        <s v="Redpender Stud, Ireland"/>
        <s v="Stratford Place Stud"/>
        <s v="Ballybin Stud"/>
        <s v="Ard Na Taggle Stables Co. Clare"/>
        <s v="Coole House Farm"/>
        <s v="Ballygowan"/>
        <s v="Killourney Mor Farm, Ireland"/>
        <s v="Ballyhane, Ireland"/>
        <s v="Sunnyhill Stud, Ireland"/>
        <s v="Gillon Bloodstock"/>
        <s v="Owenstown Stud"/>
        <s v="Rockview Stables"/>
        <s v="Newtown Stud"/>
        <s v="Tullogher House Stud"/>
        <s v="Stone Farm"/>
        <s v="Oghill House Stud, Ireland"/>
        <s v="Cheveley Park Stud Ltd."/>
        <s v="Greenville House Stud, Ireland"/>
        <s v="Longview Stud"/>
        <s v="Cooneen Stud, Ireland"/>
        <s v="Rathbarry Stud, Ireland (Agent)"/>
        <s v="Vinesgrove Stud, Ireland"/>
        <s v="Deerpark Stud, Ireland"/>
        <s v="Newtown Stud, Ireland"/>
        <s v="Metric Bloodstock Ltd"/>
        <s v="Browne Brothers Bloodstock"/>
        <s v="Manor Farm Stud (Rutland)"/>
        <s v="Manor House Farm Stud"/>
        <s v="Fittocks Stud"/>
        <s v="Whitsbury Manor Stud"/>
        <s v="Middlelane Farm"/>
        <s v="Paal House Stud"/>
        <s v="Boherguy Stud, Ireland"/>
        <s v="Rock Island Stud"/>
        <s v="Killulla Stud"/>
        <s v="Redpender Stud"/>
        <s v="Killeen Farm"/>
        <s v="Carrigeen Farm"/>
        <s v="Newtown Lodge Stud"/>
        <s v="Charlock Stud"/>
        <s v="Tirnaskea Stud"/>
        <s v="Beechlane Stables"/>
        <s v="Kiltale Farm"/>
        <s v="Dunmahon Stud"/>
        <s v="Stonestown Stud"/>
        <s v="Selwood Bloodstock"/>
        <s v="Torard House Stud, Ireland"/>
        <s v="Ballyhimikin Stud"/>
        <s v="Barronstown Stud, Ireland"/>
        <s v="Ballyhimikin Stud, Ireland"/>
        <s v="Morning Star Stud"/>
        <s v="Vinesgrove Stud"/>
        <s v="Ringfort Stud (Agent)"/>
        <s v="Glascairn Stud"/>
        <s v="Lynn Lodge Stud, Ireland"/>
        <s v="Evergreen Stud"/>
        <s v="Oneliner Stables, Ireland"/>
        <s v="Kenilworth House Stud, Ireland (Agent)"/>
        <s v="Springbank Way Stud"/>
        <s v="Piercetown Stud"/>
        <s v="Castledillon Stud, Ireland (Agent)"/>
        <s v="Stanley Lodge, Ireland"/>
        <s v="Pineapple Stud Ltd."/>
        <s v="McCracken Farms"/>
        <s v="Moanmore Stables, Ireland"/>
        <s v="Danesrath Stud, Ireland"/>
        <s v="Ringfort Stud, Ireland"/>
        <s v="Kellsgrange Stud, Ireland"/>
        <s v="Ard Erin Stud, Ireland"/>
        <s v="Beechvale Stud"/>
        <s v="Stephen Kemble Bloodstock"/>
        <s v="Clenagh Castle Stud"/>
        <s v="Trinity Park Stud"/>
        <s v="Stringston Farm"/>
        <s v="Vicarage Farm"/>
        <s v="Taroka Stud, Ireland"/>
        <s v="Fernham Farm"/>
        <s v="Ballinvana House Stud"/>
        <s v="The National Stud Ltd"/>
        <s v="A.P. Bloodstock"/>
        <s v="Sherbourne Lodge, Ireland"/>
        <s v="Daymark Stud"/>
        <s v="Lakefield Farm"/>
        <s v="Killartery Stud"/>
        <s v="Limekiln Stud"/>
        <s v="Weylands Stud"/>
        <s v="Woodtown House Stud"/>
        <s v="The Forge Stables, Ireland"/>
        <s v="Kirtlington Park Stud"/>
        <s v="Rathcannon Stables"/>
        <s v="Aylesbury House"/>
        <s v="Meadowlands Stud (Co. Down)"/>
        <s v="Farran House Stud"/>
        <s v="Ms. Alice Fitzgerald"/>
        <s v="Appletown Stud"/>
        <s v="Beechlawn Stud"/>
        <s v="Albany Stud"/>
        <s v="Bellewstown Farm Stud"/>
        <s v="Collegelands Stud"/>
        <s v="Graiguebeg Stud"/>
        <s v="Kilminfoyle House Stud"/>
        <s v="Torard House Stud"/>
        <s v="Lavella Stud, Ireland"/>
        <s v="Ringfort Stud, Ireland (Agent)"/>
        <s v="Mount Eaton Stud"/>
        <s v="Dromod Stud"/>
        <s v="Tweenhills Farm &amp; Stud"/>
        <s v="Maywood Stud"/>
        <s v="Norelands, Ireland"/>
        <s v="Carrington Bloodstock"/>
        <s v="Killourney Mór Farm"/>
        <s v="Deerpark Stud"/>
        <s v="Clara Stud"/>
        <s v="Castletown Stud, Ireland"/>
        <s v="Treadstone Bloodstock, Ireland"/>
        <s v="Clonbur House"/>
        <s v="Candlefort Stud"/>
        <s v="High View Stud"/>
        <s v="Milestream Stud"/>
        <s v="Q-Cross Stables, Ireland"/>
        <s v="Haras D'Etreham, France"/>
        <s v="Blue Diamond Stud Farm (UK) Ltd."/>
        <s v="Sherbourne Lodge"/>
        <s v="North Fordon Farm"/>
        <s v="Mill House Stud"/>
        <s v="Castletown Quarry Stud"/>
        <s v="Felley Priory Stud"/>
        <s v="Cobhall Court Stud"/>
        <s v="Brook Stud"/>
        <s v="Ballyshannon Stud (Agent)"/>
        <s v="Evergreen Stud, Ireland"/>
        <s v="Herbertstown House Stud (Co Kildare)"/>
        <s v="Kenilworth House Stud, Ireland"/>
        <s v="Natton House Thoroughbreds Ltd."/>
        <s v="Plantation Stud"/>
        <s v="Pipe View Stud"/>
        <s v="Kingsfield Stud, Ireland"/>
        <s v="Rochestown Lodge Stud, Ireland"/>
        <s v="Airlie Stud, Ireland"/>
        <s v="Daylesford Stud"/>
        <s v="Lakefield Farm, Ireland"/>
        <s v="Culworth Grounds Farm (Agent)"/>
        <s v="Northmore Stud"/>
        <s v="Crowhill Farm"/>
        <s v="Lavella Stud"/>
        <s v="Cooneen Stud"/>
        <s v="New Barn Farm Stables"/>
        <s v="Mr Stuart Jagger"/>
        <s v="Forenaghts Stud"/>
        <s v="Bellewstown Farm Stud, Ireland"/>
        <s v="Derrymore Farm"/>
        <s v="Kingsfield Stud"/>
        <s v="Minster Stud"/>
        <s v="Deerfield Farm"/>
        <s v="European Sales Management"/>
        <s v="Rockview Stables, Ireland"/>
        <s v="Peter Lawlor Equine"/>
        <s v="Skara Stud"/>
        <s v="Clarkstown Stables"/>
        <s v="Carrigbeg Stud"/>
        <s v="Spencer Sales Ltd."/>
        <s v="Tara Stud"/>
        <s v="Butlersgrove Stud"/>
        <s v="Northern Bloodstock Ltd"/>
        <s v="Mount Eaton Stud, Ireland"/>
        <s v="TDM Bloodstock"/>
        <s v="Oaklawn Stud"/>
        <s v="Clonlisk Stud"/>
        <s v="Drumlin &amp; Yellowford"/>
        <s v="Alice Fitzgerald"/>
        <s v="Ballintry Stud, Ireland"/>
        <s v="Cross Stables"/>
        <s v="Tincoon Stables"/>
        <s v="Carisbrooke Stud (Agent)"/>
        <s v="Hungerford Park Stud"/>
        <s v="W. H. R. John &amp; Partners"/>
        <s v="Harris Piece Stud"/>
        <s v="Riverside Bloodstock Ltd."/>
        <s v="Spencer Sales"/>
        <s v="Churchtown House Stud"/>
        <s v="Ballyogue Stud"/>
        <s v="The Forge Stables"/>
        <s v="Beechwood Stud"/>
        <s v="Rigsdale Stud"/>
        <s v="Kilbride House Stud"/>
        <s v="Kenilworth House Stud"/>
        <s v="Annaca Bloodstock"/>
        <s v="Cregg Stud, Ireland"/>
        <s v="Clare Castle Stud"/>
        <s v="Kilconnel Stables"/>
        <s v="Wardstown Stud, Ireland"/>
        <s v="Owenstown Stud, Ireland"/>
        <s v="Monksland Stables, Ireland"/>
        <s v="Crown Farm, Ireland"/>
        <s v="Islanmore Stud"/>
        <s v="Taroka Stud"/>
        <s v="Churchtown House Stud, Ireland"/>
        <s v="Bugley Stud"/>
        <s v="Lambertstown Stud"/>
        <s v="Highpark"/>
        <s v="Goldenvale Stud"/>
        <s v="Whiteoaks"/>
        <s v="Knockatrina House"/>
        <s v="Ryebridge Stud"/>
        <s v="Treadstone Bloodstock"/>
        <s v="Shinglis Stud"/>
        <s v="Oak Lodge &amp; Springfield House Stud, Ireland"/>
        <s v="Ballyshannon Stud, Ireland (Agent)"/>
        <s v="Awbeg Stud"/>
        <s v="Lewinstown Farm"/>
        <s v="Islanmore Stud, Ireland"/>
        <s v="Knocktartan House Stud"/>
        <s v="French Furze Road Stud"/>
        <s v="Clonsast Stud"/>
        <s v="Pallas House Stud"/>
        <s v="Coneyboro Stud Farm"/>
        <s v="Ladytown Stables, Ireland"/>
        <s v="Kilfeacle Stud"/>
        <s v="Mr. Michael Downey"/>
        <s v="Siskin Lodge"/>
        <s v="Arglo House Stud"/>
        <s v="Sweep Lane Stud"/>
        <s v="Danesrath Stud (Agent)"/>
        <s v="West Stow Stud Ltd."/>
        <s v="Appletree Stud"/>
        <s v="Aylesbury House Stud"/>
        <s v="Ross na Ree House Farm"/>
        <s v="Natton House Thoroughbreds Ltd"/>
        <s v="Mullinam House Stud"/>
        <s v="Analytic Stables"/>
        <s v="Low Garleffan Farm"/>
        <s v="Nunstainton Stud"/>
        <s v="Wellicome Farming"/>
        <s v="Chantilly Farm"/>
        <s v="Galloway Stud"/>
        <s v="AMT Bloodstock"/>
        <s v="Matthew Brown Bloodstock"/>
        <s v="Glashare House Stud"/>
        <s v="Briar Lane Stud"/>
        <s v="Stanley Lodge"/>
        <s v="Chapel Stud Ltd"/>
        <m/>
      </sharedItems>
    </cacheField>
    <cacheField name="Purchaser" numFmtId="0">
      <sharedItems containsBlank="1">
        <s v="Brian Ellison"/>
        <s v="Stroud Coleman"/>
        <s v="Not Sold (9000) / Jonathan Portman (PS)"/>
        <s v="Kubler Racing"/>
        <s v="Bushypark"/>
        <s v="Longways Stables"/>
        <s v="Bushypark Stables"/>
        <s v="CF Bloodstock"/>
        <s v="Valfredo Valiani"/>
        <s v="Philippa Proctor / Foxley Stables"/>
        <s v="Società di Allenamento Danilo Pierdomenico"/>
        <s v="Blandford Bloodstock / Station Yard"/>
        <s v="Stroud Coleman Bloodstock"/>
        <s v="Karl, Kelly, Lucy Burke"/>
        <s v="Compas Equine / Dave Loughnane"/>
        <s v="Hyde Park Stud"/>
        <s v="Jack Channon / Armando Duarte"/>
        <s v="James Ferguson Racing"/>
        <s v="Diamond Stables"/>
        <s v="William Knight / Harry Dunlop"/>
        <s v="Ontoawinner"/>
        <s v="Kilronan"/>
        <s v="David Simcock Racing"/>
        <s v="Alan McCabe"/>
        <s v="Garry Bloodstock"/>
        <s v="Antonio Da Silva"/>
        <s v="Sean Grassick Bloodstock"/>
        <s v="David Easterby"/>
        <s v="Vendor (10000) / David Easterby (PS)"/>
        <s v="Vendor (15000) / Oliver St Lawrence Bloodstock (PS)"/>
        <s v="JB Bloodstock"/>
        <s v="Local Creator Racing"/>
        <s v="Peter Trainor"/>
        <s v="Richard Ryan"/>
        <s v="Brian Grassick Bloodstock"/>
        <s v="JCH Bloodstock"/>
        <s v="Johnny Murtagh"/>
        <s v="A Oliver"/>
        <s v="Ross O'Sullivan Racing/John Bowden"/>
        <s v="Timmons Bloodstock"/>
        <s v="Jason Kelly Bloodstock"/>
        <s v="Amy Lynam"/>
        <s v="Ballyrudder"/>
        <s v="Derryconnor Stud"/>
        <s v="Meadowview Stables"/>
        <s v="Kingsfield Stud"/>
        <s v="Donovan Bloodstock"/>
        <s v="Justin Casse Agent"/>
        <s v="Nick Bell"/>
        <s v="Roger Varian"/>
        <s v="Norman Court Stud"/>
        <s v="Peter &amp; Ross Doyle Bloodstock"/>
        <s v="Greenacre Bloodstock"/>
        <s v="McKeever Bloodstock / C Hills"/>
        <s v="Henry Lascelles"/>
        <s v="JS Bloodstock / G Scott Racing"/>
        <s v="Dan Astbury / James Owen"/>
        <s v="Tom Fanshawe/Des Thurlby"/>
        <s v="Kevin Ross Bloodstock"/>
        <s v="Khaled Alotaibi"/>
        <s v="Christopher Head"/>
        <s v="D Buckley"/>
        <s v="Theme Tune PS"/>
        <s v="Danny Fantom Racing"/>
        <s v="WC Equine"/>
        <s v="Legion Bloodstock, Agent"/>
        <s v="Patrick C Keogh Agent"/>
        <s v="Vendor (10000) / Rathmore Stud (PS)"/>
        <s v="Anna Tuer / Grant Tuer"/>
        <s v="Clive Cox Racing"/>
        <s v="Lillingston Bloodstock"/>
        <s v="HWRS"/>
        <s v="Donald Whillans"/>
        <s v="John Ryan Racing"/>
        <s v="D Mitchell"/>
        <s v="David Hilton / Oakgrove Stud"/>
        <s v="Alice Haynes Racing"/>
        <s v="J.A.K.Bloodstock"/>
        <s v="Peter Fahey/Richard Fahey"/>
        <s v="Butler Court Farm"/>
        <s v="Hodgestown Stud"/>
        <s v="TIAB Bloodstock"/>
        <s v="Paul Flynn/Aubrey McMahon"/>
        <s v="Ontoawinner/Craig Lidster Racing"/>
        <s v="Vendor (11000) / Ivy Stables (PS)"/>
        <s v="Kyle Slemon"/>
        <s v="Adrian Keatley Racing"/>
        <s v="The Ivy's Stables"/>
        <s v="Mark Fahey Racing"/>
        <s v="John &amp; Sean Quinn Racing"/>
        <s v="Michael Duffy"/>
        <s v="Bredwinner Syndicate"/>
        <s v="Horton Racing"/>
        <s v="Highflyer Bloodstock"/>
        <s v="Wyanstown House"/>
        <s v="Daithi Harvey / Highland Yard / Ceahorse"/>
        <s v="Richard Hughes"/>
        <s v="Marco Botti"/>
        <s v="Tim Easterby"/>
        <s v="Mark Usher Racing"/>
        <s v="Ardglas Stables"/>
        <s v="BBA Ireland"/>
        <s v="EBS"/>
        <s v="Tradewinds"/>
        <s v="Highflyer/Phil Cunningham"/>
        <s v="Vendor (5000) / Romano Vincenzo (PS)"/>
        <s v="Robson De Aguiar"/>
        <s v="Hillen / Ryan"/>
        <s v="Blandford Bloodstock/A.Watson"/>
        <s v="Kilbride Equine"/>
        <s v="Creighton Schwartz B/S"/>
        <s v="Highflyer"/>
        <s v="Carrington Bloodstock"/>
        <s v="SackvilleDonald/Manor House Stables"/>
        <s v="Abdullah Al-Malek Al-Sabah"/>
        <s v="Vendor (18000) / Blandford Bloodstock/Ed Bethell (PS)"/>
        <s v="Dan Hayden agent for Blue Devil Racing"/>
        <s v="Blandford Bloodstock/Bethell Racing"/>
        <s v="Hamish Macauley Bloodstock"/>
        <s v="Ballybush Stables"/>
        <s v="Stephen Thorne Racing / Shamrock Thoroughbreds"/>
        <s v="Michael Phelan"/>
        <s v="SackvilleDonald / Manor House Stables"/>
        <s v="Con Marnane"/>
        <s v="Razza Latina / Di Grazia Orazo"/>
        <s v="Razza Latina"/>
        <s v="Lo Presti Andrea"/>
        <s v="Edward de Giles"/>
        <s v="Amo Racing"/>
        <s v="Linehan Bloodstock"/>
        <s v="Ken McPeek Agent"/>
        <s v="H Morrison"/>
        <s v="Liam Norris"/>
        <s v="Kilbride Equine / Sean Quinn"/>
        <s v="SackvilleDonald"/>
        <s v="Megan Nicholls"/>
        <s v="Bethell Racing / Blandford Bloodstock"/>
        <s v="D Farrington"/>
        <s v="William Knight Racing"/>
        <s v="Linden Lodge Bloodstock / Champion Bloodstock"/>
        <s v="Patrick C Keogh, Agent"/>
        <s v="Highflyer Bloodstock / Eve Johnson Houghton"/>
        <s v="Howson &amp; Houldsworth Bloodstock / Jamie Insole"/>
        <s v="Pegasus Bloodstock"/>
        <s v="Mick Easterby"/>
        <s v="Jamie Osborne"/>
        <s v="Greenhills Farm / Margaret O'Toole"/>
        <s v="Blandford Bloodstock / George Peckham Racing"/>
        <s v="Blandford Bloodstock"/>
        <s v="Federico Barberini"/>
        <s v="Lindonell"/>
        <s v="W Clifford"/>
        <s v="Jo Stone"/>
        <s v="J Quinn"/>
        <s v="Oliver St Lawrence Bloodstock"/>
        <s v="Henry Candy"/>
        <s v="Alistair Porter"/>
        <s v="Tomasz Szumski / Robert Gorczyca"/>
        <s v="Charles Clover Racing"/>
        <s v="Carrigrog Racing"/>
        <s v="Howson &amp; Houldsworth/Jamie Insole"/>
        <s v="Amanda Skiffington"/>
        <s v="Jamie McCalmont"/>
        <s v="HW Investment"/>
        <s v="Ramzi Alghul"/>
        <s v="Edward Lynam"/>
        <s v="Kevin O'Brien"/>
        <s v="Francesca Turri"/>
        <s v="Golden Sea KFT / Kishore Mirpuri"/>
        <s v="Joey Logan Bloodstock / Keatley Racing"/>
        <s v="Andrew Balding"/>
        <s v="Highfort"/>
        <s v="Marco Bozzi Bloodstock"/>
        <s v="Scuderia Cavalli Da Corsa Giannotti Pierluigi"/>
        <s v="Ahmad al Shaikh / Prince Bloodstock"/>
        <s v="John Mulvihill"/>
        <s v="Learritzaiss SL"/>
        <s v="Freddy Tylicki BS / Rashid Al Saud"/>
        <s v="Johnston Racing"/>
        <s v="Badgers Bloodstock"/>
        <s v="Avenue Bloodstock For Legends Racing"/>
        <s v="Kern/Lillingston Association"/>
        <s v="Creighton Schwartz Bloodstock / Suliman Bloodstock (P.S.)"/>
        <s v="Blandford Bloodstock / Bethell Racing"/>
        <s v="Amanda Perrett / Coombelands"/>
        <s v="Rabbah Bloodstock"/>
        <s v="Peter &amp; Ross Doyle Bloodstock / M V Magnier"/>
        <s v="Ollie Sangster"/>
        <s v="Keep Kicking Racing"/>
        <s v="Archa Grow Racing (P.S.)"/>
        <s v="Argamia Bloodstock"/>
        <s v="Nigel Tinkler/Jamie Piggott"/>
        <s v="Avenue Bloodstock/Medallion Racing/Bawnmore"/>
        <s v="Kings Bloodstock/Gemma Tutty"/>
        <s v="Legion Bloodstock"/>
        <s v="David Skelly / Richard O'Brien"/>
        <s v="Blandford Bloodstock / Go Racing"/>
        <s v="KGS"/>
        <s v="Hurworth Bloodstock"/>
        <s v="Martin Hayes"/>
        <s v="LDS Bloodstock"/>
        <s v="Sangster &amp; Casse"/>
        <s v="Richard G Hogan Agt for Colebrook Farms"/>
        <s v="MRC International"/>
        <s v="Gerry Hogan Bloodstock"/>
        <s v="Jamie McCalmont Bloodstock"/>
        <s v="Gordon Watson / Douglass / C Fellowes"/>
        <s v="Andrew Oliver"/>
        <s v="John Butler Racing"/>
        <s v="Fairgreen Stables"/>
        <s v="Steve Bradley"/>
        <s v="Century Racing Club"/>
        <s v="Bill Ryan"/>
        <s v="Lightning Bloodstock"/>
        <s v="J S Bloodstock"/>
        <s v="Patrick Keogh, Agent"/>
        <s v="Sheikh Abdulla Al Sabah"/>
        <s v="Stroud &amp; Coleman"/>
        <s v="Agrolexica International Trading BV"/>
        <s v="Brendan Heeney Agent for Coast Racing"/>
        <s v="Broddreids"/>
        <s v="Chelsea Srl"/>
        <s v="Kilronan "/>
        <s v="Richard Hughes Racing"/>
        <s v="Eclipse / Bridlewood / Madaket"/>
        <s v="Godolphin"/>
        <s v="George Boughey"/>
        <s v="Gary Moore"/>
        <s v="Sumbe"/>
        <s v="Jamie Piggott Bloodstock"/>
        <s v="Church Farm"/>
        <s v="Highclere Agency"/>
        <s v="LR Bloodstock"/>
        <s v="Stonestreet Stables"/>
        <s v="Hillen / Head"/>
        <s v="Paragon Bloodstock"/>
        <s v="Peter Fahey / Richard Fahey"/>
        <s v="Mark Grant Racing"/>
        <s v="Patrick C Keogh"/>
        <s v="J B Bloodstock"/>
        <s v="ATP Management"/>
        <s v="Eoin Sullivan, Agent"/>
        <s v="Laundry Cottage Stud (P.S.)"/>
        <s v="Richard Green"/>
        <s v="W.Easterby"/>
        <s v="Opulence Thoroughbreds/Jack Channon"/>
        <s v="Amy Murphy Racing"/>
        <s v="Mrs Jennifer E Pallister"/>
        <s v="Tracy Nason"/>
        <s v="Rimell Racing"/>
        <s v="Johnstown Stud"/>
        <s v="Luciano Vitabile"/>
        <s v="G.A.K Partnership"/>
        <s v="W M Wanless"/>
        <s v="Michael Dods"/>
        <s v="Martin Wanless"/>
        <s v="Vincenzo Caruso"/>
        <s v="Richard Knight / Sean Quinn"/>
        <s v="Edward Lynam (P.S.)"/>
        <s v="Eoin Sullivan Agent"/>
        <s v="No Regrets Finance Ltd"/>
        <s v="Noel Meade"/>
        <s v="Stone Farm"/>
        <s v="Soc All Ponte Di Pietra Di Filippo Sbariggia Srl"/>
        <s v="Todd Investments"/>
        <s v="Durcan Bloodstock / G Baker Racing"/>
        <s v="Pauline Racing Club"/>
        <s v="Brian Toomey"/>
        <s v="Hansbury Stud"/>
        <s v="Nathan Poole"/>
        <s v="Millennium Stud"/>
        <s v="Pierguido Meniconi Agency - Forlini Leonardo"/>
        <s v="Highflyer Bloodstock / Ed Dunlop"/>
        <s v="Megan Nicholls / Georgie Nicholls"/>
        <s v="Sleeve It"/>
        <s v="Ard Erin Stud"/>
        <s v="HKJC"/>
        <s v="Robin O'Ryan/R Fahey"/>
        <s v="MV Magnier"/>
        <s v="Glending Stables"/>
        <s v="Lacka Bloodstock"/>
        <s v="Brown Island Stables"/>
        <s v="Bryan Cooper"/>
        <s v="Paul Cole"/>
        <s v="Tina Rau Bloodstock"/>
        <s v="PR Thoroughbreds"/>
        <s v="Ger Lyons Racing/Kerri Lyons"/>
        <s v="MV Magnier/Charles Shanahan"/>
        <s v="Mag's O'Toole"/>
        <s v="W Douglas/Gordon-Watson"/>
        <s v="Cuadra Mediterraneo"/>
        <s v="Andrew McNamara"/>
        <s v="David Ingordo for Determined Stables"/>
        <s v="A C Elliott, Agent for M V Magnier"/>
        <s v="Al Shaqab / Amo Racing"/>
        <s v="Jeremy Brummitt"/>
        <s v="M V Magnier &amp; White Birch Farm"/>
        <s v="A C Elliott, Agent"/>
        <s v="Donnacha O'Brien"/>
        <s v="SBZ Equine"/>
        <s v="M V Magnier"/>
        <s v="Rachel Warner"/>
        <s v="Kerri Radcliffe Agent"/>
        <s v="New Approach Bloodstock"/>
        <s v="Ahmad al Shaikh / Owen Burrows"/>
        <s v="Durcan Bloodstock"/>
        <s v="Stephen Hillen Bloodstock"/>
        <s v="Gihan Arnolda"/>
        <s v="JS Bloodstock / T Clover Racing"/>
        <s v="Fernando's Horses"/>
        <s v="Sherbourne Lodge"/>
        <s v="Barry Lynch / Jack Davison Racing"/>
        <s v="Dolmen Bloodstock"/>
        <s v="Peter Nolan / Noel Meade"/>
        <s v="Flyingbolt Bloodstock"/>
        <s v="Nick Bradley Racing/O Sangster"/>
        <s v="JS Bloodstock"/>
        <s v="Willie McCreery"/>
        <s v="Mike Akers,Agent"/>
        <s v="Nasir Askar"/>
        <s v="Ahmad AlShaikh"/>
        <s v="MV Magnier/Joseph O'Brien"/>
        <s v="Scalora Salvatore"/>
        <s v="Mateusz Wisniewski Canwa II"/>
        <s v="J S Bloodstock / T Clover "/>
        <s v="LG Di Dio"/>
        <s v="Stroud Coleman Bloodstock / O'Neill Racing"/>
        <s v="Syndicates.Racing / Stephen Thorne Racing"/>
        <s v="Hillside Farm"/>
        <s v="D Kinsella"/>
        <s v="Peter Commane"/>
        <s v="Nicolo Simondi"/>
        <s v="Michael Conaghan, Agent"/>
        <s v="Tomas Janda (P.S.)"/>
        <s v="Vendor (10000) / Dermot Farrington/CRH Bloodstock (PS)"/>
        <s v="Dylan Cunha Racing"/>
        <s v="E.Whitaker for Bacon &amp; Lovatt"/>
        <s v="Ian &amp; Ben Buckley"/>
        <s v="Mark Flannery"/>
        <s v="Compas Equine/Iain Jardine Racing"/>
        <s v="Whiterose"/>
        <s v="Millennial Racing/Tom Dascombe"/>
        <s v="P Fahey / R Fahey"/>
        <s v="David Evans"/>
        <s v="McKeever Bloodstock/C Hills"/>
        <s v="Ben McElroy Agt for Stonestreet Stables"/>
        <s v="Declan Carroll"/>
        <s v="Fairview Stables"/>
        <s v="Jodlouski"/>
        <s v="Kishore Mirpuri/Bobby O'Ryan"/>
        <s v="Valfredo Valiani/Tally Ho"/>
        <s v="Gerry Hogan B/S"/>
        <s v="John McGovern"/>
        <s v="Shinnick Brothers Bloodstock"/>
        <s v="Max Plapp"/>
        <s v="Grangecoor / DMC Bloodstock"/>
        <s v="Joey Logan Bloodstock"/>
        <s v="Tally-Ho Stud"/>
        <s v="Michele Serrantino"/>
        <s v="Woodleigh Stable"/>
        <s v="Stefano Botti Turf"/>
        <s v="Antonio Giuffrida"/>
        <s v="Kevin Smith"/>
        <s v="Caruso Vincenzo"/>
        <s v="Toberona Bloodstock"/>
        <s v="J Portman"/>
        <s v="Not Sold (5500) / David Easterby (PS)"/>
        <s v="Kevin Prendergast"/>
        <s v="Peter Nolan/Noel Meade"/>
        <s v="A.C. Elliott"/>
        <s v="J P Flavin Racing"/>
        <s v="Celtic Cooling"/>
        <s v="Nick Bradley Racing"/>
        <s v="Eric McNamara"/>
        <s v="Zulfiqar Khan"/>
        <s v="Beta - Janusz Kozłowski"/>
        <s v="Simone Bocci"/>
        <s v="Martul CB"/>
        <s v="Paddy Cody"/>
        <s v="Antonino Rubera"/>
        <s v="Charlie Clover"/>
        <s v="Jose Adriano Guerra"/>
        <s v="Tomas Janda"/>
        <s v="Troter Racing Ltd"/>
        <s v="Kevin Ross Bloodstock / Gavin Cromwell"/>
        <s v="Barry Lynch"/>
        <s v="Harrowgate Bloodstock"/>
        <s v="Well Connected Electrics UK"/>
        <s v="Marco Botti / Keep Kicking Racing"/>
        <s v="The Bloodstock Connection"/>
        <s v="First Venture Bloodstock"/>
        <s v="Frank McNulty"/>
        <s v="Dan Astbury"/>
        <s v="BT Equine / Harry Teal"/>
        <s v="Mayflower Stables"/>
        <s v="Janda Bloodstock"/>
        <s v="James Tate Racing"/>
        <s v="J Sherriff"/>
        <s v="Andy Machin"/>
        <s v="Peter &amp; Ross Doyle/MPR"/>
        <s v="Peter &amp; Ross Doyle"/>
        <s v="SackvilleDonald/Tom Dascombe"/>
        <s v="Karl &amp; Kelly Burke"/>
        <s v="Alan Harte Bloodstock"/>
        <s v="Vendor (25000) / Fionn McSharry (PS)"/>
        <s v="Bryan Smart (PS)"/>
        <s v="Liam Travers"/>
        <s v="Pompey Ventures"/>
        <s v="Natalia Stasiouska/KishoreMirpuri"/>
        <s v="Vendor (25000) / Nigel Tinkler/ Jamie Piggott (PS)"/>
        <s v="Jose Hormaeche"/>
        <s v="Lamont Racing / Quirke Bloodstock"/>
        <s v="Sheila Lavery"/>
        <s v="Horse Revolutions"/>
        <s v="Barry Davies"/>
        <s v="Semeso"/>
        <s v="Finbar Kent"/>
        <s v="Harrogate Bloodstock Ltd"/>
        <s v="Meah Lloyd Bloodstock / Eclipse TB Partners"/>
        <s v="Dwayne Woods"/>
        <s v="Michael Dods / DPA"/>
        <s v="Not Sold (29000) / Mark Flannery (PS)"/>
        <s v="BW Hills"/>
        <s v="Joey Logan Bloodstock/Alan Harte"/>
        <s v="George Prince Bloodstock"/>
        <s v="Corbin Blumberg, Agent"/>
        <s v="Paddy Twomey"/>
        <s v="Jodlouski/Millennium"/>
        <s v="Apollo Bloodstock"/>
        <s v="BGB for JHR"/>
        <s v="Lars Kelp (PS)"/>
        <s v="Stephen Hillen"/>
        <s v="CDE Racing"/>
        <s v="Gary Bloodstock"/>
        <s v="Michelle Connolly/John Hall"/>
        <s v="Yeomanstown Stud"/>
        <s v="Enrica Baragiola Sc. Sagam"/>
        <s v="Linda O'Donnell"/>
        <s v="Oracle Bloodstock, Agent"/>
        <s v="Richard Ryan (P.S.)"/>
        <s v="Badgers Bloodstock / Reeves / EDC / Clement"/>
        <s v="Kevin Ryan"/>
        <s v="Ger Lyons Racing / Kerri Lyons"/>
        <s v="Howson &amp; Houldsworth Agent for The Guest Family"/>
        <s v="Middleham Park Racing"/>
        <s v="Baileys Horse Feeds"/>
        <s v="Noel Wilson"/>
        <s v="Conrad Allen"/>
        <s v="Highflyer Bloodstock / Eve Johnson Houghton (P.S.)"/>
        <s v="A &amp; G Bloodstock"/>
        <s v="John Foote Bloodstock"/>
        <s v="Jason Kelly Bloodstock / Peter &amp; Ross Doyle Bloodstock (P.S.)"/>
        <s v="W Easterby / Reality Racing Partners"/>
        <s v="Howson &amp; Houldsworth Bloodstock"/>
        <s v="Kings Bloodstock / Gemma Tutty"/>
        <s v="Volteo Horse Services"/>
        <s v="Mark McNiff"/>
        <s v="Not Sold (7000) / Ryan Tongue / James Owen Racing (PS)"/>
        <s v="Vendor (6000) / Kubler Racing (PS)"/>
        <s v="O'Donoghue Racing"/>
        <s v="Sack Holm R C Y"/>
        <s v="Keith Brown"/>
        <s v="Jedd O'Keeffe"/>
        <s v="Richard Phillips Racing"/>
        <s v="Armando Duarte / David Easterby"/>
        <s v="Julia Brooke Racing"/>
        <s v="High View Racing"/>
        <s v="Klaravich Stables Inc., Mike Ryan Agent (P.S.)"/>
        <s v="Yulong"/>
        <s v="Richard Knight  / Salhia Stud"/>
        <s v="Tim Donworth"/>
        <s v="The Thoroughbred Racing Corporation"/>
        <s v="Tom Ward Racing"/>
        <s v="Greenhills Farm"/>
        <s v="Pat Murphy"/>
        <s v="Vendor (26000) / Milan Racing Club (PS)"/>
        <s v="East 11 Ltd"/>
        <s v="Avenue Bloodstock/Alice Haynes/Naanas Racing"/>
        <s v="Wyrzyk / Szumski"/>
        <s v="Drummona House"/>
        <s v="Rolla Edwardo"/>
        <s v="Howson &amp; Houldsworth / Jamie Insole"/>
        <s v="Najd Stud / Archdale Bloodstock"/>
        <s v="Denis Coakley"/>
        <s v="Prince Bloodstock / Jack Morland Racing"/>
        <s v="David Redvers Bloodstock"/>
        <s v="Chantilly Bloodstock Agency"/>
        <s v="Mick Appleby / B&amp;J Parr Racing"/>
        <s v="Kishore Mirpuri/W Zmiejko"/>
        <s v="Brookside Stables"/>
        <s v="Sapphire Racing/Gordon Elliott"/>
        <s v="New Approach Investments"/>
        <s v="Peter Nolan Bloodstock"/>
        <s v="Joey Logan Bloodstock / Alan Harte"/>
        <s v="Soc All Ponte Di Pietra Filippo Sbariggia Srl"/>
        <s v="Automaticos Daniela SL"/>
        <s v="Aubrey McMahon / Paul Flynn"/>
        <s v="Giannoti Pieruigi"/>
        <s v="Marco Bozzi   (P.S.)"/>
        <s v="Chariot Stables / Danny Hussey Bloodstock"/>
        <s v="Drumphea Stables"/>
        <s v="Philip Egan"/>
        <s v="Tom McCourt"/>
        <s v="Società di Allenamento Danilo Pierdomenico (P.S.)"/>
        <s v="Adam Burton Bloodstock"/>
        <s v="Hamish Macauley Bloodstock / Sean Quinn"/>
        <s v="Vanessa Johnson"/>
        <s v="Freddy Tylicki Bloodstock"/>
        <s v="Adrian Wintle Racing / Steve Goodwin"/>
        <s v="Midland Equine"/>
        <s v="Gordon-Watson/Douglas/Jackson Stops"/>
        <s v="Natalia Lupini Racing &amp; Syndicate Racing"/>
        <s v="Anna Tuer"/>
        <s v="Vendor (4500) / Ahmed Albader (PS)"/>
        <s v="New Racing Factory/Giacobbe"/>
        <s v="Bocci Simonie"/>
        <s v="Caruso Vincenzo - Virruso Pizzetta"/>
        <s v="Sapphire Racing / Gordon Elliott"/>
        <s v="Highflyer Bloodstock / Eve Johnson-Houghton"/>
        <s v="Al Shaqab Racing"/>
        <s v="Vendor (25000) / Nick Bradley Racing/C. Lidster (PS)"/>
        <s v="GPS Heart of Racing Bloodstock"/>
        <s v="Grangecoor Farms/DMC Bloodstock"/>
        <s v="SackvilleDonald / Tom Dascombe Racing"/>
        <s v="Paolo Aragoni"/>
        <s v="Marcus Tregoning"/>
        <s v="Mick Appleby"/>
        <s v="Juddmonte"/>
        <s v="Form Bloodstock"/>
        <s v="C Gordon Watson Bloodstock"/>
        <s v="Klaravich Stables Inc., Mike Ryan Agent"/>
        <s v="Avenue / Medallion / Bawnmore (P.S.)"/>
        <s v="John Ferguson Bloodstock"/>
        <s v="Jill Lamb Bloodstock"/>
        <s v="Sackville Donald/Manor House Stables"/>
        <s v="E J O'Grady"/>
        <s v="Azienda Agricola IBBA"/>
        <s v="Maer Bloodstock"/>
        <s v="Aubrey McMahon/Paul Flynn"/>
        <s v="New Racing Factory/Sbariggia"/>
        <s v="Ilson Correia"/>
        <s v="Volteo Horse Services (P.S.)"/>
        <s v="Stanley Moore"/>
        <s v="Enrica Baragiola / Sagam"/>
        <s v="Andrew Balding / Rashid Al Saud"/>
        <s v="Newtown Anner Stud"/>
        <s v="Kilbride Equine / Nick Bradley Racing / Adrian Keatley Racing"/>
        <s v="Megan Nicholls / Dan Skelton"/>
        <s v="Avenue Bloodstock/Medallion Racing"/>
        <s v="A.C. Elliott, Agent"/>
        <s v="Daithi Harvey Agent for Highland Yard/Ceahorse"/>
        <s v="Janda BL"/>
        <s v="Ken Condon"/>
        <s v="Amanda Skiffington / Bethell Racing"/>
        <s v="Botti Turf"/>
        <s v="Harry Charlton"/>
        <s v="Ahmad Al Shaikh"/>
        <s v="Ziad A Galadarii"/>
        <s v="Susannah Hawke"/>
        <s v="Johnston Racing / Gallop Racing"/>
        <s v="Avenue Bloodstock (P.S.)"/>
        <s v="William R Muir"/>
        <s v="Avenue Bloodstock / Alice Haynes"/>
        <s v="Stetchworth And Middle Park Studs"/>
        <s v="Najd Stud/Archdale Bloodstock"/>
        <s v="Stamina Turf on behalf of SC Alegria   "/>
        <s v="BT Equine Harry Teal"/>
        <s v="Mark Usher"/>
        <s v="Johnny Murtagh Racing"/>
        <s v="Pierguido Meniconi Agency"/>
        <s v="Semeso / Sebastiano Guerrieri"/>
        <s v="W Douglass"/>
        <s v="Amanda Skiffington for M V Magnier"/>
        <s v="Vendor (10000) / Atlas Bloodstock (PS)"/>
        <s v="LJB Bloodstock"/>
        <s v="Paul McIvor / Lucinda Russell"/>
        <s v="Willow Wood Stud"/>
        <s v="Jack Channon Racing"/>
        <s v="Rae Guest Racing"/>
        <s v="JS Bloodstock/G Scott Racing"/>
        <s v="Woodlands Lodge"/>
        <s v="David Easterby / Armando Duarte"/>
        <s v="Highflyer/James Owen"/>
        <s v="Laura Grizzetti"/>
        <s v="Ahmad Aldowaisan"/>
        <s v="Sean Grassick Bloodstock / Joseph O'Brien"/>
        <s v="Rachel Cook "/>
        <s v="Marcus Collie / Highfort Stud / Gerard Hill"/>
        <s v="R.Fahey/Peter Nolan"/>
        <s v="Avenue Bloodstock for Skara Glen Stables"/>
        <s v="Federico Barberini/J. Hall"/>
        <s v="Amanda Skiffington/The Bloodstock Connection"/>
        <s v="Kilbride Equine/Sean Quinn/Eco Power Racing"/>
        <s v="Mag's O'Toole/Oak Tree Farm"/>
        <s v="Peter Evans"/>
        <s v="Creighton Schwartz B/S/Derryconnor"/>
        <s v="Creighton Schwartz Bloodstock"/>
        <s v="Bronsan Racing"/>
        <s v="Manoel Santos"/>
        <s v="The Hong Kong Jockey Club"/>
        <s v="Stetchworth And Middle Park Stud"/>
        <s v="New Blood Bloodstock"/>
        <s v="Church Farm Stables"/>
        <s v="Trotter Racing"/>
        <s v="Oak Tree Farm"/>
        <s v="C F Bloodstock"/>
        <s v="Dan Hayden Bloodstock"/>
        <s v="Donnacha O'Brien Racing"/>
        <s v="Not Sold (7500) / Janda Bloodstock (PS)"/>
        <s v="Adam Wyrzky / Tomasz Szumski "/>
        <s v="Powerstown Stud Ltd"/>
        <s v="DNA Equine"/>
        <s v="Ziad A Galadari"/>
        <s v="Athbi Almahdal"/>
        <s v="Kevin Hart"/>
        <s v="Kevin Ross Bloodstock "/>
        <s v="Mark Enright"/>
        <s v="Mustardos Patryk Gorczyca"/>
        <s v="Compas Equine / Dave Loughnane Racing"/>
        <s v="Grant Tuer"/>
        <s v="Suliman Bloodstoock"/>
        <s v="Maurice Byrne"/>
        <s v="Tim Easterby Reality Partners"/>
        <s v="Thomas Easterby"/>
        <s v="Anna Tuer/Grant Tuer"/>
        <s v="Karl &amp; Kelly Burke /Nick Bradley"/>
        <s v="Janda Bloodstock (P.S.)"/>
        <s v="Michael Mulvany"/>
        <s v="Cabragh Lodge"/>
        <s v="Harristown Stables"/>
        <s v="Cornelius O'Donnell"/>
        <s v="H.Lascelles/Rogues Gallery Racing"/>
        <s v="Razza Latina / Fabrizio Cameli"/>
        <s v="Joey Logan Bloodstock / Alan Harte / Roderick Harte "/>
        <s v="Compas Equine"/>
        <s v="Gail Brown Racing"/>
        <s v="J Berry"/>
        <s v="Murt Khan"/>
        <s v="Matthew Broughton"/>
        <s v="Lindonnell Ltd"/>
        <s v="Emmanuel Hughes"/>
        <s v="Mark Grant / C F Bloodstock"/>
        <s v="DPA Bloodstock"/>
        <s v="Con Marnane (P.S.)"/>
        <s v="Big Red Farm"/>
        <s v="Gallop Racing"/>
        <s v="Jedd O'Keeffe (P.S.)"/>
        <s v="Fergus Galvin"/>
        <s v="Al Suliman Bloodstoock"/>
        <s v="Margaret O'Toole"/>
        <s v="James Tate"/>
        <s v="Vendor (5000) / Adam Burton Bloodstock (PS)"/>
        <s v="Paul Butler"/>
        <s v="Azz Agricola Ibba"/>
        <s v="Lee Brooks"/>
        <s v="Aidan O'Ryan"/>
        <s v="Quirke Bloodstock/Lamont Racing"/>
        <s v="John Hall/Alice Haynes"/>
        <s v="Sandsprings Investments"/>
        <s v="Philip Antonacci"/>
        <s v="Blandford Bloodstock (P.S.)"/>
        <s v="Winstar Farm LLC"/>
        <s v="Mike Ryan Agent"/>
        <s v="Cary Bloodstock for Wells Watson"/>
        <s v="Joseph O'Brien"/>
        <s v="PWR Racing"/>
        <s v="David Ingordo"/>
        <s v="Polo Bloodstock"/>
        <s v="JS Bloodstock/G.Scott Racing"/>
        <s v="Not Sold (9000) / Creigton Schwartz B/S (PS)"/>
        <s v="Francisco Castro"/>
        <s v="Stroud &amp; Coleman Bldstk"/>
        <s v="Legion Bloodstock/ Agent for Sandford Racing"/>
        <s v="Ross Doyle/Johnny Murtagh"/>
        <s v="Jannicke Eilertsen"/>
        <s v="Peter Keogh"/>
        <s v="Robson Aguiar"/>
        <s v="Thomas Crown"/>
        <s v="New Approach Bloodstock/Diego Dettori"/>
        <s v="Dermot Farrington Bloodstock/CRH Bloodstock"/>
        <s v="Willie Maher"/>
        <s v="Peter Nolan Bloodstock / Noel Meade"/>
        <s v="Ard Erin"/>
        <s v="Silky Thoroughbreds"/>
        <s v="Tomasz Szumski / Artur Kotowski"/>
        <s v="Osborne Lodge Racing"/>
        <s v="Hedge Road Bloodstock / Browne Brothers (Agent)"/>
        <s v="Marianne Naughton"/>
        <s v="C Fellows / W Douglass"/>
        <s v="Compas Equine / James Fyffe"/>
        <s v="Jack Davison Racing / Pompey Ventures"/>
        <s v="A C Elliott, agent / J S Bloodstock Consultancy"/>
        <s v="J P Flavin"/>
        <s v="Valfredo Valiani For Yeomanstown"/>
        <s v="John &amp; Sean Quinn"/>
        <s v="John and Sean Quinn"/>
        <s v="Marchwood Aggregates"/>
        <s v="Finbar Kent Bloodstock"/>
        <s v="JS Bloodstock/A.C. Elliot Bloodstock Services"/>
        <s v="Joey Logan Bloodstock / Danny Hussey Bloodstock"/>
        <s v="de Burgh Equine / F Stack"/>
        <s v="GS Bloodstock"/>
        <s v="Winstar Farm / St Elias"/>
        <s v="Hagg Hill Farm"/>
        <s v="Tom Fanshawe"/>
        <s v="Conor Quirke/Finbar Kent"/>
        <s v="Nick Bradley Racing / Karl &amp; Kelly Burke"/>
        <s v="Quirke Bloodstock/Mick Appleby"/>
        <s v="JJ Thoroughbreds"/>
        <s v="Eugene Brennan"/>
        <s v="Forlini Leonardo"/>
        <s v="Stuart Williams (P.S.)"/>
        <s v="Ollie Pears"/>
        <s v="Stefan Brown"/>
        <s v="Nick Bradley Racing / Kings Bloodstock"/>
        <s v="Hugo Merry for Blue Diamond Stud"/>
        <s v="West BS Agent for Repole Bloodstock"/>
        <s v="Tally Ho/Blandford Bloodstock"/>
        <s v="Eoin Sullivan Agent for Yousef Altoraif"/>
        <s v="Andrew Slattery Racing"/>
        <s v="Eclipse, Bridlewood, Ballylinch, Madaket"/>
        <s v="Repole Stable, Inc."/>
        <s v="Shanaville Stables"/>
        <s v="Grove Stud"/>
        <s v="Al Shira'aa Racing"/>
        <s v="Ballylinch Stud"/>
        <s v="W Easterby / Reality Racing"/>
        <s v="Margaret O'Toole / Oak Tree Bloodstock"/>
        <s v="Hurley House Stud"/>
        <s v="Shadwell Estate Company"/>
        <s v="Hugo Merry Bloodstock / Jamie McCalmont"/>
        <s v="Vendor (14000) / Nick Bradley/Jack Morland Racing (PS)"/>
        <s v="Finbar Kent Bloodstock/The Good Racing Company"/>
        <s v="Bobby O'Ryan/Brian Ellison"/>
        <s v="Mick Easterby/Nick Bradley"/>
        <s v="Highflyer/Eve Johnson Houghton"/>
        <s v="Ian Donoghue"/>
        <s v="J C Bloodstock"/>
        <s v="Gourneen Stables (P.S.)"/>
        <s v="Aidan O'Ryan / Richard Fahey"/>
        <s v="Jim Boyle Racing"/>
        <s v="Edwards Pre-Training"/>
        <s v="Rod Millman Racing"/>
        <s v="Rosen Hristov"/>
        <s v="Summerstorm Bloodstock"/>
        <s v="Chasefield Stables"/>
        <s v="C Gordon Watson Bloodstock / Charlie Fellowes"/>
        <s v="Jack Jones Racing"/>
        <s v="Drumnloose Stables"/>
        <s v="Yousef AL Turaif"/>
        <s v="Chantilly Bloodstock"/>
        <s v="BBA Ireland/Glamour and Glory Syn"/>
        <s v="Vendor (3000) / Renello Bloodstock Agency (PS)"/>
        <s v="Not Sold (4500) / Janda Bloodstock (PS)"/>
        <s v="Tradewinds / Coburg"/>
        <s v="SackvilleDonald / Tom Dascombe"/>
        <s v="O Curtis"/>
        <s v="Megan Nicholls / Owen Burrows"/>
        <s v="Anderson Correa"/>
        <s v="Maxi Joorabchian/ G Scott"/>
        <s v="Rob Speers MHS"/>
        <s v="J B S Bloodstock (P.S.)"/>
        <s v="Stan Moore"/>
        <s v="Jack Davison racing/Barry Lynch"/>
        <s v="Kishore Mirpuri/B O'Ryan"/>
        <s v="Norman McKnight"/>
        <s v="Laurence Mulvany, Jnr"/>
        <s v="Kubler Racing Ltd"/>
        <s v="Stroud Coleman / J Fanshawe / Fred Archer Racing"/>
        <s v="M Easterby"/>
        <s v="Julia Scott"/>
        <s v="L n H"/>
        <s v="Michal Borkowski"/>
        <s v="Razza Latina for Fabrizio Cameli"/>
        <s v="Learritza 135 SL"/>
        <s v="Outsider Bloodstock"/>
        <s v="Horse Revolution"/>
        <s v="Rhodes Bloodstock"/>
        <s v="Oscar Anaya"/>
        <s v="Bloodstock / Chris Clark"/>
        <s v="Ger Lyons Racing"/>
        <s v="Ed Dunlop Racing"/>
        <s v="Egerton Stud"/>
        <s v="Tom Fanshawe/Pegasus stable"/>
        <s v="Athbi Almahmal"/>
        <s v="Philip Kirby Racing Partnership"/>
        <s v="Anthony Brooke Rankin"/>
        <s v="Sketchley Bloodstock"/>
        <s v="David Loughnane Racing"/>
        <s v="JP Racing"/>
        <s v="Vendor (8000) / Johnny Hassett (PS)"/>
        <s v="Highflyer/Harry Dunlop"/>
        <s v="Q P Bloodstock"/>
        <s v="Quirke Bloodstock/RP Racing"/>
        <s v="Vendor (38000) / GS Bloodstock (PS)"/>
        <s v="Ingleby Bloodstock Ltd"/>
        <s v="S.W.Banks"/>
        <s v="JC Bloodstock"/>
        <s v="Jason Kelly/Ross Doyle"/>
        <s v="Dylan Cunha Racing/Jamie Piggott"/>
        <s v="Mark O'Hare"/>
        <s v="Blue Bird Stables"/>
        <s v="Crampscastle Bloodstock"/>
        <s v="Gaelic Bloodstock"/>
        <s v="Phil Burns"/>
        <s v="Newtown Anner"/>
        <s v="Dylan Cunha Racing/Hold My Beer Syndicate"/>
        <s v="Avenue Bloodstock/Medallion Racing/Paddy Twomey"/>
        <s v="Tally Ho"/>
        <s v="KPT Equine"/>
        <s v="Ilson Correa"/>
        <s v="Patrick Twomey"/>
        <s v="Meadowview Stables (P.S.)"/>
        <s v="Paul Murphy"/>
        <s v="John O'Neill   (P.S.)"/>
        <s v="Compas Equine / Iain Jardine Racing"/>
        <s v="Tom Mullins"/>
        <s v="Atlas Bloodstock, Agent"/>
        <s v="Badgers Bloodstock / Clement/ Waterville"/>
        <s v="Tradewinds / Blandford Bloodstock"/>
        <s v="Greenhills Farm (P.S.)"/>
        <s v="MC Bloodstock"/>
        <s v="Keatley Racing"/>
        <s v="JS / DPA Bloodstock / G Scott Racing"/>
        <s v="Richard Frisby Bloodstock"/>
        <s v="Peter &amp; Ross Doyle Bloodstock / Sackville Donald / Thurloe"/>
        <s v="Kildallan Farm"/>
        <s v="David Skelly / Charlestown Racing"/>
        <s v="Ryan Tongue/James Owen Racing"/>
        <s v="David Powell"/>
        <s v="Legion Bloodstock Agent"/>
        <s v="Razza Latina/Alna Racing"/>
        <s v="A N Bloodstock"/>
        <s v="Badgers Bloodstock / Roger Varian"/>
        <s v="M Baker"/>
        <s v="Quirke Bloodstock / Lamont Racing"/>
        <s v="George Tregoning"/>
        <s v="George Peckham Racing"/>
        <s v="LA Bloodstock"/>
        <s v="Vendor (24000) / Mark Usher Racing/Oliver St. Lawrence Bloodstock (PS)"/>
        <s v="Eamon Kelly"/>
        <s v="Vendor (40000) / David Easterby (PS)"/>
        <s v="Vendor (18000) / Johnstown Stud (PS)"/>
        <s v="Kevin Ross Bloodstock/Gavin Cromwell"/>
        <s v="JD Racing SRLS"/>
        <s v="Jimmy Coogan"/>
        <s v="Vendor (4000) / Michael Mulvany (PS)"/>
        <s v="Vendor (8000) / Chasefield Stables (PS)"/>
        <s v="Jose Ricardo Rodriges de Souza"/>
        <s v="D.N.A Equine"/>
        <s v="Aurelio Golino"/>
        <s v="John McConnell Racing"/>
        <s v="James Toller"/>
        <s v="De Burgh Equine"/>
        <s v="Andrew Slattery"/>
        <s v="New Approach Bloodstock / Marco Botti"/>
        <s v="W Easterby"/>
        <s v="Johnston Racing (P.S.)"/>
        <s v="Derryconnor Stud (P.S.)"/>
        <s v="Ed de Giles"/>
        <s v="Blandford Bloodstock / Tradewinds"/>
        <s v="Meridian International"/>
        <s v="Innishannon Valley Stud"/>
        <s v="Opulence Thoroughbreds"/>
        <s v="Howson &amp; Houldsworth BS/Jamie Insole"/>
        <s v="Hugo Merry Bloodstock for Blue Diamond Stud"/>
        <s v="Jack Cantillon"/>
        <s v="L J Bloodstock"/>
        <s v="Kevin Blake / Westminster Racing"/>
        <s v="Amanda Skiffington "/>
        <s v="RBP Bloodstock"/>
        <s v="Hanley / 30 Year Farm"/>
        <s v="Al Shaqab / Valmont"/>
        <s v="Ballybush Stables/Beechlea Bloodstock"/>
        <s v="Joseph O'Brien / Stonestreet Stables"/>
        <s v="JS Bloodstock / George Scott Racing"/>
        <s v="Klaravich Stables Inc., Mike Ryan Agent "/>
        <s v="Arthur Hoyeau Agent For Windfield Partners"/>
        <s v="Repole Stable, Inc. / Stonestreet Stables"/>
        <s v="Kevin Connolly"/>
        <s v="Greathorse Racing"/>
        <s v="Wavertree Stables USA"/>
        <s v="Staton Flurry"/>
        <s v="MV Magnier/Philip Antonacci"/>
        <s v="Andy Lo"/>
        <s v="Crampscastle"/>
        <s v="Sunningdale Bloodstock"/>
        <s v="Razza Latina / Chelsea"/>
        <s v="Marco Bozzi Bloodstock (P.S.)"/>
        <s v="Stroud Coleman "/>
        <s v="Goose Creek Equine"/>
        <s v="Kelly Equine"/>
        <s v="JS Bloodstock  / Andrew Balding"/>
        <s v="Andrew Balding/Nick Bradley Racing"/>
        <s v="Mark Grant"/>
        <s v="David Loughnane / Maxi Joorabchian"/>
        <s v="Delphi Stables"/>
        <s v="Paul Harley Bloodstock"/>
        <s v="Rabbah Bloodstock (P.S.)"/>
        <s v="Robert Cowell"/>
        <s v="Vendor (20000) / Marco Bozzi Bloodstock (PS)"/>
        <s v="Tally Ho Stud"/>
        <s v="Hamish Macauley"/>
        <s v="Bronsan Racing / de Burgh Equine"/>
        <s v="SackvilleDonald / Ed Walker"/>
        <s v="R F Partnership"/>
        <s v="KPF Racing"/>
        <s v="Shanaville Stables (P.S.)"/>
        <s v="H Morrison / Surrey Racing"/>
        <s v="Refai Alghraiban / A Haynes"/>
        <s v="Longways Stables (P.S.)"/>
        <s v="Noah McCain-Mitchell/Finbar Kent Bloodstock"/>
        <s v="Wojciech Zmiejko/Robert Zielinski"/>
        <s v="Kishore Mirpuri"/>
        <s v="McKeever Bloodstock / B Hills"/>
        <s v="Dimitar Spasov"/>
        <s v="Ruffles Racing Club"/>
        <s v="Sam Sangster Bloodstock"/>
        <s v="Tugay Akman"/>
        <s v="R F Racing"/>
        <s v="Megan Scallan"/>
        <s v="The Three Musketeers"/>
        <s v="Gallop Racing/Jason Kelly"/>
        <s v="Ollie Sangster / Nick Bradley Racing"/>
        <s v="Oceanic Bloodstock"/>
        <s v="Cristiano Correa de Oliveira"/>
        <s v="Vendor (15000) / Marco Bozzi Bloodstock (PS)"/>
        <s v="Duestelleinfaccia"/>
        <s v="Federico Barberini/Connelly"/>
        <s v="Vendor (25000) / Brian Meehan (PS)"/>
        <s v="Knockgraffon Stables"/>
        <s v="Alessandro Marconi"/>
        <s v="Luciano Licciardello"/>
        <s v="Tim Easterby / Will Douglass"/>
        <s v="Vereright"/>
        <s v="Tom Hogan"/>
        <s v="Cudra Inter Lawyers"/>
        <s v="Julie Camacho"/>
        <s v="Vendor (6000) / Sheila Lavery (PS)"/>
        <s v="Ballinakill Racing"/>
        <s v="Millennial Racing / Tom Dascombe Racing"/>
        <s v="Jim Ryan"/>
        <s v="Not Sold (19000) / BBA Ireland Ltd (PS)"/>
        <s v="Jacob Pritchard Webb"/>
        <s v="DPH Ltd"/>
        <s v="Natalia Lupini Racing"/>
        <s v="Browne Bros Agent / Hedge Road Bloodstock"/>
        <s v="Vendor (3000) / Bobby O'Ryan / Kishore (PS)"/>
        <s v="Cuadra Inter Lawyers"/>
        <s v="Razza Latina / Roberta di Maria"/>
        <s v="LG Di Dio Luigi (P.S.)"/>
        <s v="BTB Bloodstock"/>
        <s v="A C Elliott, Agent / JS Bloodstock"/>
        <s v="Enrica Baragiola / Sagam / M Botti"/>
        <s v="D Hogan/Tony Cantwell"/>
        <s v="Adrian Redondo"/>
        <s v="William Butler"/>
        <s v="Creighton Schwartz Bloodstock / Suliman Bloodstock"/>
        <s v="Renello Bloodstock"/>
        <s v="Dan Astbury / Henry Lascelles"/>
        <s v="Paul Simmons"/>
        <s v="STS Syndicate"/>
        <s v="J S Bloodstock / G Scott Racing"/>
        <s v="Al Shaqab / Amo Racing / Valmont"/>
        <s v="Freddy Tylicki for Stetchworth And Middle Park Studs"/>
        <s v="AD Spence"/>
        <s v="Najd Stud/Roger Varian/Archdale Bloodstock"/>
        <s v="Vendor (15000) / Jonathan Portman/Freddy Tylicki Bloodstock (PS)"/>
        <s v="Mohammed H.K Al Attiyah"/>
        <s v="Leon Carrick Bloodstock"/>
        <s v="Rolla Edwardo / Botti Stefano"/>
        <s v="Derek McCormack"/>
        <s v="Michael Hussey / Danny Hussey"/>
        <s v="Horse Racing G A"/>
        <s v="RRD Partnership"/>
        <s v="Avenue Bloodstock / Trevor Milner"/>
        <s v="William R Muir (P.S.)"/>
        <s v="S &amp; R Investments"/>
        <s v="R M Beckett"/>
        <s v="Jessica Harrington Racing"/>
        <s v="Naif Alatawi"/>
        <s v="Hyde Park Stud (P.S.)"/>
        <s v="Meah Lloyd Bloodstock / Killarney Glen"/>
        <s v="Philip Kirby"/>
        <s v="Not Sold (7000) / C Fellowes Racing (PS)"/>
        <s v="H Eustace / David Batten / DPA"/>
        <s v="Salman Almehmal"/>
        <s v="Avenue Bloodstock for Michael Bell"/>
        <s v="Lars Kelp"/>
        <s v="Derry Connor Stud"/>
        <s v="Stroud Coleman / C&amp;J Rosier"/>
        <s v="Arthur Hoyeau Agent"/>
        <s v="Mark Richards"/>
        <s v="Mildmay Bloodstock"/>
        <s v="Ahmad Alotaibi"/>
        <s v="Ivys Stables"/>
        <s v="Avenue Bloodstock/Alice Haynes"/>
        <s v="Vendor (15000) / Ellie Whitaker (PS)"/>
        <s v="Patrick C.Keogh, Agent"/>
        <s v="Barry Lynch/Jack Davison Racing"/>
        <s v="Arthur Hoyeau"/>
        <s v="Legion Bloodstock, Agent for Sandford Racing"/>
        <s v="Ballybush Stables/Barry Nolan"/>
        <s v="Not Sold (9000) / BHS (PS)"/>
        <s v="Mimmubli Giampaola"/>
        <s v="Kathleen Whitehead / Richard Fahey"/>
        <s v="Powerstown Stud"/>
        <s v="Nick Bell / Peter Trainor"/>
        <s v="Nikki Scallan"/>
        <s v="Marco Bozzi / Vincenzo Carvso"/>
        <s v="Avenue Bloodstock"/>
        <s v="Quirke Bloodstock / RP Racing"/>
        <s v="Vendor (7000) / Apollo Bloodstock (PS)"/>
        <s v="Chris Timmons Racing"/>
        <s v="Bobby O 'Ryan"/>
        <s v="Società di Allenamento Pierdomenico Danilo"/>
        <s v="Pierguido Meniconi Agency / Forlini Leonardo"/>
        <s v="Bredwinner"/>
        <s v=" Sam Sangster Bloodstock"/>
        <s v="Blandford Bloodstock / Ed Bethell"/>
        <s v="Martin Dunne Racing"/>
        <s v="Drumloose Stables"/>
        <s v="Blue Bloodstock"/>
        <s v="Vendor (15000) / Howson &amp; Houldsworth/Jamie Insole (PS)"/>
        <s v="CF Bloodstock/Reppoc Beech Ltd"/>
        <s v="Gourneen Stables"/>
        <s v="Vendor (14000) / Marco Bozzi Bloodstock (PS)"/>
        <s v="Maureen &amp; Martin Flinter"/>
        <s v="Keith Brown (P.S.)"/>
        <s v="Athassel House Stud Ltd"/>
        <s v="Nanallac Stud / Derryconnor Stud"/>
        <s v="Sam Sangster"/>
        <s v="Hugo Merry Bloodstock"/>
        <s v="David Menuisier"/>
        <s v="Avenue Bloodstock / Fozzy Stack"/>
        <s v="George Prince Bloodstock / RFB"/>
        <s v="Compass Equine / J Fyffe"/>
        <s v="Tim Clark / Longways"/>
        <s v="Richard Knight/Salhia Stud"/>
        <s v="Ahmad al Shaikh / F Barberini"/>
        <s v="Team Valor"/>
        <s v="Group 1 Bloodstock"/>
        <s v="Highflyer / Ed Dunlop"/>
        <s v="Durcan Bloodstock / S Lavery"/>
        <s v="Mick Appleby / SBK Racing"/>
        <s v="Vendor (60000) / Ollie Sangster (PS)"/>
        <s v="Durcan Bloodstock / R Hughes Racing"/>
        <s v="Vendor (30000) / SackvilleDonald (PS)"/>
        <s v="Michelle Connolly"/>
        <s v="Sarmy"/>
        <s v="Blandford Bloodstock/Station Yard"/>
        <s v="Not Sold (27000) / Marco Bozzi Bloodstock (PS)"/>
        <s v="Vendor (5000) / Horton Racing (PS)"/>
        <s v="Gemma Tutty / Kings Bloodstock"/>
        <s v="Cloughmoyle Stud"/>
        <s v="Compas Equine/ Dave Loughnane Racing"/>
        <s v="Christine Hosier Agent for Bev Hendry"/>
        <s v="Knockgraffon"/>
        <s v="Mick and Tom"/>
        <s v="Horse Park Stud"/>
        <s v="George Peckham Racing Ltd"/>
        <s v="Effe Emme Service Di Caracciolo Antonino (P.S.)"/>
        <s v="Tony Branigan Meats"/>
        <s v="Beechlea Bloodstock"/>
        <s v="Sean Grassick (P.S.)"/>
        <s v="Paul Cafferty"/>
        <s v="Laurence Mulvany"/>
        <s v="Foxley Stables"/>
        <s v="R H Ltd"/>
        <s v="Marco Di Mauro"/>
        <s v="Nigel Tinkler / Jamie Piggott"/>
        <s v="David Mullins Bloodstock"/>
        <s v="Mike Akers Agent for Bregman Family Racing"/>
        <s v="Pip / TJ Kent"/>
        <s v="Jason Kelly Bloodstock / Peter &amp; Ross Doyle Bloodstock"/>
        <s v="Des Donovan"/>
        <s v="Mr M J Hook"/>
        <s v="Jeremy Brummitt/Quantum Leap Racing"/>
        <s v="Mike Akers Agt for F Stack"/>
        <s v="Pattern Bloodstock"/>
        <s v="LB Bloodstock"/>
        <s v="De Burgh Equine/Bronsan Racing"/>
        <s v="TNS Racing"/>
        <s v="Kilbride Equine / Adrian Keatley Racing"/>
        <s v="DMC Bloodstock"/>
        <s v="Linden Lodge Bloodstock"/>
        <s v="Ollie Sangster &amp; Justin Casse"/>
        <s v="Deuce Greathouse/Fozzy Stack"/>
        <s v="Hamish Macauley / MV Magnier"/>
        <s v="Fozzy Stack"/>
        <s v="Dylan Cunha Racing/Pedigree To Win"/>
        <s v="Richard Knight"/>
        <s v="John Bourke"/>
        <s v="Havelock Racing"/>
        <s v="Vendor (20000) / New Racing Factory (PS)"/>
        <s v="Joey Logan Bloodstock/Danny Hussey"/>
        <s v="Leon Carrick"/>
        <s v="Highflyer/M.Rimell"/>
        <s v="Renello Bloodstock Agency"/>
        <s v="Legion Bloodstock, Agent for Graham Grace Stables"/>
        <s v="John King"/>
        <s v="Liam Clarke Bloodstock"/>
        <s v="J S Bloodstock / Tom Clover Racing"/>
        <s v="Karl Burke"/>
        <s v="Orazio Di Grazia"/>
        <s v="Theo Carrick"/>
        <s v="Hambelton Racing"/>
        <s v="Louis Dubois Agent for Wesley Ward"/>
        <s v="Harry Eustace Racing"/>
        <s v="Harry Eustace Racing / DPA"/>
        <s v="New Racing Factory"/>
        <s v="Carnegie Bloodstock"/>
        <s v="Grant Tuer / Muffed Punt"/>
        <s v="Ballinvana House Stud"/>
        <s v="Not Sold (14000) / Armando Duarte/Mohammed Athab (PS)"/>
        <s v="Conor Quirke/DMCL Racing"/>
        <s v="Scuderia Semeso"/>
        <s v="Compas Equine / Jane Jardine"/>
        <s v="Soc All Ponte Di Pietra Filippo Sbariggia"/>
        <s v="Denis Hogan"/>
        <s v="Keep Kicking Racing / LDS"/>
        <s v="Brown Island Stables (P.S.)"/>
        <s v="J S Bloodstock / Andrew Balding"/>
        <s v="Enrica Baragiola-Sagam"/>
        <s v="Kirtlington Park Stud"/>
        <s v="Henry Lascelles / Ollie Sangster"/>
        <s v="Edwards Pre Training"/>
        <s v="Larry O'Connor (P.S.)"/>
        <s v="Noel Quinlan"/>
        <s v="Nick Bradley Racing / M Botti"/>
        <s v="Sackville Donald / MHS"/>
        <s v="Not Sold (14000) / Patrick Owens Racing/Richard Crowe (PS)"/>
        <s v="Edward Smyth-Osbourne"/>
        <s v="LA Mullaney"/>
        <s v="Vendor (5000) / Bobby O Ryan (PS)"/>
        <s v="Tom Gibney"/>
        <s v="Hurworth Bloodstock Ltd"/>
        <s v="Mediterraneo"/>
        <s v="Dan Astbury / Keatley Racing"/>
        <s v="Jamal Ahmadzadeh"/>
        <s v="Agroproduct - RS"/>
        <s v="Andrew Lee"/>
        <s v="HMD Bloodstock"/>
        <s v="MDN Racing"/>
        <s v="Stuart WilliamsK Bloodstock"/>
        <s v="A C Elliott / JS Bloodstock"/>
        <s v="One Agency"/>
        <s v="Gordon Watson / Douglass"/>
        <s v="Silverton Hill"/>
        <s v="Repole Stables, Inc."/>
        <s v="Vendor (30000) / Marco Bozzi Bloodstock (PS)"/>
        <s v="Jack Channon/Armando Duarte"/>
        <s v="Kilbrew Stables Ltd"/>
        <s v="Donovan Bloodstock / Brian Sheerin"/>
        <s v="George Coogan"/>
        <s v="Emil Zahariev"/>
        <s v="Herbertstown Powell"/>
        <s v="Paolo Aragoni (P.S.)"/>
        <s v="J Everard"/>
        <s v="Adrian Wintle / Stephen Goodwin"/>
        <s v="URSA Major/Goods Guys Syndicate"/>
        <s v="Dave Loughnane Racing"/>
        <s v="Eboracum Racing"/>
        <s v="Jamie Piggott / Nigel Tinkler"/>
        <s v="E M Whitaker"/>
        <s v="Stuart Banks"/>
        <s v="FP Bloodstock"/>
        <s v="JODK Bloodstock"/>
        <s v="Edgar Byrne"/>
        <s v="Peter Burrell (P.S.)"/>
        <s v="Dan Astbury / Michael Bell"/>
        <s v="James McHale"/>
        <s v="Maroš Peternay"/>
        <s v="Pip / TJ Kent Racing"/>
        <s v="HWRS (P.S.)"/>
        <s v="Highflyer Bloodstock / HP Racing"/>
        <s v="Salman Almehmel"/>
        <s v="Alexandra Porritt"/>
        <s v="Reza Pazooki"/>
        <s v="Barry Lynch Bloodstock"/>
        <s v="Mediteraneo"/>
        <s v="Quarry Road"/>
        <s v="French Projects"/>
        <s v="Niall Brennan"/>
        <s v="De Burgh Equine/A Definder Racing"/>
        <s v="Avenue Bloodstock Ireland"/>
        <s v="Prunella Dobbs"/>
        <s v="Walter Buick"/>
        <s v="Moanmore Stables"/>
        <s v="Steph Hollinshead / Mervyn Johnson"/>
        <s v="Dan Astbury/Jack Jones Racing"/>
        <s v="LNA Racing"/>
        <s v="Avenue Bloodstock / KPF Racing (P.S.)"/>
        <s v="Stuart Williams"/>
        <s v="Julia Feilden"/>
        <s v="Des Thurlby"/>
        <s v="Kevin Ross Blootsock/Gavin Cromwell"/>
        <s v="Vendor (8000) / New Racing Factory (PS)"/>
        <s v="Romano Vincenzo"/>
        <s v="Mike Akers, Agent"/>
        <s v="West Bloodstock"/>
        <s v="Bronsan Racing/Johne Murphy"/>
        <s v="Badgers /Reeves/ Rocco / Searles / EDC / Clement"/>
        <s v="Avenue / Medallion / Bawnmore"/>
        <s v="Margaret O'Toole / Oak Tree Farm"/>
        <s v="William Haggas"/>
        <s v="Margaret O'Toole (P.S.)"/>
        <s v="Pat Connell"/>
        <s v="Ebonos"/>
        <s v="Michael Buckley"/>
        <s v="Not Sold (9000) / Nicholas Marks (PS)"/>
        <s v="Vendor (14000) / Meadowview Stables (PS)"/>
        <s v="Jonathan Portman"/>
        <s v="Blandford Bloodstock/Go Racing"/>
        <s v="Richard Fahey"/>
        <s v="DBA Bloodstock"/>
        <s v="Amanda Perrett"/>
        <s v="Leamore Horses"/>
        <s v="Eoin Sullivan Agent "/>
        <m/>
      </sharedItems>
    </cacheField>
    <cacheField name="Sale Price (€)" numFmtId="164">
      <sharedItems containsString="0" containsBlank="1" containsNumber="1" containsInteger="1">
        <n v="36000.0"/>
        <n v="156000.0"/>
        <n v="180000.0"/>
        <n v="10800.0"/>
        <n v="38400.0"/>
        <n v="31200.0"/>
        <n v="60000.0"/>
        <n v="50000.0"/>
        <n v="1000.0"/>
        <n v="16000.0"/>
        <n v="7200.0"/>
        <n v="81600.0"/>
        <n v="240000.0"/>
        <n v="9600.0"/>
        <n v="30000.0"/>
        <n v="18000.0"/>
        <n v="14400.0"/>
        <n v="28800.0"/>
        <n v="15600.0"/>
        <n v="16800.0"/>
        <n v="2400.0"/>
        <n v="24000.0"/>
        <n v="26400.0"/>
        <n v="45600.0"/>
        <n v="4800.0"/>
        <n v="70000.0"/>
        <n v="31000.0"/>
        <n v="47000.0"/>
        <n v="100000.0"/>
        <n v="75000.0"/>
        <n v="20000.0"/>
        <n v="80000.0"/>
        <n v="13000.0"/>
        <n v="10500.0"/>
        <n v="32000.0"/>
        <n v="52000.0"/>
        <n v="43000.0"/>
        <n v="44000.0"/>
        <n v="15000.0"/>
        <n v="27000.0"/>
        <n v="50400.0"/>
        <n v="222000.0"/>
        <n v="144000.0"/>
        <n v="96000.0"/>
        <n v="108000.0"/>
        <n v="86400.0"/>
        <n v="69600.0"/>
        <n v="54000.0"/>
        <n v="564000.0"/>
        <n v="600000.0"/>
        <n v="21600.0"/>
        <n v="4000.0"/>
        <n v="1800.0"/>
        <n v="26000.0"/>
        <n v="58000.0"/>
        <n v="35000.0"/>
        <n v="5400.0"/>
        <n v="1200.0"/>
        <n v="3600.0"/>
        <n v="78000.0"/>
        <n v="3000.0"/>
        <n v="6000.0"/>
        <n v="19000.0"/>
        <n v="8000.0"/>
        <n v="11000.0"/>
        <n v="10000.0"/>
        <n v="17000.0"/>
        <n v="25000.0"/>
        <n v="65000.0"/>
        <n v="12000.0"/>
        <n v="62000.0"/>
        <n v="48000.0"/>
        <n v="39600.0"/>
        <n v="200000.0"/>
        <n v="300000.0"/>
        <n v="42000.0"/>
        <n v="66000.0"/>
        <n v="55200.0"/>
        <n v="62400.0"/>
        <n v="19200.0"/>
        <n v="72000.0"/>
        <n v="165000.0"/>
        <n v="68000.0"/>
        <n v="37000.0"/>
        <n v="504000.0"/>
        <n v="13200.0"/>
        <n v="84000.0"/>
        <n v="150000.0"/>
        <n v="27600.0"/>
        <n v="10200.0"/>
        <n v="20400.0"/>
        <n v="5000.0"/>
        <n v="1500.0"/>
        <n v="110000.0"/>
        <n v="40000.0"/>
        <n v="22000.0"/>
        <n v="85000.0"/>
        <n v="114000.0"/>
        <n v="68400.0"/>
        <n v="74400.0"/>
        <n v="216000.0"/>
        <n v="132000.0"/>
        <n v="138000.0"/>
        <n v="32400.0"/>
        <n v="55000.0"/>
        <n v="95000.0"/>
        <n v="102000.0"/>
        <n v="204000.0"/>
        <n v="850000.0"/>
        <n v="90000.0"/>
        <n v="580000.0"/>
        <n v="160000.0"/>
        <n v="420000.0"/>
        <n v="140000.0"/>
        <n v="46000.0"/>
        <n v="33000.0"/>
        <n v="360000.0"/>
        <n v="660000.0"/>
        <n v="324000.0"/>
        <n v="720000.0"/>
        <n v="870000.0"/>
        <n v="540000.0"/>
        <n v="480000.0"/>
        <n v="120000.0"/>
        <n v="408000.0"/>
        <n v="168000.0"/>
        <n v="264000.0"/>
        <n v="43200.0"/>
        <n v="192000.0"/>
        <n v="22800.0"/>
        <n v="28000.0"/>
        <n v="2000.0"/>
        <n v="125000.0"/>
        <n v="2500.0"/>
        <n v="220000.0"/>
        <n v="145000.0"/>
        <n v="170000.0"/>
        <n v="280000.0"/>
        <n v="3480000.0"/>
        <n v="690000.0"/>
        <n v="162000.0"/>
        <n v="288000.0"/>
        <n v="33600.0"/>
        <n v="348000.0"/>
        <n v="9000.0"/>
        <n v="57600.0"/>
        <n v="38000.0"/>
        <n v="225000.0"/>
        <n v="7500.0"/>
        <n v="900000.0"/>
        <n v="6500.0"/>
        <n v="23000.0"/>
        <n v="105000.0"/>
        <n v="7000.0"/>
        <n v="5500.0"/>
        <n v="21000.0"/>
        <n v="3500.0"/>
        <n v="336000.0"/>
        <n v="12500.0"/>
        <n v="4500.0"/>
        <n v="40800.0"/>
        <n v="8400.0"/>
        <n v="56000.0"/>
        <n v="570000.0"/>
        <n v="450000.0"/>
        <n v="93600.0"/>
        <n v="25200.0"/>
        <n v="6600.0"/>
        <n v="750000.0"/>
        <n v="510000.0"/>
        <n v="2400000.0"/>
        <n v="1320000.0"/>
        <n v="1800000.0"/>
        <n v="1110000.0"/>
        <n v="456000.0"/>
        <n v="780000.0"/>
        <n v="310000.0"/>
        <n v="250000.0"/>
        <n v="2000000.0"/>
        <n v="1000000.0"/>
        <n v="1020000.0"/>
        <n v="576000.0"/>
        <n v="432000.0"/>
        <n v="396000.0"/>
        <n v="5280000.0"/>
        <n v="3000000.0"/>
        <n v="840000.0"/>
        <n v="14000.0"/>
        <n v="252000.0"/>
        <n v="44400.0"/>
        <n v="45000.0"/>
        <n v="186000.0"/>
        <n v="246000.0"/>
        <n v="276000.0"/>
        <n v="260000.0"/>
        <n v="215000.0"/>
        <n v="61200.0"/>
        <n v="135000.0"/>
        <n v="312000.0"/>
        <n v="126000.0"/>
        <n v="11500.0"/>
        <n v="8500.0"/>
        <n v="14500.0"/>
        <n v="1200000.0"/>
        <n v="46800.0"/>
        <n v="52800.0"/>
        <n v="384000.0"/>
        <n v="960000.0"/>
        <n v="49200.0"/>
        <n v="51600.0"/>
        <n v="98400.0"/>
        <n v="115000.0"/>
        <n v="190000.0"/>
        <n v="34000.0"/>
        <n v="56400.0"/>
        <n v="550000.0"/>
        <n v="528000.0"/>
        <n v="390000.0"/>
        <n v="174000.0"/>
        <n v="4200.0"/>
        <n v="175000.0"/>
        <n v="1440.0"/>
        <n v="11400.0"/>
        <n v="74000.0"/>
        <n v="372000.0"/>
        <n v="198000.0"/>
        <n v="210000.0"/>
        <n v="39000.0"/>
        <n v="7800.0"/>
        <n v="234000.0"/>
        <n v="500000.0"/>
        <n v="640000.0"/>
        <n v="930000.0"/>
        <n v="1080000.0"/>
        <n v="130000.0"/>
        <n v="330000.0"/>
        <n v="350000.0"/>
        <n v="2640000.0"/>
        <n v="76800.0"/>
        <n v="155000.0"/>
        <n v="15500.0"/>
        <n v="22500.0"/>
        <n v="9500.0"/>
        <n v="460000.0"/>
        <n v="228000.0"/>
        <n v="582000.0"/>
        <n v="1920000.0"/>
        <n v="612000.0"/>
        <n v="1050000.0"/>
        <n v="630000.0"/>
        <n v="104400.0"/>
        <n v="67200.0"/>
        <n v="63000.0"/>
        <n v="37200.0"/>
        <n v="185000.0"/>
        <n v="810000.0"/>
        <n v="4440000.0"/>
        <n v="1140000.0"/>
        <n v="444000.0"/>
        <n v="13500.0"/>
        <n v="29000.0"/>
        <n v="80400.0"/>
        <n v="13800.0"/>
        <n v="354000.0"/>
        <n v="492000.0"/>
        <n v="116400.0"/>
        <n v="552000.0"/>
        <n v="88000.0"/>
        <n v="675000.0"/>
        <n v="400000.0"/>
        <n v="696000.0"/>
        <n v="2040000.0"/>
        <n v="5160000.0"/>
        <m/>
      </sharedItems>
    </cacheField>
    <cacheField name="Price" numFmtId="164">
      <sharedItems containsString="0" containsBlank="1" containsNumber="1" containsInteger="1">
        <n v="30000.0"/>
        <n v="130000.0"/>
        <n v="150000.0"/>
        <n v="9000.0"/>
        <n v="32000.0"/>
        <n v="26000.0"/>
        <n v="50000.0"/>
        <n v="1000.0"/>
        <n v="16000.0"/>
        <n v="6000.0"/>
        <n v="68000.0"/>
        <n v="200000.0"/>
        <n v="8000.0"/>
        <n v="25000.0"/>
        <n v="15000.0"/>
        <n v="12000.0"/>
        <n v="24000.0"/>
        <n v="13000.0"/>
        <n v="14000.0"/>
        <n v="2000.0"/>
        <n v="20000.0"/>
        <n v="22000.0"/>
        <n v="38000.0"/>
        <n v="4000.0"/>
        <n v="70000.0"/>
        <n v="31000.0"/>
        <n v="47000.0"/>
        <n v="180000.0"/>
        <n v="100000.0"/>
        <n v="75000.0"/>
        <n v="80000.0"/>
        <n v="10500.0"/>
        <n v="52000.0"/>
        <n v="43000.0"/>
        <n v="44000.0"/>
        <n v="27000.0"/>
        <n v="42000.0"/>
        <n v="185000.0"/>
        <n v="120000.0"/>
        <n v="90000.0"/>
        <n v="72000.0"/>
        <n v="58000.0"/>
        <n v="45000.0"/>
        <n v="470000.0"/>
        <n v="500000.0"/>
        <n v="18000.0"/>
        <n v="60000.0"/>
        <n v="1500.0"/>
        <n v="35000.0"/>
        <n v="4500.0"/>
        <n v="3000.0"/>
        <n v="65000.0"/>
        <n v="19000.0"/>
        <n v="11000.0"/>
        <n v="10000.0"/>
        <n v="17000.0"/>
        <n v="62000.0"/>
        <n v="40000.0"/>
        <n v="33000.0"/>
        <n v="300000.0"/>
        <n v="55000.0"/>
        <n v="46000.0"/>
        <n v="165000.0"/>
        <n v="37000.0"/>
        <n v="420000.0"/>
        <n v="125000.0"/>
        <n v="23000.0"/>
        <n v="8500.0"/>
        <n v="5000.0"/>
        <n v="110000.0"/>
        <n v="36000.0"/>
        <n v="85000.0"/>
        <n v="95000.0"/>
        <n v="57000.0"/>
        <n v="115000.0"/>
        <n v="170000.0"/>
        <n v="850000.0"/>
        <n v="580000.0"/>
        <n v="160000.0"/>
        <n v="140000.0"/>
        <n v="550000.0"/>
        <n v="270000.0"/>
        <n v="600000.0"/>
        <n v="725000.0"/>
        <n v="450000.0"/>
        <n v="400000.0"/>
        <n v="340000.0"/>
        <n v="220000.0"/>
        <n v="250000.0"/>
        <n v="28000.0"/>
        <n v="48000.0"/>
        <n v="2500.0"/>
        <n v="145000.0"/>
        <n v="280000.0"/>
        <n v="350000.0"/>
        <n v="2900000.0"/>
        <n v="575000.0"/>
        <n v="135000.0"/>
        <n v="240000.0"/>
        <n v="290000.0"/>
        <n v="7500.0"/>
        <n v="225000.0"/>
        <n v="750000.0"/>
        <n v="6500.0"/>
        <n v="105000.0"/>
        <n v="7000.0"/>
        <n v="5500.0"/>
        <n v="21000.0"/>
        <n v="54000.0"/>
        <n v="3500.0"/>
        <n v="12500.0"/>
        <n v="34000.0"/>
        <n v="56000.0"/>
        <n v="475000.0"/>
        <n v="375000.0"/>
        <n v="78000.0"/>
        <n v="625000.0"/>
        <n v="425000.0"/>
        <n v="2000000.0"/>
        <n v="1100000.0"/>
        <n v="1500000.0"/>
        <n v="925000.0"/>
        <n v="380000.0"/>
        <n v="780000.0"/>
        <n v="310000.0"/>
        <n v="1000000.0"/>
        <n v="480000.0"/>
        <n v="360000.0"/>
        <n v="330000.0"/>
        <n v="4400000.0"/>
        <n v="2500000.0"/>
        <n v="700000.0"/>
        <n v="210000.0"/>
        <n v="155000.0"/>
        <n v="205000.0"/>
        <n v="230000.0"/>
        <n v="260000.0"/>
        <n v="215000.0"/>
        <n v="51000.0"/>
        <n v="11500.0"/>
        <n v="14500.0"/>
        <n v="39000.0"/>
        <n v="320000.0"/>
        <n v="800000.0"/>
        <n v="41000.0"/>
        <n v="82000.0"/>
        <n v="190000.0"/>
        <n v="440000.0"/>
        <n v="325000.0"/>
        <n v="175000.0"/>
        <n v="1200.0"/>
        <n v="9500.0"/>
        <n v="74000.0"/>
        <n v="32500.0"/>
        <n v="195000.0"/>
        <n v="390000.0"/>
        <n v="640000.0"/>
        <n v="650000.0"/>
        <n v="775000.0"/>
        <n v="900000.0"/>
        <n v="2200000.0"/>
        <n v="64000.0"/>
        <n v="15500.0"/>
        <n v="22500.0"/>
        <n v="460000.0"/>
        <n v="485000.0"/>
        <n v="1600000.0"/>
        <n v="510000.0"/>
        <n v="875000.0"/>
        <n v="525000.0"/>
        <n v="87000.0"/>
        <n v="52500.0"/>
        <n v="675000.0"/>
        <n v="3700000.0"/>
        <n v="950000.0"/>
        <n v="370000.0"/>
        <n v="13500.0"/>
        <n v="29000.0"/>
        <n v="67000.0"/>
        <n v="295000.0"/>
        <n v="410000.0"/>
        <n v="97000.0"/>
        <n v="88000.0"/>
        <n v="1700000.0"/>
        <n v="4300000.0"/>
        <m/>
      </sharedItems>
    </cacheField>
    <cacheField name=" " numFmtId="0">
      <sharedItems containsString="0" containsBlank="1">
        <m/>
      </sharedItems>
    </cacheField>
    <cacheField name="Stud Fee (€)" numFmtId="164">
      <sharedItems containsString="0" containsBlank="1" containsNumber="1" containsInteger="1">
        <n v="6000.0"/>
        <n v="25000.0"/>
        <n v="9600.0"/>
        <n v="12000.0"/>
        <n v="5000.0"/>
        <n v="10000.0"/>
        <n v="45000.0"/>
        <n v="15000.0"/>
        <n v="17500.0"/>
        <n v="6600.0"/>
        <n v="27500.0"/>
        <n v="60000.0"/>
        <n v="7500.0"/>
        <n v="12500.0"/>
        <n v="50000.0"/>
        <n v="30000.0"/>
        <n v="17000.0"/>
        <n v="4800.0"/>
        <n v="5500.0"/>
        <n v="21000.0"/>
        <n v="3000.0"/>
        <n v="7800.0"/>
        <n v="420000.0"/>
        <n v="8000.0"/>
        <n v="350000.0"/>
        <n v="7000.0"/>
        <n v="31500.0"/>
        <n v="65000.0"/>
        <n v="22500.0"/>
        <n v="3500.0"/>
        <n v="4000.0"/>
        <n v="9500.0"/>
        <n v="18000.0"/>
        <n v="150000.0"/>
        <n v="35000.0"/>
        <n v="125000.0"/>
        <n v="10200.0"/>
        <n v="54500.0"/>
        <n v="75000.0"/>
        <n v="100000.0"/>
        <n v="54000.0"/>
        <n v="42000.0"/>
        <n v="9000.0"/>
        <n v="39000.0"/>
        <n v="200000.0"/>
        <n v="7200.0"/>
        <n v="16000.0"/>
        <n v="2500.0"/>
        <n v="78000.0"/>
        <n v="10800.0"/>
        <m/>
      </sharedItems>
    </cacheField>
    <cacheField name="%" numFmtId="10">
      <sharedItems containsString="0" containsBlank="1" containsNumber="1">
        <n v="0.06"/>
        <n v="0.26"/>
        <n v="0.3"/>
        <n v="0.018000000000000002"/>
        <n v="0.064"/>
        <n v="0.052000000000000005"/>
        <n v="0.1"/>
        <n v="0.08333333333333334"/>
        <n v="0.0016666666666666666"/>
        <n v="0.026666666666666665"/>
        <n v="0.012"/>
        <n v="0.11333333333333334"/>
        <n v="0.33333333333333337"/>
        <n v="0.05333333333333333"/>
        <n v="0.013333333333333332"/>
        <n v="0.04166666666666667"/>
        <n v="0.025"/>
        <n v="0.02"/>
        <n v="0.04"/>
        <n v="0.021666666666666664"/>
        <n v="0.023333333333333334"/>
        <n v="0.003333333333333333"/>
        <n v="0.0096"/>
        <n v="0.01056"/>
        <n v="0.0144"/>
        <n v="0.01824"/>
        <n v="0.00192"/>
        <n v="0.0072"/>
        <n v="0.027999999999999997"/>
        <n v="0.0124"/>
        <n v="0.018799999999999997"/>
        <n v="0.07200000000000001"/>
        <n v="0.03"/>
        <n v="0.008"/>
        <n v="0.032"/>
        <n v="0.0052"/>
        <n v="0.0042"/>
        <m/>
        <n v="0.006"/>
        <n v="0.0108"/>
        <n v="0.02016"/>
        <n v="0.0888"/>
        <n v="0.048"/>
        <n v="0.036000000000000004"/>
        <n v="0.0288"/>
        <n v="0.0232"/>
        <n v="0.188"/>
        <n v="0.2"/>
        <n v="0.0088"/>
        <n v="0.01125"/>
        <n v="0.0625"/>
        <n v="0.0015625"/>
        <n v="0.0020833333333333333"/>
        <n v="0.00625"/>
        <n v="0.029166666666666664"/>
        <n v="0.0375"/>
        <n v="0.00375"/>
        <n v="8.333333333333333E-4"/>
        <n v="0.0025"/>
        <n v="0.05416666666666667"/>
        <n v="0.0528"/>
        <n v="0.0768"/>
        <n v="0.038"/>
        <n v="0.034"/>
        <n v="0.05"/>
        <n v="0.016"/>
        <n v="0.065"/>
        <n v="0.062"/>
        <n v="0.0504"/>
        <n v="0.033"/>
        <n v="0.001"/>
        <n v="0.013999999999999999"/>
        <n v="0.044444444444444446"/>
        <n v="0.06666666666666667"/>
        <n v="0.044000000000000004"/>
        <n v="0.0032"/>
        <n v="0.0208"/>
        <n v="0.054400000000000004"/>
        <n v="0.0368"/>
        <n v="0.0416"/>
        <n v="0.0264"/>
        <n v="0.0336"/>
        <n v="0.0128"/>
        <n v="0.11"/>
        <n v="0.04533333333333333"/>
        <n v="0.007333333333333333"/>
        <n v="0.0026666666666666666"/>
        <n v="0.006666666666666666"/>
        <n v="0.017333333333333333"/>
        <n v="0.002"/>
        <n v="0.021333333333333333"/>
        <n v="0.28"/>
        <n v="0.04666666666666667"/>
        <n v="0.014666666666666666"/>
        <n v="0.04333333333333333"/>
        <n v="0.016666666666666666"/>
        <n v="0.015333333333333334"/>
        <n v="0.010666666666666666"/>
        <n v="0.03866666666666667"/>
        <n v="0.008666666666666666"/>
        <n v="0.03333333333333333"/>
        <n v="0.005666666666666666"/>
        <n v="6.666666666666666E-4"/>
        <n v="0.011333333333333332"/>
        <n v="0.01"/>
        <n v="0.003"/>
        <n v="0.022000000000000002"/>
        <n v="0.024"/>
        <n v="0.045714285714285714"/>
        <n v="0.05714285714285714"/>
        <n v="0.06285714285714286"/>
        <n v="0.010857142857142857"/>
        <n v="0.02057142857142857"/>
        <n v="0.04857142857142857"/>
        <n v="0.029714285714285714"/>
        <n v="0.010285714285714285"/>
        <n v="0.014285714285714285"/>
        <n v="0.002857142857142857"/>
        <n v="0.00857142857142857"/>
        <n v="0.005714285714285714"/>
        <n v="0.004571428571428571"/>
        <n v="0.06514285714285714"/>
        <n v="0.08914285714285715"/>
        <n v="0.039085714285714286"/>
        <n v="0.04251428571428572"/>
        <n v="0.12342857142857143"/>
        <n v="0.02857142857142857"/>
        <n v="0.06571428571428571"/>
        <n v="0.07428571428571429"/>
        <n v="0.009142857142857142"/>
        <n v="0.08571428571428572"/>
        <n v="0.015428571428571429"/>
        <n v="5.714285714285714E-4"/>
        <n v="0.03142857142857143"/>
        <n v="0.05428571428571429"/>
        <n v="0.0576"/>
        <n v="0.16"/>
        <n v="0.084"/>
        <n v="0.192"/>
        <n v="0.054000000000000006"/>
        <n v="0.05833333333333333"/>
        <n v="0.125"/>
        <n v="0.018333333333333333"/>
        <n v="0.055"/>
        <n v="0.07083333333333333"/>
        <n v="0.0125"/>
        <n v="0.14166666666666666"/>
        <n v="0.007083333333333334"/>
        <n v="0.020833333333333336"/>
        <n v="0.00125"/>
        <n v="0.00909090909090909"/>
        <n v="0.03636363636363636"/>
        <n v="0.012121212121212121"/>
        <n v="0.006060606060606061"/>
        <n v="0.016581818181818184"/>
        <n v="0.015"/>
        <n v="0.09666666666666666"/>
        <n v="0.07"/>
        <n v="0.0045000000000000005"/>
        <n v="0.007666666666666667"/>
        <n v="0.0036666666666666666"/>
        <n v="0.005"/>
        <n v="0.0055000000000000005"/>
        <n v="0.12"/>
        <n v="0.019"/>
        <n v="0.145"/>
        <n v="0.09"/>
        <n v="0.08"/>
        <n v="0.014166666666666668"/>
        <n v="0.010833333333333332"/>
        <n v="0.05666666666666667"/>
        <n v="0.03666666666666667"/>
        <n v="0.0304"/>
        <n v="0.0608"/>
        <n v="0.0192"/>
        <n v="0.10400000000000001"/>
        <n v="0.037333333333333336"/>
        <n v="0.005333333333333333"/>
        <n v="0.034666666666666665"/>
        <n v="0.022666666666666665"/>
        <n v="0.24"/>
        <n v="0.10666666666666666"/>
        <n v="0.004"/>
        <n v="0.16666666666666669"/>
        <n v="0.0013333333333333333"/>
        <n v="0.027083333333333334"/>
        <n v="0.002604166666666667"/>
        <n v="0.028125"/>
        <n v="0.014583333333333332"/>
        <n v="0.003125"/>
        <n v="0.17600000000000002"/>
        <n v="0.037599999999999995"/>
        <n v="0.0256"/>
        <n v="0.0064"/>
        <n v="0.0084"/>
        <n v="0.0216"/>
        <n v="0.028999999999999998"/>
        <n v="0.013000000000000001"/>
        <n v="0.055999999999999994"/>
        <n v="0.0816"/>
        <n v="0.14400000000000002"/>
        <n v="0.1008"/>
        <n v="0.696"/>
        <n v="0.138"/>
        <n v="0.10800000000000001"/>
        <n v="0.0048"/>
        <n v="0.027000000000000003"/>
        <n v="0.005600000000000001"/>
        <n v="0.0036"/>
        <n v="0.057999999999999996"/>
        <n v="0.0028000000000000004"/>
        <n v="0.0015"/>
        <n v="0.006999999999999999"/>
        <n v="0.0496"/>
        <n v="0.02066666666666667"/>
        <n v="0.012666666666666666"/>
        <n v="0.075"/>
        <n v="0.004333333333333333"/>
        <n v="0.03833333333333334"/>
        <n v="0.002352941176470588"/>
        <n v="0.0029411764705882353"/>
        <n v="0.0038235294117647057"/>
        <n v="0.010588235294117647"/>
        <n v="0.013529411764705884"/>
        <n v="0.015294117647058823"/>
        <n v="0.03882352941176471"/>
        <n v="0.0042352941176470585"/>
        <n v="0.023529411764705882"/>
        <n v="0.01875"/>
        <n v="0.015666666666666666"/>
        <n v="0.002833333333333333"/>
        <n v="0.03072"/>
        <n v="0.00768"/>
        <n v="0.0384"/>
        <n v="0.02496"/>
        <n v="0.01536"/>
        <n v="0.096"/>
        <n v="0.068"/>
        <n v="0.022400000000000003"/>
        <n v="0.0024"/>
        <n v="0.0044"/>
        <n v="0.0152"/>
        <n v="0.0168"/>
        <n v="0.0432"/>
        <n v="0.22399999999999998"/>
        <n v="8.0E-4"/>
        <n v="0.09818181818181819"/>
        <n v="0.06545454545454546"/>
        <n v="0.006545454545454545"/>
        <n v="0.14545454545454545"/>
        <n v="0.038181818181818185"/>
        <n v="0.09090909090909091"/>
        <n v="0.021818181818181816"/>
        <n v="0.022727272727272728"/>
        <n v="0.04363636363636363"/>
        <n v="0.007272727272727273"/>
        <n v="0.02727272727272727"/>
        <n v="0.010909090909090908"/>
        <n v="0.012727272727272728"/>
        <n v="0.07272727272727272"/>
        <n v="0.0036363636363636364"/>
        <n v="0.005454545454545454"/>
        <n v="0.002727272727272727"/>
        <n v="0.0018181818181818182"/>
        <n v="0.006363636363636364"/>
        <n v="0.008181818181818182"/>
        <n v="0.01818181818181818"/>
        <n v="0.06363636363636363"/>
        <n v="0.08727272727272727"/>
        <n v="0.061818181818181814"/>
        <n v="0.07636363636363637"/>
        <n v="0.10909090909090909"/>
        <n v="0.03272727272727273"/>
        <n v="0.0022857142857142855"/>
        <n v="0.04523809523809524"/>
        <n v="0.012380952380952381"/>
        <n v="0.03428571428571428"/>
        <n v="0.023809523809523808"/>
        <n v="0.0038095238095238095"/>
        <n v="0.01619047619047619"/>
        <n v="0.007142857142857143"/>
        <n v="0.005238095238095239"/>
        <n v="0.0019047619047619048"/>
        <n v="0.045599999999999995"/>
        <n v="0.022799999999999997"/>
        <n v="0.023"/>
        <n v="0.0034999999999999996"/>
        <n v="0.011000000000000001"/>
        <n v="0.085"/>
        <n v="0.0016"/>
        <n v="0.0104"/>
        <n v="0.01583333333333333"/>
        <n v="0.006333333333333333"/>
        <n v="0.008333333333333333"/>
        <n v="0.009166666666666667"/>
        <n v="0.004166666666666667"/>
        <n v="0.007166666666666667"/>
        <n v="0.011666666666666667"/>
        <n v="0.0031666666666666666"/>
        <n v="0.009333333333333334"/>
        <n v="5.0E-4"/>
        <n v="0.026000000000000002"/>
        <n v="0.095"/>
        <n v="0.58"/>
        <n v="0.0075"/>
        <n v="0.0923076923076923"/>
        <n v="0.007692307692307693"/>
        <n v="0.03538461538461538"/>
        <n v="0.009230769230769232"/>
        <n v="0.04923076923076923"/>
        <n v="0.013846153846153847"/>
        <n v="0.02948717948717949"/>
        <n v="0.02051282051282051"/>
        <n v="0.0025641025641025637"/>
        <n v="0.014102564102564103"/>
        <n v="0.04102564102564102"/>
        <n v="0.008974358974358975"/>
        <n v="0.026923076923076925"/>
        <n v="0.011538461538461537"/>
        <n v="0.007051282051282051"/>
        <n v="0.019230769230769232"/>
        <n v="0.0019230769230769232"/>
        <n v="0.005128205128205127"/>
        <n v="0.025641025641025644"/>
        <n v="0.01785714285714286"/>
        <n v="0.012142857142857143"/>
        <n v="0.04285714285714286"/>
        <n v="0.026428571428571426"/>
        <n v="0.009714285714285713"/>
        <n v="0.02142857142857143"/>
        <n v="0.010714285714285714"/>
        <n v="0.042"/>
        <n v="0.004666666666666667"/>
        <n v="0.024666666666666667"/>
        <n v="0.062400000000000004"/>
        <n v="0.136"/>
        <n v="0.76"/>
        <n v="0.0225"/>
        <n v="0.0525"/>
        <n v="0.02125"/>
        <n v="0.022285714285714287"/>
        <n v="0.008857142857142857"/>
        <n v="0.02914285714285714"/>
        <n v="0.016457142857142858"/>
        <n v="0.01714285714285714"/>
        <n v="0.012342857142857142"/>
        <n v="0.051428571428571435"/>
        <n v="0.011314285714285714"/>
        <n v="0.025714285714285717"/>
        <n v="0.15085714285714286"/>
        <n v="0.037714285714285714"/>
        <n v="0.11657142857142856"/>
        <n v="0.005142857142857143"/>
        <n v="0.07142857142857144"/>
        <n v="0.015714285714285715"/>
        <n v="0.0014285714285714286"/>
        <n v="0.004285714285714285"/>
        <n v="0.07333333333333333"/>
        <n v="0.012333333333333333"/>
        <n v="0.011200000000000002"/>
        <n v="0.0132"/>
        <n v="0.07440000000000001"/>
        <n v="0.01577142857142857"/>
        <n v="0.006857142857142857"/>
        <n v="0.013142857142857144"/>
        <n v="0.0034285714285714284"/>
        <n v="0.14057142857142857"/>
        <n v="0.037142857142857144"/>
        <n v="0.13142857142857142"/>
        <n v="0.06333333333333332"/>
        <n v="0.030833333333333334"/>
        <n v="0.04583333333333333"/>
        <n v="0.011111111111111112"/>
        <n v="0.0864"/>
        <n v="0.132"/>
        <n v="0.0175"/>
        <n v="0.10833333333333334"/>
        <n v="0.003876923076923077"/>
        <n v="0.006646153846153846"/>
        <n v="0.010153846153846154"/>
        <n v="0.04430769230769231"/>
        <n v="0.007753846153846154"/>
        <n v="0.005538461538461539"/>
        <n v="0.004984615384615384"/>
        <n v="0.018461538461538463"/>
        <n v="0.02584615384615385"/>
        <n v="0.007384615384615385"/>
        <n v="0.008492307692307693"/>
        <n v="0.0036923076923076927"/>
        <n v="0.03307692307692307"/>
        <n v="0.005692307692307692"/>
        <n v="0.004615384615384616"/>
        <n v="0.005384615384615384"/>
        <n v="0.03323076923076923"/>
        <n v="0.07384615384615385"/>
        <n v="0.009415384615384615"/>
        <n v="0.016615384615384615"/>
        <n v="0.07753846153846154"/>
        <n v="0.049846153846153846"/>
        <n v="0.08307692307692309"/>
        <n v="0.021538461538461538"/>
        <n v="0.016923076923076923"/>
        <n v="0.0043076923076923075"/>
        <n v="0.009538461538461539"/>
        <n v="0.033846153846153845"/>
        <n v="0.03230769230769231"/>
        <n v="0.04615384615384615"/>
        <n v="0.0015384615384615385"/>
        <n v="0.008461538461538461"/>
        <n v="0.008769230769230769"/>
        <n v="0.03076923076923077"/>
        <n v="0.005076923076923077"/>
        <n v="0.0038461538461538464"/>
        <n v="0.006153846153846154"/>
        <n v="0.13866666666666666"/>
        <n v="0.057777777777777775"/>
        <n v="0.004375"/>
        <n v="0.0275"/>
        <n v="0.15"/>
        <n v="0.105"/>
        <n v="0.028333333333333335"/>
        <n v="0.051666666666666666"/>
        <n v="0.076"/>
        <n v="0.17"/>
        <n v="0.1152"/>
        <n v="0.06480000000000001"/>
        <n v="0.021"/>
        <n v="0.017"/>
        <n v="0.010333333333333335"/>
        <n v="0.005833333333333334"/>
        <n v="0.047368421052631574"/>
        <n v="0.39473684210526316"/>
        <n v="0.036111111111111115"/>
        <n v="0.017222222222222222"/>
        <n v="0.005555555555555556"/>
        <n v="0.027777777777777776"/>
        <n v="0.13333333333333333"/>
        <n v="0.5555555555555556"/>
        <n v="0.012222222222222223"/>
        <n v="0.022222222222222223"/>
        <n v="0.002777777777777778"/>
        <n v="0.009444444444444445"/>
        <n v="0.03222222222222222"/>
        <n v="0.0011111111111111111"/>
        <n v="5.555555555555556E-4"/>
        <n v="0.009000000000000001"/>
        <n v="0.0035199999999999997"/>
        <n v="0.00336"/>
        <n v="0.00496"/>
        <n v="0.0176"/>
        <n v="0.0022400000000000002"/>
        <n v="0.032799999999999996"/>
        <n v="0.0344"/>
        <n v="0.04133333333333334"/>
        <n v="0.018666666666666668"/>
        <n v="0.025333333333333333"/>
        <n v="0.05466666666666667"/>
        <n v="0.08666666666666666"/>
        <n v="0.024685714285714283"/>
        <n v="0.018857142857142857"/>
        <n v="0.032857142857142856"/>
        <n v="0.019428571428571427"/>
        <n v="0.044571428571428574"/>
        <n v="0.022857142857142857"/>
        <n v="0.013714285714285714"/>
        <n v="0.013428571428571427"/>
        <n v="0.00256"/>
        <n v="0.0076"/>
        <n v="0.00544"/>
        <n v="0.002688"/>
        <n v="0.04224"/>
        <n v="0.031200000000000002"/>
        <n v="0.022080000000000002"/>
        <n v="0.03168"/>
        <n v="0.032639999999999995"/>
        <n v="0.04032"/>
        <n v="0.00624"/>
        <n v="0.0116"/>
        <n v="0.01764705882352941"/>
        <n v="0.08823529411764706"/>
        <n v="0.05176470588235294"/>
        <n v="0.029411764705882356"/>
        <n v="0.09411764705882353"/>
        <n v="0.04117647058823529"/>
        <n v="0.007058823529411765"/>
        <n v="0.004117647058823529"/>
        <n v="0.02588235294117647"/>
        <n v="0.1715686274509804"/>
        <n v="0.00980392156862745"/>
        <n v="0.008823529411764706"/>
        <n v="0.021568627450980392"/>
        <n v="0.02450980392156863"/>
        <n v="0.00784313725490196"/>
        <n v="0.025490196078431372"/>
        <n v="0.04411764705882353"/>
        <n v="0.14705882352941177"/>
        <n v="0.1372549019607843"/>
        <n v="0.12254901960784315"/>
        <n v="0.050980392156862744"/>
        <n v="0.020588235294117643"/>
        <n v="0.0058823529411764705"/>
        <n v="0.034313725490196074"/>
        <n v="0.004901960784313725"/>
        <n v="0.0196078431372549"/>
        <n v="0.006862745098039216"/>
        <n v="0.001176470588235294"/>
        <n v="0.00392156862745098"/>
        <n v="0.04992"/>
        <n v="0.00384"/>
        <n v="0.0296"/>
        <n v="0.0012"/>
        <n v="0.1728"/>
        <n v="0.0085"/>
        <n v="0.010416666666666668"/>
        <n v="0.02688"/>
        <n v="0.00912"/>
        <n v="0.0148"/>
        <n v="0.09119999999999999"/>
        <n v="0.046"/>
        <n v="6.0E-4"/>
        <n v="0.11666666666666665"/>
        <n v="0.035"/>
        <n v="0.1733333333333333"/>
        <n v="0.0023333333333333335"/>
        <n v="0.08800000000000001"/>
        <n v="0.06166666666666667"/>
        <n v="0.01916666666666667"/>
        <n v="0.5"/>
        <n v="0.2916666666666667"/>
        <n v="0.5333333333333333"/>
        <n v="0.26666666666666666"/>
        <n v="0.325"/>
        <n v="0.13666666666666666"/>
        <n v="0.2333333333333333"/>
        <n v="0.625"/>
        <n v="0.36666666666666664"/>
        <n v="0.43333333333333335"/>
        <n v="0.0029333333333333334"/>
        <n v="0.0352"/>
        <n v="0.008266666666666667"/>
        <n v="0.00456"/>
        <n v="0.0276"/>
        <n v="0.078"/>
        <n v="0.09300000000000001"/>
        <n v="0.016200000000000003"/>
        <n v="0.0408"/>
        <n v="0.0425"/>
        <n v="0.0475"/>
        <n v="0.0014666666666666667"/>
        <n v="0.027200000000000002"/>
        <n v="0.019333333333333334"/>
        <n v="0.0038666666666666667"/>
        <n v="0.042666666666666665"/>
        <n v="0.013888888888888888"/>
        <n v="0.017777777777777778"/>
        <n v="0.08611111111111111"/>
        <n v="0.034444444444444444"/>
        <n v="0.05555555555555555"/>
        <n v="0.05277777777777778"/>
        <n v="0.0077777777777777776"/>
        <n v="0.01511111111111111"/>
        <n v="0.007407407407407407"/>
        <n v="0.008703703703703703"/>
        <n v="0.006296296296296296"/>
        <n v="0.010185185185185186"/>
        <n v="0.03777777777777778"/>
        <n v="0.015555555555555555"/>
        <n v="0.015740740740740743"/>
        <n v="0.040740740740740744"/>
        <n v="0.002407407407407407"/>
        <n v="0.002037037037037037"/>
        <n v="0.03240740740740741"/>
        <n v="0.012962962962962963"/>
        <n v="0.017592592592592594"/>
        <n v="0.009629629629629629"/>
        <n v="0.009259259259259259"/>
        <n v="0.011481481481481481"/>
        <n v="0.005925925925925926"/>
        <n v="0.0037037037037037034"/>
        <n v="0.005185185185185185"/>
        <n v="0.037000000000000005"/>
        <n v="0.012857142857142859"/>
        <n v="8.571428571428571E-4"/>
        <n v="0.007619047619047619"/>
        <n v="0.0047619047619047615"/>
        <n v="0.013095238095238096"/>
        <n v="0.009523809523809523"/>
        <n v="0.08928571428571429"/>
        <n v="0.01380952380952381"/>
        <n v="0.015476190476190477"/>
        <n v="0.011904761904761904"/>
        <n v="0.06190476190476191"/>
        <n v="0.02619047619047619"/>
        <n v="0.004047619047619047"/>
        <n v="0.0023809523809523807"/>
        <n v="0.14"/>
        <n v="0.00672"/>
        <n v="0.00864"/>
        <n v="9.6E-4"/>
        <n v="0.066"/>
        <n v="0.0068000000000000005"/>
        <n v="0.0038"/>
        <n v="0.1392"/>
        <n v="0.013600000000000001"/>
        <n v="0.038461538461538464"/>
        <n v="0.014871794871794873"/>
        <n v="0.0041025641025641026"/>
        <n v="0.007948717948717949"/>
        <n v="0.0014102564102564101"/>
        <n v="0.0358974358974359"/>
        <n v="0.021794871794871794"/>
        <n v="0.010256410256410255"/>
        <n v="0.0020512820512820513"/>
        <n v="0.015384615384615385"/>
        <n v="0.0028205128205128203"/>
        <n v="5.128205128205128E-4"/>
        <n v="3.846153846153846E-4"/>
        <n v="2.564102564102564E-4"/>
        <n v="0.0095"/>
        <n v="0.045"/>
        <n v="0.006750000000000001"/>
        <n v="0.006500000000000001"/>
        <n v="0.00775"/>
        <n v="0.00425"/>
        <n v="0.011399999999999999"/>
        <n v="0.0291"/>
        <n v="0.030600000000000002"/>
        <n v="0.015600000000000001"/>
        <n v="0.0105"/>
        <n v="0.02375"/>
        <n v="0.04375"/>
        <n v="0.0026"/>
        <n v="0.0027500000000000003"/>
        <n v="0.013500000000000002"/>
        <n v="0.0034000000000000002"/>
        <n v="0.02625"/>
        <n v="0.06527777777777778"/>
        <n v="0.017361111111111112"/>
        <n v="0.030555555555555555"/>
        <n v="0.03888888888888889"/>
        <n v="0.043055555555555555"/>
        <n v="0.015277777777777777"/>
        <n v="0.11805555555555555"/>
        <n v="0.048611111111111105"/>
        <n v="0.0763888888888889"/>
        <n v="0.08055555555555555"/>
        <n v="0.2361111111111111"/>
        <n v="0.034722222222222224"/>
        <n v="0.019444444444444445"/>
        <n v="0.003472222222222222"/>
        <n v="0.001388888888888889"/>
        <n v="0.22"/>
        <n v="0.007555555555555555"/>
        <n v="0.012444444444444445"/>
        <n v="0.008444444444444444"/>
        <n v="0.03111111111111111"/>
        <n v="0.028888888888888888"/>
        <n v="0.008148148148148147"/>
        <n v="0.07555555555555556"/>
        <n v="0.025555555555555554"/>
        <n v="0.014814814814814814"/>
        <n v="0.020370370370370372"/>
        <n v="0.018518518518518517"/>
        <n v="0.029629629629629627"/>
        <n v="0.006481481481481481"/>
        <n v="0.037037037037037035"/>
        <n v="0.004629629629629629"/>
        <n v="0.0022222222222222222"/>
        <n v="0.009722222222222222"/>
        <n v="0.0018518518518518517"/>
        <n v="0.0044444444444444444"/>
        <n v="0.003148148148148148"/>
        <n v="9.259259259259259E-4"/>
        <n v="0.012218181818181819"/>
        <n v="0.013527272727272728"/>
        <n v="0.029672727272727274"/>
        <n v="0.02618181818181818"/>
        <n v="0.019636363636363636"/>
        <n v="0.004363636363636364"/>
        <n v="0.02269090909090909"/>
        <n v="0.01309090909090909"/>
        <n v="0.02909090909090909"/>
        <n v="0.034545454545454546"/>
        <n v="0.022545454545454546"/>
        <n v="0.00509090909090909"/>
        <n v="0.023636363636363636"/>
        <n v="0.049090909090909095"/>
        <n v="0.06727272727272728"/>
        <n v="0.025454545454545455"/>
        <n v="0.009454545454545455"/>
        <n v="0.0061818181818181816"/>
        <n v="0.009818181818181818"/>
        <n v="0.001090909090909091"/>
        <n v="0.002909090909090909"/>
        <n v="0.01018181818181818"/>
        <n v="0.015272727272727273"/>
        <n v="0.014545454545454545"/>
        <n v="0.013818181818181818"/>
        <n v="0.008727272727272728"/>
        <n v="0.01890909090909091"/>
        <n v="0.0076363636363636364"/>
        <n v="0.011636363636363636"/>
        <n v="0.017454545454545455"/>
        <n v="0.11781818181818181"/>
        <n v="0.03490909090909091"/>
        <n v="0.10181818181818182"/>
        <n v="0.09454545454545454"/>
        <n v="0.0022500000000000003"/>
        <n v="0.0405"/>
        <n v="0.222"/>
        <n v="0.08470588235294117"/>
        <n v="0.07058823529411765"/>
        <n v="0.011764705882352941"/>
        <n v="0.012745098039215686"/>
        <n v="0.00196078431372549"/>
        <n v="0.0014705882352941176"/>
        <n v="0.003431372549019608"/>
        <n v="0.06372549019607843"/>
        <n v="0.03225"/>
        <n v="0.1125"/>
        <n v="0.065625"/>
        <n v="0.021875"/>
        <n v="0.078125"/>
        <n v="0.059375"/>
        <n v="0.009375"/>
        <n v="0.015625"/>
        <n v="0.046875"/>
        <n v="0.03625"/>
        <n v="0.0325"/>
        <n v="0.010625"/>
        <n v="0.01375"/>
        <n v="0.053125"/>
        <n v="0.005625"/>
        <n v="0.03125"/>
        <n v="0.0675"/>
        <n v="0.165"/>
        <n v="0.10625"/>
        <n v="0.084375"/>
        <n v="0.08125"/>
        <n v="0.008125"/>
        <n v="0.092"/>
        <n v="0.228"/>
        <n v="0.0204"/>
        <n v="0.0672"/>
        <n v="0.126"/>
        <n v="0.264"/>
        <n v="0.031"/>
        <n v="0.28800000000000003"/>
        <n v="0.312"/>
        <n v="0.162"/>
        <n v="0.114"/>
        <n v="0.18"/>
        <n v="0.010133333333333334"/>
        <n v="0.012888888888888889"/>
        <n v="0.011555555555555555"/>
        <n v="0.042222222222222223"/>
        <n v="0.013777777777777778"/>
        <n v="0.006888888888888889"/>
        <n v="0.021111111111111112"/>
        <n v="0.0064444444444444445"/>
        <n v="0.06933333333333333"/>
        <n v="0.11199999999999999"/>
        <n v="0.035555555555555556"/>
        <n v="0.014888888888888889"/>
        <n v="0.010444444444444445"/>
        <n v="0.0024444444444444444"/>
        <n v="0.008888888888888889"/>
        <n v="0.05111111111111111"/>
        <n v="0.004888888888888889"/>
        <n v="0.14666666666666667"/>
        <n v="0.09333333333333334"/>
        <n v="0.0252"/>
        <n v="0.155"/>
        <n v="0.014499999999999999"/>
        <n v="0.324"/>
        <n v="0.09359999999999999"/>
        <n v="0.08199999999999999"/>
        <n v="0.5833333333333334"/>
        <n v="0.004114285714285714"/>
        <n v="0.039771428571428576"/>
        <n v="0.011657142857142857"/>
        <n v="0.09142857142857143"/>
        <n v="0.04114285714285714"/>
        <n v="0.027428571428571427"/>
        <n v="0.014857142857142857"/>
        <n v="0.006285714285714286"/>
        <n v="0.011428571428571429"/>
        <n v="0.0074285714285714285"/>
        <n v="0.0011428571428571427"/>
        <n v="0.018285714285714284"/>
        <n v="0.03542857142857143"/>
        <n v="0.009583333333333334"/>
        <n v="0.002916666666666667"/>
        <n v="0.0035294117647058825"/>
        <n v="0.014705882352941178"/>
        <n v="0.011274509803921568"/>
        <n v="0.08235294117647057"/>
        <n v="0.10784313725490197"/>
        <n v="0.010784313725490196"/>
        <n v="9.80392156862745E-4"/>
        <n v="0.027450980392156862"/>
        <n v="0.04901960784313726"/>
        <n v="0.03725490196078431"/>
        <n v="0.026153846153846153"/>
        <n v="0.01730769230769231"/>
        <n v="0.014743589743589745"/>
        <n v="0.006025641025641026"/>
        <n v="0.045384615384615384"/>
        <n v="0.023846153846153847"/>
        <n v="0.041538461538461545"/>
        <n v="0.23076923076923075"/>
        <n v="0.06307692307692307"/>
        <n v="0.014923076923076923"/>
        <n v="0.055384615384615386"/>
        <n v="0.043076923076923075"/>
        <n v="0.05692307692307692"/>
        <n v="0.012820512820512822"/>
        <n v="0.005769230769230769"/>
        <n v="0.016025641025641028"/>
        <n v="0.05897435897435898"/>
        <n v="0.013461538461538462"/>
        <n v="0.05448717948717949"/>
        <n v="0.012179487179487178"/>
        <n v="0.004487179487179488"/>
        <n v="0.006410256410256411"/>
        <n v="0.07692307692307693"/>
        <n v="1.923076923076923E-4"/>
        <n v="0.1388888888888889"/>
        <n v="0.02361111111111111"/>
        <n v="0.06944444444444445"/>
        <n v="0.13"/>
        <n v="0.12962962962962965"/>
        <n v="0.025925925925925925"/>
        <n v="0.18888888888888888"/>
        <n v="0.07777777777777778"/>
        <n v="0.09444444444444444"/>
        <n v="0.03518518518518519"/>
        <n v="0.0212962962962963"/>
        <n v="0.053703703703703705"/>
        <n v="0.058666666666666666"/>
        <n v="0.06875"/>
        <n v="0.0057777777777777775"/>
        <n v="4.4444444444444447E-4"/>
        <n v="0.022916666666666665"/>
        <n v="0.026041666666666664"/>
        <n v="0.036458333333333336"/>
        <n v="0.08854166666666666"/>
        <n v="0.07291666666666667"/>
        <n v="3.0E-4"/>
        <n v="0.0195"/>
        <n v="0.03375"/>
        <n v="0.0255"/>
        <n v="0.0345"/>
        <n v="0.0348"/>
        <n v="0.0111"/>
        <n v="0.102"/>
        <n v="0.258"/>
        <n v="0.0115"/>
        <n v="0.09803921568627452"/>
        <n v="0.03627450980392157"/>
        <n v="0.27058823529411763"/>
        <n v="0.6470588235294117"/>
        <n v="0.17647058823529413"/>
        <n v="0.29411764705882354"/>
        <n v="0.13529411764705881"/>
        <n v="0.0392156862745098"/>
        <n v="0.3137254901960784"/>
        <n v="0.03936"/>
        <n v="0.0014399999999999999"/>
        <n v="0.023039999999999998"/>
      </sharedItems>
    </cacheField>
    <cacheField name="profit/loss" numFmtId="164">
      <sharedItems containsString="0" containsBlank="1" containsNumber="1">
        <n v="30000.0"/>
        <n v="150000.0"/>
        <n v="174000.0"/>
        <n v="4800.0"/>
        <n v="32400.0"/>
        <n v="25200.0"/>
        <n v="54000.0"/>
        <n v="44000.0"/>
        <n v="-5000.0"/>
        <n v="10000.0"/>
        <n v="1200.01"/>
        <n v="62000.0"/>
        <n v="194000.0"/>
        <n v="26000.0"/>
        <n v="2000.0"/>
        <n v="19000.0"/>
        <n v="9000.0"/>
        <n v="6000.0"/>
        <n v="18000.0"/>
        <n v="7000.0"/>
        <n v="8000.0"/>
        <n v="-4000.0"/>
        <n v="-1000.0"/>
        <n v="1400.0"/>
        <n v="11000.0"/>
        <n v="20600.0"/>
        <n v="-20200.0"/>
        <n v="-7000.0"/>
        <n v="65000.0"/>
        <n v="42000.0"/>
        <n v="175000.0"/>
        <n v="95000.0"/>
        <n v="70000.0"/>
        <n v="3000.0"/>
        <n v="27000.0"/>
        <n v="-10000.0"/>
        <n v="25400.0"/>
        <n v="197000.0"/>
        <n v="55000.0"/>
        <n v="47000.0"/>
        <n v="33000.0"/>
        <n v="20000.0"/>
        <n v="445000.0"/>
        <n v="475000.0"/>
        <n v="-3000.0"/>
        <n v="1200.0"/>
        <n v="-5600.0"/>
        <n v="-8100.0"/>
        <n v="-7600.0"/>
        <n v="-3600.0"/>
        <n v="63000.0"/>
        <n v="46000.0"/>
        <n v="23000.0"/>
        <n v="12000.0"/>
        <n v="-7500.0"/>
        <n v="-11000.0"/>
        <n v="-8000.0"/>
        <n v="-9000.0"/>
        <n v="53000.0"/>
        <n v="21400.0"/>
        <n v="33400.0"/>
        <n v="5000.0"/>
        <n v="1000.0"/>
        <n v="13000.0"/>
        <n v="52000.0"/>
        <n v="38000.0"/>
        <n v="40400.0"/>
        <n v="-2000.0"/>
        <n v="4000.0"/>
        <n v="155000.0"/>
        <n v="290000.0"/>
        <n v="51000.0"/>
        <n v="-10200.0"/>
        <n v="16200.0"/>
        <n v="15000.0"/>
        <n v="66600.0"/>
        <n v="40200.0"/>
        <n v="6600.0"/>
        <n v="47400.0"/>
        <n v="24600.0"/>
        <n v="35400.0"/>
        <n v="4200.0"/>
        <n v="57000.0"/>
        <n v="22000.0"/>
        <n v="-12000.0"/>
        <n v="17000.0"/>
        <n v="405000.0"/>
        <n v="135000.0"/>
        <n v="50000.0"/>
        <n v="110000.0"/>
        <n v="45000.0"/>
        <n v="25000.0"/>
        <n v="43000.0"/>
        <n v="35000.0"/>
        <n v="-6500.0"/>
        <n v="-14000.0"/>
        <n v="-3500.0"/>
        <n v="62500.0"/>
        <n v="82500.0"/>
        <n v="24500.0"/>
        <n v="92500.0"/>
        <n v="22500.0"/>
        <n v="-2500.0"/>
        <n v="4500.0"/>
        <n v="12500.0"/>
        <n v="67500.0"/>
        <n v="34500.0"/>
        <n v="500.0"/>
        <n v="7500.0"/>
        <n v="-12500.0"/>
        <n v="-9500.0"/>
        <n v="96500.0"/>
        <n v="138500.0"/>
        <n v="50900.0"/>
        <n v="56900.0"/>
        <n v="198500.0"/>
        <n v="32500.0"/>
        <n v="97500.0"/>
        <n v="112500.0"/>
        <n v="-1500.0"/>
        <n v="132500.0"/>
        <n v="9500.0"/>
        <n v="-16500.0"/>
        <n v="37500.0"/>
        <n v="77500.0"/>
        <n v="23800.0"/>
        <n v="75000.0"/>
        <n v="37000.0"/>
        <n v="91000.0"/>
        <n v="-2400.0"/>
        <n v="36000.0"/>
        <n v="58000.0"/>
        <n v="48000.0"/>
        <n v="138000.0"/>
        <n v="73000.0"/>
        <n v="158000.0"/>
        <n v="108000.0"/>
        <n v="-10500.0"/>
        <n v="-600.0"/>
        <n v="17400.0"/>
        <n v="-2600.0"/>
        <n v="18100.0"/>
        <n v="0.0"/>
        <n v="144000.0"/>
        <n v="90000.0"/>
        <n v="790000.0"/>
        <n v="520000.0"/>
        <n v="240000.0"/>
        <n v="100000.0"/>
        <n v="360000.0"/>
        <n v="80000.0"/>
        <n v="-33000.0"/>
        <n v="-38000.0"/>
        <n v="-30000.0"/>
        <n v="-27000.0"/>
        <n v="444000.0"/>
        <n v="300000.0"/>
        <n v="600000.0"/>
        <n v="264000.0"/>
        <n v="120000.0"/>
        <n v="660000.0"/>
        <n v="810000.0"/>
        <n v="480000.0"/>
        <n v="420000.0"/>
        <n v="60000.0"/>
        <n v="40000.0"/>
        <n v="140000.0"/>
        <n v="280000.0"/>
        <n v="-20000.0"/>
        <n v="160000.0"/>
        <n v="-24000.0"/>
        <n v="190000.0"/>
        <n v="15300.0"/>
        <n v="38100.0"/>
        <n v="35700.0"/>
        <n v="6900.0"/>
        <n v="70500.0"/>
        <n v="52500.0"/>
        <n v="20500.0"/>
        <n v="10500.0"/>
        <n v="18500.0"/>
        <n v="2500.0"/>
        <n v="16500.0"/>
        <n v="-6000.0"/>
        <n v="5500.0"/>
        <n v="-5500.0"/>
        <n v="40500.0"/>
        <n v="172500.0"/>
        <n v="72500.0"/>
        <n v="17500.0"/>
        <n v="42500.0"/>
        <n v="-4500.0"/>
        <n v="117500.0"/>
        <n v="16400.0"/>
        <n v="-7100.0"/>
        <n v="4400.0"/>
        <n v="6400.0"/>
        <n v="-6600.0"/>
        <n v="-500.0"/>
        <n v="207500.0"/>
        <n v="187500.0"/>
        <n v="19500.0"/>
        <n v="27500.0"/>
        <n v="3500.0"/>
        <n v="14500.0"/>
        <n v="39500.0"/>
        <n v="230000.0"/>
        <n v="370000.0"/>
        <n v="358000.0"/>
        <n v="94000.0"/>
        <n v="670000.0"/>
        <n v="454000.0"/>
        <n v="3430000.0"/>
        <n v="640000.0"/>
        <n v="490000.0"/>
        <n v="-26000.0"/>
        <n v="85000.0"/>
        <n v="-22000.0"/>
        <n v="-32000.0"/>
        <n v="-36000.0"/>
        <n v="220000.0"/>
        <n v="-42500.0"/>
        <n v="-15000.0"/>
        <n v="450000.0"/>
        <n v="49500.0"/>
        <n v="23500.0"/>
        <n v="32000.0"/>
        <n v="195000.0"/>
        <n v="-18000.0"/>
        <n v="-17000.0"/>
        <n v="-22500.0"/>
        <n v="-21000.0"/>
        <n v="870000.0"/>
        <n v="210000.0"/>
        <n v="170000.0"/>
        <n v="-13000.0"/>
        <n v="49000.0"/>
        <n v="-9800.0"/>
        <n v="19200.0"/>
        <n v="-21500.0"/>
        <n v="25900.0"/>
        <n v="-2900.0"/>
        <n v="11500.0"/>
        <n v="35500.0"/>
        <n v="18700.0"/>
        <n v="6700.0"/>
        <n v="107500.0"/>
        <n v="137500.0"/>
        <n v="47500.0"/>
        <n v="15500.0"/>
        <n v="6500.0"/>
        <n v="8500.0"/>
        <n v="41500.0"/>
        <n v="267500.0"/>
        <n v="-11500.0"/>
        <n v="48500.0"/>
        <n v="30500.0"/>
        <n v="-1900.0"/>
        <n v="74500.0"/>
        <n v="38500.0"/>
        <n v="44500.0"/>
        <n v="1500.0"/>
        <n v="29500.0"/>
        <n v="28500.0"/>
        <n v="36500.0"/>
        <n v="54500.0"/>
        <n v="-16200.0"/>
        <n v="21000.0"/>
        <n v="-11400.0"/>
        <n v="74000.0"/>
        <n v="29000.0"/>
        <n v="71600.0"/>
        <n v="11600.0"/>
        <n v="35600.0"/>
        <n v="28400.0"/>
        <n v="47600.0"/>
        <n v="12800.0"/>
        <n v="26400.0"/>
        <n v="-50400.0"/>
        <n v="2400.0"/>
        <n v="-40800.0"/>
        <n v="-35000.0"/>
        <n v="-41000.0"/>
        <n v="-57000.0"/>
        <n v="96000.0"/>
        <n v="72000.0"/>
        <n v="510000.0"/>
        <n v="3420000.0"/>
        <n v="78000.0"/>
        <n v="-42000.0"/>
        <n v="315000.0"/>
        <n v="390000.0"/>
        <n v="-55000.0"/>
        <n v="-56000.0"/>
        <n v="64200.0"/>
        <n v="-1800.0"/>
        <n v="19800.0"/>
        <n v="30600.0"/>
        <n v="15200.0"/>
        <n v="8200.0"/>
        <n v="-5800.0"/>
        <n v="3200.0"/>
        <n v="24200.0"/>
        <n v="-800.0"/>
        <n v="13200.0"/>
        <n v="5200.0"/>
        <n v="-2300.0"/>
        <n v="7200.0"/>
        <n v="-6300.0"/>
        <n v="-3800.0"/>
        <n v="12200.0"/>
        <n v="330000.0"/>
        <n v="-60000.0"/>
        <n v="1980000.0"/>
        <n v="900000.0"/>
        <n v="1380000.0"/>
        <n v="690000.0"/>
        <n v="14200.0"/>
        <n v="16000.0"/>
        <n v="69000.0"/>
        <n v="2200.0"/>
        <n v="26200.0"/>
        <n v="375000.0"/>
        <n v="-4400.0"/>
        <n v="34000.0"/>
        <n v="430000.0"/>
        <n v="-40000.0"/>
        <n v="-100000.0"/>
        <n v="1650000.0"/>
        <n v="650000.0"/>
        <n v="226000.0"/>
        <n v="250000.0"/>
        <n v="82000.0"/>
        <n v="1450000.0"/>
        <n v="550000.0"/>
        <n v="4930000.0"/>
        <n v="2650000.0"/>
        <n v="970000.0"/>
        <n v="74600.0"/>
        <n v="-3400.0"/>
        <n v="186000.0"/>
        <n v="180000.0"/>
        <n v="215000.0"/>
        <n v="575000.0"/>
        <n v="161000.0"/>
        <n v="145000.0"/>
        <n v="10100.0"/>
        <n v="-8500.0"/>
        <n v="228500.0"/>
        <n v="262500.0"/>
        <n v="212500.0"/>
        <n v="3600.0"/>
        <n v="10800.0"/>
        <n v="31000.0"/>
        <n v="38200.0"/>
        <n v="61000.0"/>
        <n v="118000.0"/>
        <n v="28000.0"/>
        <n v="-39800.0"/>
        <n v="-21800.0"/>
        <n v="223000.0"/>
        <n v="28600.0"/>
        <n v="-14600.0"/>
        <n v="-29000.0"/>
        <n v="-32600.0"/>
        <n v="103000.0"/>
        <n v="-28000.0"/>
        <n v="151000.0"/>
        <n v="415000.0"/>
        <n v="439000.0"/>
        <n v="259000.0"/>
        <n v="535000.0"/>
        <n v="-37000.0"/>
        <n v="235000.0"/>
        <n v="-25000.0"/>
        <n v="289500.0"/>
        <n v="55500.0"/>
        <n v="14000.0"/>
        <n v="14400.0"/>
        <n v="168000.0"/>
        <n v="38400.0"/>
        <n v="114000.0"/>
        <n v="5800.0"/>
        <n v="52600.0"/>
        <n v="27400.0"/>
        <n v="-48000.0"/>
        <n v="-43000.0"/>
        <n v="-45000.0"/>
        <n v="365500.0"/>
        <n v="8400.0"/>
        <n v="-1200.0"/>
        <n v="24000.0"/>
        <n v="222000.0"/>
        <n v="982000.0"/>
        <n v="-16000.0"/>
        <n v="400.0"/>
        <n v="4600.0"/>
        <n v="-97200.0"/>
        <n v="-99600.0"/>
        <n v="-90000.0"/>
        <n v="234000.0"/>
        <n v="750000.0"/>
        <n v="570000.0"/>
        <n v="66000.0"/>
        <n v="-75600.0"/>
        <n v="354000.0"/>
        <n v="-116400.0"/>
        <n v="282000.0"/>
        <n v="-85000.0"/>
        <n v="-110000.0"/>
        <n v="-72000.0"/>
        <n v="23400.0"/>
        <n v="34200.0"/>
        <n v="10200.0"/>
        <n v="93000.0"/>
        <n v="36600.0"/>
        <n v="-5400.0"/>
        <n v="39000.0"/>
        <n v="189000.0"/>
        <n v="67000.0"/>
        <n v="115000.0"/>
        <n v="51400.0"/>
        <n v="105000.0"/>
        <n v="121000.0"/>
        <n v="165000.0"/>
        <n v="-93000.0"/>
        <n v="-81000.0"/>
        <n v="425000.0"/>
        <n v="625000.0"/>
        <n v="-80000.0"/>
        <n v="775000.0"/>
        <n v="-91400.0"/>
        <n v="403000.0"/>
        <n v="355000.0"/>
        <n v="265000.0"/>
        <n v="271000.0"/>
        <n v="325000.0"/>
        <n v="283000.0"/>
        <n v="127000.0"/>
        <n v="379000.0"/>
        <n v="-47000.0"/>
        <n v="-75000.0"/>
        <n v="-63000.0"/>
        <n v="275000.0"/>
        <n v="7800.0"/>
        <n v="79800.0"/>
        <n v="42600.0"/>
        <n v="85800.0"/>
        <n v="31800.0"/>
        <n v="29400.0"/>
        <n v="164800.0"/>
        <n v="-200.0"/>
        <n v="11800.0"/>
        <n v="14800.0"/>
        <n v="-2200.0"/>
        <n v="15800.0"/>
        <n v="34800.0"/>
        <n v="91800.0"/>
        <n v="139800.0"/>
        <n v="129800.0"/>
        <n v="114800.0"/>
        <n v="41800.0"/>
        <n v="-4200.0"/>
        <n v="24800.0"/>
        <n v="-5200.0"/>
        <n v="9800.0"/>
        <n v="-3200.0"/>
        <n v="-6200.0"/>
        <n v="49900.0"/>
        <n v="-7700.0"/>
        <n v="87500.0"/>
        <n v="122500.0"/>
        <n v="25500.0"/>
        <n v="203500.0"/>
        <n v="13500.0"/>
        <n v="-8800.0"/>
        <n v="45600.0"/>
        <n v="10300.0"/>
        <n v="21100.0"/>
        <n v="-1100.0"/>
        <n v="202000.0"/>
        <n v="130000.0"/>
        <n v="400000.0"/>
        <n v="-34000.0"/>
        <n v="406000.0"/>
        <n v="166000.0"/>
        <n v="910000.0"/>
        <n v="322000.0"/>
        <n v="1150000.0"/>
        <n v="262000.0"/>
        <n v="310000.0"/>
        <n v="142000.0"/>
        <n v="125000.0"/>
        <n v="245000.0"/>
        <n v="46800.0"/>
        <n v="84000.0"/>
        <n v="294000.0"/>
        <n v="79000.0"/>
        <n v="169000.0"/>
        <n v="314000.0"/>
        <n v="154000.0"/>
        <n v="76000.0"/>
        <n v="134000.0"/>
        <n v="369000.0"/>
        <n v="214000.0"/>
        <n v="254000.0"/>
        <n v="59000.0"/>
        <n v="205000.0"/>
        <n v="-51000.0"/>
        <n v="-53000.0"/>
        <n v="-39000.0"/>
        <n v="237000.0"/>
        <n v="465000.0"/>
        <n v="177000.0"/>
        <n v="-54400.0"/>
        <n v="500000.0"/>
        <n v="540000.0"/>
        <n v="356000.0"/>
        <n v="200000.0"/>
        <n v="176000.0"/>
        <n v="680000.0"/>
        <n v="404000.0"/>
        <n v="830000.0"/>
        <n v="800000.0"/>
        <n v="116000.0"/>
        <n v="980000.0"/>
        <n v="308000.0"/>
        <n v="260000.0"/>
        <n v="-115000.0"/>
        <n v="-120000.0"/>
        <n v="-128000.0"/>
        <n v="-140000.0"/>
        <n v="198000.0"/>
        <n v="258000.0"/>
        <n v="2490000.0"/>
        <n v="225000.0"/>
        <n v="-102000.0"/>
        <n v="-92000.0"/>
        <n v="58800.0"/>
        <n v="137000.0"/>
        <n v="77000.0"/>
        <n v="27600.0"/>
        <n v="162000.0"/>
        <n v="41000.0"/>
        <n v="98000.0"/>
        <n v="-38400.0"/>
        <n v="333000.0"/>
        <n v="218000.0"/>
        <n v="68000.0"/>
        <n v="-4100.0"/>
        <n v="-1700.0"/>
        <n v="12700.0"/>
        <n v="-11300.0"/>
        <n v="33500.0"/>
        <n v="-15500.0"/>
        <n v="-19000.0"/>
        <n v="323000.0"/>
        <n v="111000.0"/>
        <n v="-23000.0"/>
        <n v="-33500.0"/>
        <n v="101000.0"/>
        <n v="-31000.0"/>
        <n v="-37500.0"/>
        <n v="700000.0"/>
        <n v="-65000.0"/>
        <n v="-125000.0"/>
        <n v="-70000.0"/>
        <n v="-130000.0"/>
        <n v="64000.0"/>
        <n v="460000.0"/>
        <n v="760000.0"/>
        <n v="136000.0"/>
        <n v="382000.0"/>
        <n v="1720000.0"/>
        <n v="412000.0"/>
        <n v="232000.0"/>
        <n v="112000.0"/>
        <n v="-50000.0"/>
        <n v="675000.0"/>
        <n v="-148000.0"/>
        <n v="-145000.0"/>
        <n v="350000.0"/>
        <n v="-132000.0"/>
        <n v="64800.0"/>
        <n v="94800.0"/>
        <n v="9600.0"/>
        <n v="160800.0"/>
        <n v="40800.0"/>
        <n v="28800.0"/>
        <n v="39800.0"/>
        <n v="13800.0"/>
        <n v="5300.0"/>
        <n v="20800.0"/>
        <n v="3800.0"/>
        <n v="16800.0"/>
        <n v="88800.0"/>
        <n v="112800.0"/>
        <n v="77800.0"/>
        <n v="27800.0"/>
        <n v="47800.0"/>
        <n v="50800.0"/>
        <n v="32800.0"/>
        <n v="162800.0"/>
        <n v="54800.0"/>
        <n v="82800.0"/>
        <n v="37800.0"/>
        <n v="17800.0"/>
        <n v="6800.0"/>
        <n v="2800.0"/>
        <n v="22800.0"/>
        <n v="800.0"/>
        <n v="-4700.0"/>
        <n v="-5700.0"/>
        <n v="50400.0"/>
        <n v="-13200.0"/>
        <n v="-8400.0"/>
        <n v="102000.0"/>
        <n v="-10800.0"/>
        <n v="126000.0"/>
        <n v="56000.0"/>
        <n v="106000.0"/>
        <n v="146000.0"/>
        <n v="-44000.0"/>
        <n v="-49000.0"/>
        <n v="6100.0"/>
        <n v="9700.0"/>
        <n v="-14300.0"/>
        <n v="54100.0"/>
        <n v="26500.0"/>
        <n v="34900.0"/>
        <n v="12100.0"/>
        <n v="-13500.0"/>
        <n v="157500.0"/>
        <n v="-24500.0"/>
        <n v="-19500.0"/>
        <n v="-17500.0"/>
        <n v="296500.0"/>
        <n v="68500.0"/>
        <n v="252500.0"/>
        <n v="232500.0"/>
        <n v="-150000.0"/>
        <n v="-155000.0"/>
        <n v="610000.0"/>
        <n v="4240000.0"/>
        <n v="76200.0"/>
        <n v="61800.0"/>
        <n v="1800.0"/>
        <n v="-8200.0"/>
        <n v="-8700.0"/>
        <n v="-6700.0"/>
        <n v="107000.0"/>
        <n v="164000.0"/>
        <n v="51200.0"/>
        <n v="36800.0"/>
        <n v="-12400.0"/>
        <n v="17600.0"/>
        <n v="89000.0"/>
        <n v="109000.0"/>
        <n v="104000.0"/>
        <n v="92000.0"/>
        <n v="248000.0"/>
        <n v="119000.0"/>
        <n v="410000.0"/>
        <n v="340000.0"/>
        <n v="1090000.0"/>
        <n v="394000.0"/>
        <n v="286000.0"/>
        <n v="5600.0"/>
        <n v="52400.0"/>
        <n v="212000.0"/>
        <n v="278000.0"/>
        <n v="302000.0"/>
        <n v="152000.0"/>
        <n v="182000.0"/>
        <n v="600.0"/>
        <n v="255000.0"/>
        <n v="159000.0"/>
        <n v="267000.0"/>
        <n v="459000.0"/>
        <n v="185000.0"/>
        <n v="-2800.0"/>
        <n v="9200.0"/>
        <n v="-400.0"/>
        <n v="83600.0"/>
        <n v="412800.0"/>
        <n v="-10300.0"/>
        <n v="52100.0"/>
        <n v="32900.0"/>
        <n v="2900.0"/>
        <n v="142500.0"/>
        <n v="295000.0"/>
        <n v="15600.0"/>
        <n v="738000.0"/>
        <n v="29600.0"/>
        <n v="5400.0"/>
        <n v="1300.0"/>
        <n v="73800.0"/>
        <n v="77400.0"/>
        <n v="99800.0"/>
        <n v="-9200.0"/>
        <n v="-7200.0"/>
        <n v="-62000.0"/>
        <n v="276000.0"/>
        <n v="246000.0"/>
        <n v="1722000.0"/>
        <n v="414000.0"/>
        <n v="498000.0"/>
        <n v="366000.0"/>
        <n v="122000.0"/>
        <n v="347000.0"/>
        <n v="522000.0"/>
        <n v="-76500.0"/>
        <n v="92800.0"/>
        <n v="42800.0"/>
        <n v="44400.0"/>
        <n v="20400.0"/>
        <n v="21600.0"/>
        <n v="129200.0"/>
        <n v="17200.0"/>
        <n v="-4800.0"/>
        <n v="193200.0"/>
        <n v="73200.0"/>
        <n v="91200.0"/>
        <n v="27200.0"/>
        <n v="47200.0"/>
        <n v="22200.0"/>
        <n v="-6800.0"/>
        <n v="200.0"/>
        <n v="12400.0"/>
        <n v="70400.0"/>
        <n v="15400.0"/>
        <n v="75400.0"/>
        <n v="60400.0"/>
        <n v="-6400.0"/>
        <n v="-194000.0"/>
        <n v="-152000.0"/>
        <n v="304000.0"/>
        <n v="496000.0"/>
        <n v="1840000.0"/>
        <n v="328000.0"/>
        <n v="4960000.0"/>
        <n v="89800.0"/>
        <n v="26800.0"/>
        <n v="265800.0"/>
        <n v="649800.0"/>
        <n v="169800.0"/>
        <n v="289800.0"/>
        <n v="127800.0"/>
        <n v="29800.0"/>
        <n v="309800.0"/>
        <n v="74800.0"/>
        <n v="73400.0"/>
        <n v="-16600.0"/>
        <n v="-21400.0"/>
        <n v="32600.0"/>
        <m/>
      </sharedItems>
    </cacheField>
    <cacheField name="less 10k costs" numFmtId="164">
      <sharedItems containsString="0" containsBlank="1" containsNumber="1" containsInteger="1">
        <n v="20000.0"/>
        <n v="140000.0"/>
        <n v="164000.0"/>
        <n v="-5200.0"/>
        <n v="22400.0"/>
        <n v="15200.0"/>
        <n v="44000.0"/>
        <n v="34000.0"/>
        <n v="-15000.0"/>
        <n v="0.0"/>
        <n v="-8800.0"/>
        <n v="52000.0"/>
        <n v="184000.0"/>
        <n v="16000.0"/>
        <n v="-8000.0"/>
        <n v="9000.0"/>
        <n v="-1000.0"/>
        <n v="-4000.0"/>
        <n v="8000.0"/>
        <n v="-3000.0"/>
        <n v="-2000.0"/>
        <n v="-14000.0"/>
        <n v="-11000.0"/>
        <n v="-8600.0"/>
        <n v="1000.0"/>
        <n v="10600.0"/>
        <n v="-30200.0"/>
        <n v="-17000.0"/>
        <n v="35000.0"/>
        <n v="12000.0"/>
        <n v="145000.0"/>
        <n v="65000.0"/>
        <n v="40000.0"/>
        <n v="45000.0"/>
        <n v="-22000.0"/>
        <n v="-5000.0"/>
        <n v="-24500.0"/>
        <n v="17000.0"/>
        <n v="-20000.0"/>
        <n v="15400.0"/>
        <n v="187000.0"/>
        <n v="85000.0"/>
        <n v="55000.0"/>
        <n v="37000.0"/>
        <n v="23000.0"/>
        <n v="10000.0"/>
        <n v="435000.0"/>
        <n v="465000.0"/>
        <n v="-13000.0"/>
        <n v="40400.0"/>
        <n v="-15600.0"/>
        <n v="-18100.0"/>
        <n v="-17600.0"/>
        <n v="-13600.0"/>
        <n v="53000.0"/>
        <n v="4000.0"/>
        <n v="36000.0"/>
        <n v="-7000.0"/>
        <n v="13000.0"/>
        <n v="2000.0"/>
        <n v="-17500.0"/>
        <n v="-21000.0"/>
        <n v="-18000.0"/>
        <n v="-19000.0"/>
        <n v="43000.0"/>
        <n v="11400.0"/>
        <n v="23400.0"/>
        <n v="-12000.0"/>
        <n v="-9000.0"/>
        <n v="3000.0"/>
        <n v="42000.0"/>
        <n v="28000.0"/>
        <n v="30400.0"/>
        <n v="-6000.0"/>
        <n v="245000.0"/>
        <n v="41000.0"/>
        <n v="-20200.0"/>
        <n v="6200.0"/>
        <n v="5000.0"/>
        <n v="56600.0"/>
        <n v="30200.0"/>
        <n v="-3400.0"/>
        <n v="37400.0"/>
        <n v="14600.0"/>
        <n v="25400.0"/>
        <n v="-5800.0"/>
        <n v="47000.0"/>
        <n v="7000.0"/>
        <n v="395000.0"/>
        <n v="125000.0"/>
        <n v="100000.0"/>
        <n v="15000.0"/>
        <n v="33000.0"/>
        <n v="25000.0"/>
        <n v="-16500.0"/>
        <n v="-24000.0"/>
        <n v="-10000.0"/>
        <n v="-13500.0"/>
        <n v="52500.0"/>
        <n v="72500.0"/>
        <n v="14500.0"/>
        <n v="82500.0"/>
        <n v="-8500.0"/>
        <n v="8500.0"/>
        <n v="12500.0"/>
        <n v="-12500.0"/>
        <n v="-5500.0"/>
        <n v="2500.0"/>
        <n v="57500.0"/>
        <n v="24500.0"/>
        <n v="-9500.0"/>
        <n v="-2500.0"/>
        <n v="-22500.0"/>
        <n v="-19500.0"/>
        <n v="86500.0"/>
        <n v="128500.0"/>
        <n v="40900.0"/>
        <n v="46900.0"/>
        <n v="188500.0"/>
        <n v="22500.0"/>
        <n v="87500.0"/>
        <n v="102500.0"/>
        <n v="-11500.0"/>
        <n v="122500.0"/>
        <n v="-500.0"/>
        <n v="-26500.0"/>
        <n v="27500.0"/>
        <n v="67500.0"/>
        <n v="13800.0"/>
        <n v="27000.0"/>
        <n v="81000.0"/>
        <n v="-12400.0"/>
        <n v="26000.0"/>
        <n v="48000.0"/>
        <n v="38000.0"/>
        <n v="128000.0"/>
        <n v="63000.0"/>
        <n v="148000.0"/>
        <n v="98000.0"/>
        <n v="-20500.0"/>
        <n v="-10600.0"/>
        <n v="7400.0"/>
        <n v="-12600.0"/>
        <n v="8100.0"/>
        <n v="134000.0"/>
        <n v="80000.0"/>
        <n v="780000.0"/>
        <n v="510000.0"/>
        <n v="230000.0"/>
        <n v="90000.0"/>
        <n v="350000.0"/>
        <n v="70000.0"/>
        <n v="-30000.0"/>
        <n v="-43000.0"/>
        <n v="-48000.0"/>
        <n v="-40000.0"/>
        <n v="-37000.0"/>
        <n v="434000.0"/>
        <n v="290000.0"/>
        <n v="590000.0"/>
        <n v="254000.0"/>
        <n v="110000.0"/>
        <n v="650000.0"/>
        <n v="800000.0"/>
        <n v="470000.0"/>
        <n v="410000.0"/>
        <n v="50000.0"/>
        <n v="30000.0"/>
        <n v="130000.0"/>
        <n v="270000.0"/>
        <n v="150000.0"/>
        <n v="-34000.0"/>
        <n v="180000.0"/>
        <n v="5300.0"/>
        <n v="28100.0"/>
        <n v="25700.0"/>
        <n v="-3100.0"/>
        <n v="60500.0"/>
        <n v="42500.0"/>
        <n v="10500.0"/>
        <n v="500.0"/>
        <n v="-7500.0"/>
        <n v="6500.0"/>
        <n v="-16000.0"/>
        <n v="-4500.0"/>
        <n v="-15500.0"/>
        <n v="30500.0"/>
        <n v="162500.0"/>
        <n v="62500.0"/>
        <n v="7500.0"/>
        <n v="32500.0"/>
        <n v="-14500.0"/>
        <n v="107500.0"/>
        <n v="6400.0"/>
        <n v="-17100.0"/>
        <n v="-5600.0"/>
        <n v="-3600.0"/>
        <n v="-16600.0"/>
        <n v="-10500.0"/>
        <n v="197500.0"/>
        <n v="177500.0"/>
        <n v="9500.0"/>
        <n v="17500.0"/>
        <n v="-6500.0"/>
        <n v="4500.0"/>
        <n v="29500.0"/>
        <n v="220000.0"/>
        <n v="360000.0"/>
        <n v="348000.0"/>
        <n v="84000.0"/>
        <n v="660000.0"/>
        <n v="444000.0"/>
        <n v="3420000.0"/>
        <n v="630000.0"/>
        <n v="480000.0"/>
        <n v="-36000.0"/>
        <n v="75000.0"/>
        <n v="-32000.0"/>
        <n v="-42000.0"/>
        <n v="-46000.0"/>
        <n v="210000.0"/>
        <n v="-52500.0"/>
        <n v="-25000.0"/>
        <n v="440000.0"/>
        <n v="39500.0"/>
        <n v="13500.0"/>
        <n v="22000.0"/>
        <n v="185000.0"/>
        <n v="-28000.0"/>
        <n v="-27000.0"/>
        <n v="-32500.0"/>
        <n v="-31000.0"/>
        <n v="860000.0"/>
        <n v="200000.0"/>
        <n v="160000.0"/>
        <n v="-23000.0"/>
        <n v="39000.0"/>
        <n v="-19800.0"/>
        <n v="9200.0"/>
        <n v="-31500.0"/>
        <n v="15900.0"/>
        <n v="-12900.0"/>
        <n v="1500.0"/>
        <n v="25500.0"/>
        <n v="8700.0"/>
        <n v="-3300.0"/>
        <n v="97500.0"/>
        <n v="127500.0"/>
        <n v="37500.0"/>
        <n v="5500.0"/>
        <n v="-3500.0"/>
        <n v="-1500.0"/>
        <n v="31500.0"/>
        <n v="257500.0"/>
        <n v="-21500.0"/>
        <n v="38500.0"/>
        <n v="20500.0"/>
        <n v="-11900.0"/>
        <n v="64500.0"/>
        <n v="28500.0"/>
        <n v="34500.0"/>
        <n v="19500.0"/>
        <n v="18500.0"/>
        <n v="26500.0"/>
        <n v="44500.0"/>
        <n v="-26200.0"/>
        <n v="11000.0"/>
        <n v="-21400.0"/>
        <n v="64000.0"/>
        <n v="19000.0"/>
        <n v="61600.0"/>
        <n v="1600.0"/>
        <n v="25600.0"/>
        <n v="18400.0"/>
        <n v="37600.0"/>
        <n v="2800.0"/>
        <n v="16400.0"/>
        <n v="-60400.0"/>
        <n v="-7600.0"/>
        <n v="-50800.0"/>
        <n v="-45000.0"/>
        <n v="-51000.0"/>
        <n v="-67000.0"/>
        <n v="86000.0"/>
        <n v="62000.0"/>
        <n v="500000.0"/>
        <n v="3410000.0"/>
        <n v="68000.0"/>
        <n v="-52000.0"/>
        <n v="305000.0"/>
        <n v="380000.0"/>
        <n v="-65000.0"/>
        <n v="-66000.0"/>
        <n v="54200.0"/>
        <n v="-11800.0"/>
        <n v="9800.0"/>
        <n v="20600.0"/>
        <n v="5200.0"/>
        <n v="-1800.0"/>
        <n v="-15800.0"/>
        <n v="-6800.0"/>
        <n v="14200.0"/>
        <n v="-10800.0"/>
        <n v="3200.0"/>
        <n v="-4800.0"/>
        <n v="-12300.0"/>
        <n v="-2800.0"/>
        <n v="-16300.0"/>
        <n v="-13800.0"/>
        <n v="2200.0"/>
        <n v="320000.0"/>
        <n v="-70000.0"/>
        <n v="1970000.0"/>
        <n v="890000.0"/>
        <n v="1370000.0"/>
        <n v="680000.0"/>
        <n v="4200.0"/>
        <n v="6000.0"/>
        <n v="59000.0"/>
        <n v="-7800.0"/>
        <n v="16200.0"/>
        <n v="365000.0"/>
        <n v="-14400.0"/>
        <n v="24000.0"/>
        <n v="420000.0"/>
        <n v="-50000.0"/>
        <n v="-110000.0"/>
        <n v="1640000.0"/>
        <n v="640000.0"/>
        <n v="216000.0"/>
        <n v="240000.0"/>
        <n v="60000.0"/>
        <n v="72000.0"/>
        <n v="1440000.0"/>
        <n v="540000.0"/>
        <n v="4920000.0"/>
        <n v="2640000.0"/>
        <n v="960000.0"/>
        <n v="64600.0"/>
        <n v="-13400.0"/>
        <n v="176000.0"/>
        <n v="170000.0"/>
        <n v="205000.0"/>
        <n v="565000.0"/>
        <n v="151000.0"/>
        <n v="135000.0"/>
        <n v="100.0"/>
        <n v="-18500.0"/>
        <n v="218500.0"/>
        <n v="252500.0"/>
        <n v="202500.0"/>
        <n v="-6400.0"/>
        <n v="800.0"/>
        <n v="21000.0"/>
        <n v="28200.0"/>
        <n v="51000.0"/>
        <n v="108000.0"/>
        <n v="18000.0"/>
        <n v="-49800.0"/>
        <n v="-31800.0"/>
        <n v="213000.0"/>
        <n v="18600.0"/>
        <n v="-24600.0"/>
        <n v="-39000.0"/>
        <n v="-42600.0"/>
        <n v="93000.0"/>
        <n v="-38000.0"/>
        <n v="141000.0"/>
        <n v="405000.0"/>
        <n v="429000.0"/>
        <n v="249000.0"/>
        <n v="525000.0"/>
        <n v="-47000.0"/>
        <n v="225000.0"/>
        <n v="-35000.0"/>
        <n v="279500.0"/>
        <n v="45500.0"/>
        <n v="4400.0"/>
        <n v="158000.0"/>
        <n v="28400.0"/>
        <n v="104000.0"/>
        <n v="-4200.0"/>
        <n v="42600.0"/>
        <n v="17400.0"/>
        <n v="-58000.0"/>
        <n v="-53000.0"/>
        <n v="-55000.0"/>
        <n v="355500.0"/>
        <n v="-1600.0"/>
        <n v="-11200.0"/>
        <n v="14000.0"/>
        <n v="212000.0"/>
        <n v="972000.0"/>
        <n v="-26000.0"/>
        <n v="-9600.0"/>
        <n v="-5400.0"/>
        <n v="-107200.0"/>
        <n v="-109600.0"/>
        <n v="-100000.0"/>
        <n v="224000.0"/>
        <n v="740000.0"/>
        <n v="560000.0"/>
        <n v="56000.0"/>
        <n v="-85600.0"/>
        <n v="344000.0"/>
        <n v="-126400.0"/>
        <n v="272000.0"/>
        <n v="-95000.0"/>
        <n v="-120000.0"/>
        <n v="-82000.0"/>
        <n v="13400.0"/>
        <n v="24200.0"/>
        <n v="200.0"/>
        <n v="83000.0"/>
        <n v="26600.0"/>
        <n v="-15400.0"/>
        <n v="29000.0"/>
        <n v="179000.0"/>
        <n v="57000.0"/>
        <n v="105000.0"/>
        <n v="41400.0"/>
        <n v="95000.0"/>
        <n v="111000.0"/>
        <n v="155000.0"/>
        <n v="-103000.0"/>
        <n v="-91000.0"/>
        <n v="415000.0"/>
        <n v="615000.0"/>
        <n v="-90000.0"/>
        <n v="765000.0"/>
        <n v="-101400.0"/>
        <n v="393000.0"/>
        <n v="345000.0"/>
        <n v="255000.0"/>
        <n v="261000.0"/>
        <n v="315000.0"/>
        <n v="273000.0"/>
        <n v="117000.0"/>
        <n v="369000.0"/>
        <n v="-57000.0"/>
        <n v="-85000.0"/>
        <n v="-73000.0"/>
        <n v="165000.0"/>
        <n v="265000.0"/>
        <n v="-2200.0"/>
        <n v="69800.0"/>
        <n v="32600.0"/>
        <n v="75800.0"/>
        <n v="21800.0"/>
        <n v="19400.0"/>
        <n v="154800.0"/>
        <n v="-10200.0"/>
        <n v="1800.0"/>
        <n v="4800.0"/>
        <n v="-12200.0"/>
        <n v="5800.0"/>
        <n v="24800.0"/>
        <n v="81800.0"/>
        <n v="129800.0"/>
        <n v="119800.0"/>
        <n v="104800.0"/>
        <n v="31800.0"/>
        <n v="-14200.0"/>
        <n v="14800.0"/>
        <n v="-15200.0"/>
        <n v="-200.0"/>
        <n v="-13200.0"/>
        <n v="-16200.0"/>
        <n v="39900.0"/>
        <n v="-17700.0"/>
        <n v="77500.0"/>
        <n v="112500.0"/>
        <n v="15500.0"/>
        <n v="193500.0"/>
        <n v="3500.0"/>
        <n v="-18800.0"/>
        <n v="35600.0"/>
        <n v="300.0"/>
        <n v="11100.0"/>
        <n v="-11100.0"/>
        <n v="192000.0"/>
        <n v="120000.0"/>
        <n v="390000.0"/>
        <n v="-44000.0"/>
        <n v="396000.0"/>
        <n v="156000.0"/>
        <n v="900000.0"/>
        <n v="312000.0"/>
        <n v="1140000.0"/>
        <n v="252000.0"/>
        <n v="300000.0"/>
        <n v="132000.0"/>
        <n v="115000.0"/>
        <n v="235000.0"/>
        <n v="36800.0"/>
        <n v="74000.0"/>
        <n v="284000.0"/>
        <n v="69000.0"/>
        <n v="159000.0"/>
        <n v="304000.0"/>
        <n v="144000.0"/>
        <n v="32000.0"/>
        <n v="66000.0"/>
        <n v="124000.0"/>
        <n v="359000.0"/>
        <n v="204000.0"/>
        <n v="244000.0"/>
        <n v="49000.0"/>
        <n v="195000.0"/>
        <n v="-61000.0"/>
        <n v="-63000.0"/>
        <n v="-49000.0"/>
        <n v="227000.0"/>
        <n v="455000.0"/>
        <n v="167000.0"/>
        <n v="-64400.0"/>
        <n v="490000.0"/>
        <n v="530000.0"/>
        <n v="346000.0"/>
        <n v="190000.0"/>
        <n v="166000.0"/>
        <n v="670000.0"/>
        <n v="394000.0"/>
        <n v="820000.0"/>
        <n v="790000.0"/>
        <n v="106000.0"/>
        <n v="970000.0"/>
        <n v="298000.0"/>
        <n v="250000.0"/>
        <n v="-125000.0"/>
        <n v="-130000.0"/>
        <n v="-138000.0"/>
        <n v="-150000.0"/>
        <n v="188000.0"/>
        <n v="248000.0"/>
        <n v="2480000.0"/>
        <n v="215000.0"/>
        <n v="-112000.0"/>
        <n v="-102000.0"/>
        <n v="48800.0"/>
        <n v="127000.0"/>
        <n v="67000.0"/>
        <n v="17600.0"/>
        <n v="152000.0"/>
        <n v="31000.0"/>
        <n v="88000.0"/>
        <n v="-48400.0"/>
        <n v="323000.0"/>
        <n v="208000.0"/>
        <n v="58000.0"/>
        <n v="-14100.0"/>
        <n v="-11700.0"/>
        <n v="2700.0"/>
        <n v="-21300.0"/>
        <n v="23500.0"/>
        <n v="-25500.0"/>
        <n v="-29000.0"/>
        <n v="313000.0"/>
        <n v="101000.0"/>
        <n v="-33000.0"/>
        <n v="-43500.0"/>
        <n v="91000.0"/>
        <n v="-41000.0"/>
        <n v="-47500.0"/>
        <n v="690000.0"/>
        <n v="-75000.0"/>
        <n v="-135000.0"/>
        <n v="-80000.0"/>
        <n v="-140000.0"/>
        <n v="54000.0"/>
        <n v="450000.0"/>
        <n v="750000.0"/>
        <n v="126000.0"/>
        <n v="372000.0"/>
        <n v="1710000.0"/>
        <n v="402000.0"/>
        <n v="222000.0"/>
        <n v="102000.0"/>
        <n v="-60000.0"/>
        <n v="665000.0"/>
        <n v="-158000.0"/>
        <n v="-155000.0"/>
        <n v="340000.0"/>
        <n v="-142000.0"/>
        <n v="54800.0"/>
        <n v="84800.0"/>
        <n v="-400.0"/>
        <n v="150800.0"/>
        <n v="30800.0"/>
        <n v="18800.0"/>
        <n v="29800.0"/>
        <n v="3800.0"/>
        <n v="-4700.0"/>
        <n v="10800.0"/>
        <n v="-6200.0"/>
        <n v="6800.0"/>
        <n v="78800.0"/>
        <n v="102800.0"/>
        <n v="67800.0"/>
        <n v="17800.0"/>
        <n v="37800.0"/>
        <n v="40800.0"/>
        <n v="22800.0"/>
        <n v="152800.0"/>
        <n v="44800.0"/>
        <n v="72800.0"/>
        <n v="27800.0"/>
        <n v="7800.0"/>
        <n v="-3200.0"/>
        <n v="-7200.0"/>
        <n v="12800.0"/>
        <n v="-9200.0"/>
        <n v="-14700.0"/>
        <n v="-15700.0"/>
        <n v="-23200.0"/>
        <n v="-18400.0"/>
        <n v="92000.0"/>
        <n v="-20800.0"/>
        <n v="116000.0"/>
        <n v="46000.0"/>
        <n v="96000.0"/>
        <n v="136000.0"/>
        <n v="-54000.0"/>
        <n v="-59000.0"/>
        <n v="-3900.0"/>
        <n v="-300.0"/>
        <n v="-24300.0"/>
        <n v="44100.0"/>
        <n v="16500.0"/>
        <n v="24900.0"/>
        <n v="2100.0"/>
        <n v="-23500.0"/>
        <n v="147500.0"/>
        <n v="-34500.0"/>
        <n v="-29500.0"/>
        <n v="-27500.0"/>
        <n v="286500.0"/>
        <n v="58500.0"/>
        <n v="242500.0"/>
        <n v="222500.0"/>
        <n v="-160000.0"/>
        <n v="-165000.0"/>
        <n v="600000.0"/>
        <n v="4230000.0"/>
        <n v="66200.0"/>
        <n v="51800.0"/>
        <n v="-8200.0"/>
        <n v="-18200.0"/>
        <n v="-18700.0"/>
        <n v="-16700.0"/>
        <n v="97000.0"/>
        <n v="154000.0"/>
        <n v="41200.0"/>
        <n v="26800.0"/>
        <n v="-22400.0"/>
        <n v="7600.0"/>
        <n v="79000.0"/>
        <n v="99000.0"/>
        <n v="94000.0"/>
        <n v="82000.0"/>
        <n v="238000.0"/>
        <n v="109000.0"/>
        <n v="400000.0"/>
        <n v="330000.0"/>
        <n v="1080000.0"/>
        <n v="384000.0"/>
        <n v="276000.0"/>
        <n v="-4400.0"/>
        <n v="42400.0"/>
        <n v="202000.0"/>
        <n v="268000.0"/>
        <n v="292000.0"/>
        <n v="142000.0"/>
        <n v="172000.0"/>
        <n v="-9400.0"/>
        <n v="149000.0"/>
        <n v="257000.0"/>
        <n v="449000.0"/>
        <n v="175000.0"/>
        <n v="-12800.0"/>
        <n v="-800.0"/>
        <n v="-10400.0"/>
        <n v="73600.0"/>
        <n v="402800.0"/>
        <n v="-20300.0"/>
        <n v="42100.0"/>
        <n v="22900.0"/>
        <n v="-7100.0"/>
        <n v="132500.0"/>
        <n v="285000.0"/>
        <n v="5600.0"/>
        <n v="728000.0"/>
        <n v="19600.0"/>
        <n v="-4600.0"/>
        <n v="-8700.0"/>
        <n v="63800.0"/>
        <n v="67400.0"/>
        <n v="89800.0"/>
        <n v="-19200.0"/>
        <n v="-17200.0"/>
        <n v="-72000.0"/>
        <n v="266000.0"/>
        <n v="236000.0"/>
        <n v="1712000.0"/>
        <n v="404000.0"/>
        <n v="488000.0"/>
        <n v="356000.0"/>
        <n v="112000.0"/>
        <n v="337000.0"/>
        <n v="512000.0"/>
        <n v="-86500.0"/>
        <n v="82800.0"/>
        <n v="32800.0"/>
        <n v="34400.0"/>
        <n v="10400.0"/>
        <n v="11600.0"/>
        <n v="119200.0"/>
        <n v="7200.0"/>
        <n v="-14800.0"/>
        <n v="183200.0"/>
        <n v="63200.0"/>
        <n v="81200.0"/>
        <n v="17200.0"/>
        <n v="37200.0"/>
        <n v="12200.0"/>
        <n v="-16800.0"/>
        <n v="-9800.0"/>
        <n v="2400.0"/>
        <n v="60400.0"/>
        <n v="5400.0"/>
        <n v="65400.0"/>
        <n v="50400.0"/>
        <n v="-16400.0"/>
        <n v="-204000.0"/>
        <n v="-162000.0"/>
        <n v="294000.0"/>
        <n v="486000.0"/>
        <n v="1830000.0"/>
        <n v="318000.0"/>
        <n v="4950000.0"/>
        <n v="79800.0"/>
        <n v="16800.0"/>
        <n v="255800.0"/>
        <n v="639800.0"/>
        <n v="159800.0"/>
        <n v="279800.0"/>
        <n v="117800.0"/>
        <n v="19800.0"/>
        <n v="299800.0"/>
        <n v="64800.0"/>
        <n v="63400.0"/>
        <n v="-26600.0"/>
        <n v="-31400.0"/>
        <n v="22600.0"/>
        <m/>
      </sharedItems>
    </cacheField>
    <cacheField name="10,000" numFmtId="0">
      <sharedItems containsString="0" containsBlank="1">
        <m/>
      </sharedItems>
    </cacheField>
    <cacheField name="Sold less that stud fee" numFmtId="0">
      <sharedItems containsString="0" containsBlank="1" containsNumber="1" containsInteger="1">
        <n v="0.0"/>
        <n v="1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Sire Sales Table" cacheId="0" dataCaption="" compact="0" compactData="0">
  <location ref="A1:H164" firstHeaderRow="0" firstDataRow="3" firstDataCol="0"/>
  <pivotFields>
    <pivotField name="Sire -" axis="axisRow" compact="0" outline="0" multipleItemSelectionAllowed="1" showAll="0" sortType="ascending" defaultSubtotal="0">
      <items>
        <item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name="Da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Lo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t="default"/>
      </items>
    </pivotField>
    <pivotField name="Nam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t="default"/>
      </items>
    </pivotField>
    <pivotField name="Sex" compact="0" outline="0" multipleItemSelectionAllowed="1" showAll="0">
      <items>
        <item x="0"/>
        <item x="1"/>
        <item x="2"/>
        <item t="default"/>
      </items>
    </pivotField>
    <pivotField name="Colou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Da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t="default"/>
      </items>
    </pivotField>
    <pivotField name="Grand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name="Damsir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t="default"/>
      </items>
    </pivotField>
    <pivotField name="Consigno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t="default"/>
      </items>
    </pivotField>
    <pivotField name="Purchas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t="default"/>
      </items>
    </pivotField>
    <pivotField name="Sale Price (€)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t="default"/>
      </items>
    </pivotField>
    <pivotField name="Pric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 " compact="0" outline="0" multipleItemSelectionAllowed="1" showAll="0">
      <items>
        <item x="0"/>
        <item t="default"/>
      </items>
    </pivotField>
    <pivotField name="Stud Fee (€)" axis="axisRow" compact="0" numFmtId="164" outline="0" multipleItemSelectionAllowed="1" showAll="0" sortType="ascending">
      <items>
        <item x="50"/>
        <item x="47"/>
        <item x="20"/>
        <item x="29"/>
        <item x="30"/>
        <item x="17"/>
        <item x="4"/>
        <item x="18"/>
        <item x="0"/>
        <item x="9"/>
        <item x="25"/>
        <item x="45"/>
        <item x="12"/>
        <item x="21"/>
        <item x="23"/>
        <item x="42"/>
        <item x="31"/>
        <item x="2"/>
        <item x="5"/>
        <item x="36"/>
        <item x="49"/>
        <item x="3"/>
        <item x="13"/>
        <item x="7"/>
        <item x="46"/>
        <item x="16"/>
        <item x="8"/>
        <item x="32"/>
        <item x="19"/>
        <item x="28"/>
        <item x="1"/>
        <item x="10"/>
        <item x="15"/>
        <item x="26"/>
        <item x="34"/>
        <item x="43"/>
        <item x="41"/>
        <item x="6"/>
        <item x="14"/>
        <item x="40"/>
        <item x="37"/>
        <item x="11"/>
        <item x="27"/>
        <item x="38"/>
        <item x="48"/>
        <item x="39"/>
        <item x="35"/>
        <item x="33"/>
        <item x="44"/>
        <item x="24"/>
        <item x="22"/>
        <item t="default"/>
      </items>
    </pivotField>
    <pivotField name="%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t="default"/>
      </items>
    </pivotField>
    <pivotField name="profit/los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t="default"/>
      </items>
    </pivotField>
    <pivotField name="less 10k cost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name="10,000" compact="0" outline="0" multipleItemSelectionAllowed="1" showAll="0">
      <items>
        <item x="0"/>
        <item t="default"/>
      </items>
    </pivotField>
    <pivotField name="Sold less that stud fee" dataField="1" compact="0" outline="0" multipleItemSelectionAllowed="1" showAll="0">
      <items>
        <item x="0"/>
        <item x="1"/>
        <item x="2"/>
        <item t="default"/>
      </items>
    </pivotField>
  </pivotFields>
  <rowFields>
    <field x="0"/>
    <field x="14"/>
  </rowFields>
  <colFields>
    <field x="-2"/>
  </colFields>
  <dataFields>
    <dataField name="Total Sales Value (€)" fld="11" baseField="0"/>
    <dataField name="Number of Sales" fld="11" subtotal="countNums" baseField="0"/>
    <dataField name="MIN Sale Price (€)" fld="11" subtotal="min" baseField="0"/>
    <dataField name="MAX Sale Price (€)" fld="11" subtotal="max" baseField="0"/>
    <dataField name="SUM of sale-studfee" fld="16" baseField="0"/>
    <dataField name="Number of Sales less that stud fee" fld="19" baseField="0"/>
  </dataFields>
</pivotTableDefinition>
</file>

<file path=xl/pivotTables/pivotTable2.xml><?xml version="1.0" encoding="utf-8"?>
<pivotTableDefinition xmlns="http://schemas.openxmlformats.org/spreadsheetml/2006/main" name="Purchaser table" cacheId="1" dataCaption="" compact="0" compactData="0">
  <location ref="A1:D1222" firstHeaderRow="0" firstDataRow="2" firstDataCol="0"/>
  <pivotFields>
    <pivotField name="Purchaser" axis="axisRow" compact="0" outline="0" multipleItemSelectionAllowed="1" showAll="0" sortType="ascending">
      <items>
        <item x="1219"/>
        <item x="1018"/>
        <item x="449"/>
        <item x="1145"/>
        <item x="297"/>
        <item x="691"/>
        <item x="952"/>
        <item x="293"/>
        <item x="832"/>
        <item x="37"/>
        <item x="369"/>
        <item x="549"/>
        <item x="114"/>
        <item x="965"/>
        <item x="504"/>
        <item x="609"/>
        <item x="86"/>
        <item x="955"/>
        <item x="1159"/>
        <item x="508"/>
        <item x="218"/>
        <item x="1140"/>
        <item x="556"/>
        <item x="1039"/>
        <item x="304"/>
        <item x="174"/>
        <item x="584"/>
        <item x="994"/>
        <item x="320"/>
        <item x="655"/>
        <item x="739"/>
        <item x="294"/>
        <item x="963"/>
        <item x="872"/>
        <item x="519"/>
        <item x="724"/>
        <item x="648"/>
        <item x="403"/>
        <item x="23"/>
        <item x="931"/>
        <item x="1177"/>
        <item x="76"/>
        <item x="156"/>
        <item x="1216"/>
        <item x="184"/>
        <item x="161"/>
        <item x="869"/>
        <item x="553"/>
        <item x="572"/>
        <item x="591"/>
        <item x="128"/>
        <item x="41"/>
        <item x="246"/>
        <item x="758"/>
        <item x="170"/>
        <item x="544"/>
        <item x="893"/>
        <item x="1141"/>
        <item x="291"/>
        <item x="207"/>
        <item x="854"/>
        <item x="719"/>
        <item x="884"/>
        <item x="398"/>
        <item x="512"/>
        <item x="68"/>
        <item x="624"/>
        <item x="786"/>
        <item x="379"/>
        <item x="25"/>
        <item x="361"/>
        <item x="428"/>
        <item x="189"/>
        <item x="682"/>
        <item x="275"/>
        <item x="100"/>
        <item x="190"/>
        <item x="464"/>
        <item x="1000"/>
        <item x="991"/>
        <item x="877"/>
        <item x="1029"/>
        <item x="613"/>
        <item x="784"/>
        <item x="817"/>
        <item x="240"/>
        <item x="496"/>
        <item x="538"/>
        <item x="850"/>
        <item x="495"/>
        <item x="1203"/>
        <item x="531"/>
        <item x="1010"/>
        <item x="560"/>
        <item x="562"/>
        <item x="1034"/>
        <item x="1192"/>
        <item x="975"/>
        <item x="180"/>
        <item x="987"/>
        <item x="589"/>
        <item x="1185"/>
        <item x="996"/>
        <item x="477"/>
        <item x="548"/>
        <item x="192"/>
        <item x="807"/>
        <item x="536"/>
        <item x="653"/>
        <item x="1202"/>
        <item x="179"/>
        <item x="818"/>
        <item x="440"/>
        <item x="833"/>
        <item x="445"/>
        <item x="939"/>
        <item x="1113"/>
        <item x="119"/>
        <item x="1002"/>
        <item x="873"/>
        <item x="725"/>
        <item x="42"/>
        <item x="414"/>
        <item x="385"/>
        <item x="311"/>
        <item x="1179"/>
        <item x="999"/>
        <item x="101"/>
        <item x="751"/>
        <item x="1063"/>
        <item x="345"/>
        <item x="375"/>
        <item x="136"/>
        <item x="429"/>
        <item x="644"/>
        <item x="212"/>
        <item x="148"/>
        <item x="660"/>
        <item x="183"/>
        <item x="1019"/>
        <item x="147"/>
        <item x="196"/>
        <item x="11"/>
        <item x="860"/>
        <item x="108"/>
        <item x="117"/>
        <item x="1213"/>
        <item x="1050"/>
        <item x="779"/>
        <item x="801"/>
        <item x="1022"/>
        <item x="1014"/>
        <item x="733"/>
        <item x="515"/>
        <item x="554"/>
        <item x="1017"/>
        <item x="91"/>
        <item x="219"/>
        <item x="0"/>
        <item x="34"/>
        <item x="267"/>
        <item x="220"/>
        <item x="597"/>
        <item x="903"/>
        <item x="1201"/>
        <item x="489"/>
        <item x="281"/>
        <item x="1121"/>
        <item x="946"/>
        <item x="282"/>
        <item x="405"/>
        <item x="393"/>
        <item x="566"/>
        <item x="951"/>
        <item x="4"/>
        <item x="6"/>
        <item x="79"/>
        <item x="422"/>
        <item x="605"/>
        <item x="688"/>
        <item x="529"/>
        <item x="746"/>
        <item x="628"/>
        <item x="1111"/>
        <item x="159"/>
        <item x="112"/>
        <item x="363"/>
        <item x="516"/>
        <item x="663"/>
        <item x="432"/>
        <item x="371"/>
        <item x="211"/>
        <item x="7"/>
        <item x="1024"/>
        <item x="750"/>
        <item x="486"/>
        <item x="499"/>
        <item x="158"/>
        <item x="380"/>
        <item x="745"/>
        <item x="221"/>
        <item x="1013"/>
        <item x="1056"/>
        <item x="60"/>
        <item x="230"/>
        <item x="602"/>
        <item x="69"/>
        <item x="1054"/>
        <item x="634"/>
        <item x="14"/>
        <item x="618"/>
        <item x="815"/>
        <item x="689"/>
        <item x="1117"/>
        <item x="1055"/>
        <item x="339"/>
        <item x="1036"/>
        <item x="123"/>
        <item x="643"/>
        <item x="1115"/>
        <item x="705"/>
        <item x="447"/>
        <item x="425"/>
        <item x="630"/>
        <item x="885"/>
        <item x="802"/>
        <item x="110"/>
        <item x="595"/>
        <item x="596"/>
        <item x="957"/>
        <item x="182"/>
        <item x="925"/>
        <item x="948"/>
        <item x="290"/>
        <item x="936"/>
        <item x="61"/>
        <item x="137"/>
        <item x="954"/>
        <item x="329"/>
        <item x="74"/>
        <item x="849"/>
        <item x="95"/>
        <item x="550"/>
        <item x="392"/>
        <item x="959"/>
        <item x="56"/>
        <item x="1138"/>
        <item x="1170"/>
        <item x="1190"/>
        <item x="116"/>
        <item x="606"/>
        <item x="63"/>
        <item x="1161"/>
        <item x="27"/>
        <item x="581"/>
        <item x="343"/>
        <item x="75"/>
        <item x="666"/>
        <item x="292"/>
        <item x="895"/>
        <item x="788"/>
        <item x="1033"/>
        <item x="1071"/>
        <item x="829"/>
        <item x="485"/>
        <item x="22"/>
        <item x="827"/>
        <item x="195"/>
        <item x="1215"/>
        <item x="853"/>
        <item x="700"/>
        <item x="1184"/>
        <item x="1081"/>
        <item x="346"/>
        <item x="896"/>
        <item x="483"/>
        <item x="1119"/>
        <item x="971"/>
        <item x="679"/>
        <item x="989"/>
        <item x="43"/>
        <item x="858"/>
        <item x="1075"/>
        <item x="1195"/>
        <item x="1087"/>
        <item x="18"/>
        <item x="915"/>
        <item x="1084"/>
        <item x="611"/>
        <item x="312"/>
        <item x="72"/>
        <item x="298"/>
        <item x="607"/>
        <item x="46"/>
        <item x="1153"/>
        <item x="642"/>
        <item x="944"/>
        <item x="1021"/>
        <item x="479"/>
        <item x="748"/>
        <item x="500"/>
        <item x="927"/>
        <item x="305"/>
        <item x="265"/>
        <item x="1046"/>
        <item x="1043"/>
        <item x="419"/>
        <item x="335"/>
        <item x="806"/>
        <item x="799"/>
        <item x="1090"/>
        <item x="535"/>
        <item x="1164"/>
        <item x="336"/>
        <item x="840"/>
        <item x="476"/>
        <item x="1208"/>
        <item x="1162"/>
        <item x="102"/>
        <item x="224"/>
        <item x="720"/>
        <item x="859"/>
        <item x="781"/>
        <item x="1168"/>
        <item x="127"/>
        <item x="165"/>
        <item x="258"/>
        <item x="1132"/>
        <item x="1126"/>
        <item x="741"/>
        <item x="1061"/>
        <item x="782"/>
        <item x="1155"/>
        <item x="640"/>
        <item x="543"/>
        <item x="953"/>
        <item x="436"/>
        <item x="1123"/>
        <item x="259"/>
        <item x="1218"/>
        <item x="718"/>
        <item x="241"/>
        <item x="373"/>
        <item x="709"/>
        <item x="209"/>
        <item x="347"/>
        <item x="149"/>
        <item x="928"/>
        <item x="590"/>
        <item x="647"/>
        <item x="309"/>
        <item x="416"/>
        <item x="697"/>
        <item x="732"/>
        <item x="390"/>
        <item x="314"/>
        <item x="710"/>
        <item x="528"/>
        <item x="1067"/>
        <item x="1089"/>
        <item x="1166"/>
        <item x="167"/>
        <item x="670"/>
        <item x="391"/>
        <item x="507"/>
        <item x="177"/>
        <item x="964"/>
        <item x="1182"/>
        <item x="252"/>
        <item x="803"/>
        <item x="635"/>
        <item x="645"/>
        <item x="922"/>
        <item x="24"/>
        <item x="433"/>
        <item x="227"/>
        <item x="1053"/>
        <item x="226"/>
        <item x="1154"/>
        <item x="837"/>
        <item x="1060"/>
        <item x="424"/>
        <item x="1035"/>
        <item x="836"/>
        <item x="780"/>
        <item x="442"/>
        <item x="286"/>
        <item x="351"/>
        <item x="204"/>
        <item x="497"/>
        <item x="307"/>
        <item x="279"/>
        <item x="225"/>
        <item x="168"/>
        <item x="890"/>
        <item x="1147"/>
        <item x="206"/>
        <item x="510"/>
        <item x="1025"/>
        <item x="738"/>
        <item x="521"/>
        <item x="355"/>
        <item x="522"/>
        <item x="619"/>
        <item x="1112"/>
        <item x="880"/>
        <item x="52"/>
        <item x="473"/>
        <item x="820"/>
        <item x="146"/>
        <item x="1041"/>
        <item x="723"/>
        <item x="701"/>
        <item x="985"/>
        <item x="131"/>
        <item x="908"/>
        <item x="631"/>
        <item x="703"/>
        <item x="1106"/>
        <item x="902"/>
        <item x="1088"/>
        <item x="118"/>
        <item x="505"/>
        <item x="871"/>
        <item x="268"/>
        <item x="629"/>
        <item x="417"/>
        <item x="386"/>
        <item x="555"/>
        <item x="1108"/>
        <item x="1109"/>
        <item x="1093"/>
        <item x="686"/>
        <item x="155"/>
        <item x="54"/>
        <item x="1125"/>
        <item x="1156"/>
        <item x="466"/>
        <item x="231"/>
        <item x="111"/>
        <item x="1042"/>
        <item x="93"/>
        <item x="272"/>
        <item x="141"/>
        <item x="448"/>
        <item x="518"/>
        <item x="1175"/>
        <item x="735"/>
        <item x="791"/>
        <item x="582"/>
        <item x="1097"/>
        <item x="104"/>
        <item x="171"/>
        <item x="234"/>
        <item x="107"/>
        <item x="328"/>
        <item x="276"/>
        <item x="1142"/>
        <item x="80"/>
        <item x="1059"/>
        <item x="973"/>
        <item x="776"/>
        <item x="413"/>
        <item x="92"/>
        <item x="481"/>
        <item x="443"/>
        <item x="453"/>
        <item x="142"/>
        <item x="864"/>
        <item x="160"/>
        <item x="1032"/>
        <item x="730"/>
        <item x="865"/>
        <item x="715"/>
        <item x="728"/>
        <item x="198"/>
        <item x="1136"/>
        <item x="163"/>
        <item x="71"/>
        <item x="1174"/>
        <item x="15"/>
        <item x="981"/>
        <item x="337"/>
        <item x="736"/>
        <item x="810"/>
        <item x="540"/>
        <item x="795"/>
        <item x="862"/>
        <item x="995"/>
        <item x="239"/>
        <item x="761"/>
        <item x="636"/>
        <item x="737"/>
        <item x="1158"/>
        <item x="692"/>
        <item x="370"/>
        <item x="365"/>
        <item x="153"/>
        <item x="214"/>
        <item x="1122"/>
        <item x="962"/>
        <item x="324"/>
        <item x="1102"/>
        <item x="397"/>
        <item x="77"/>
        <item x="866"/>
        <item x="16"/>
        <item x="577"/>
        <item x="1151"/>
        <item x="690"/>
        <item x="763"/>
        <item x="747"/>
        <item x="943"/>
        <item x="1139"/>
        <item x="17"/>
        <item x="1171"/>
        <item x="650"/>
        <item x="396"/>
        <item x="852"/>
        <item x="162"/>
        <item x="205"/>
        <item x="145"/>
        <item x="1163"/>
        <item x="229"/>
        <item x="551"/>
        <item x="395"/>
        <item x="626"/>
        <item x="674"/>
        <item x="40"/>
        <item x="1074"/>
        <item x="451"/>
        <item x="798"/>
        <item x="30"/>
        <item x="797"/>
        <item x="35"/>
        <item x="844"/>
        <item x="462"/>
        <item x="646"/>
        <item x="295"/>
        <item x="1077"/>
        <item x="979"/>
        <item x="533"/>
        <item x="740"/>
        <item x="941"/>
        <item x="845"/>
        <item x="708"/>
        <item x="152"/>
        <item x="1167"/>
        <item x="348"/>
        <item x="427"/>
        <item x="356"/>
        <item x="493"/>
        <item x="633"/>
        <item x="699"/>
        <item x="169"/>
        <item x="423"/>
        <item x="1095"/>
        <item x="694"/>
        <item x="89"/>
        <item x="695"/>
        <item x="1092"/>
        <item x="208"/>
        <item x="532"/>
        <item x="450"/>
        <item x="657"/>
        <item x="1100"/>
        <item x="851"/>
        <item x="352"/>
        <item x="175"/>
        <item x="814"/>
        <item x="73"/>
        <item x="36"/>
        <item x="568"/>
        <item x="178"/>
        <item x="857"/>
        <item x="559"/>
        <item x="250"/>
        <item x="1212"/>
        <item x="381"/>
        <item x="410"/>
        <item x="848"/>
        <item x="664"/>
        <item x="874"/>
        <item x="789"/>
        <item x="823"/>
        <item x="316"/>
        <item x="892"/>
        <item x="55"/>
        <item x="875"/>
        <item x="308"/>
        <item x="698"/>
        <item x="579"/>
        <item x="668"/>
        <item x="527"/>
        <item x="465"/>
        <item x="1194"/>
        <item x="770"/>
        <item x="937"/>
        <item x="47"/>
        <item x="402"/>
        <item x="625"/>
        <item x="1103"/>
        <item x="13"/>
        <item x="1005"/>
        <item x="822"/>
        <item x="188"/>
        <item x="1120"/>
        <item x="461"/>
        <item x="1028"/>
        <item x="891"/>
        <item x="552"/>
        <item x="130"/>
        <item x="181"/>
        <item x="302"/>
        <item x="868"/>
        <item x="879"/>
        <item x="614"/>
        <item x="166"/>
        <item x="367"/>
        <item x="58"/>
        <item x="615"/>
        <item x="384"/>
        <item x="843"/>
        <item x="1196"/>
        <item x="441"/>
        <item x="362"/>
        <item x="197"/>
        <item x="59"/>
        <item x="1152"/>
        <item x="109"/>
        <item x="1083"/>
        <item x="546"/>
        <item x="133"/>
        <item x="592"/>
        <item x="826"/>
        <item x="21"/>
        <item x="222"/>
        <item x="454"/>
        <item x="193"/>
        <item x="45"/>
        <item x="1124"/>
        <item x="913"/>
        <item x="764"/>
        <item x="349"/>
        <item x="488"/>
        <item x="530"/>
        <item x="876"/>
        <item x="467"/>
        <item x="1057"/>
        <item x="930"/>
        <item x="906"/>
        <item x="809"/>
        <item x="3"/>
        <item x="767"/>
        <item x="85"/>
        <item x="867"/>
        <item x="771"/>
        <item x="838"/>
        <item x="1133"/>
        <item x="280"/>
        <item x="411"/>
        <item x="1127"/>
        <item x="988"/>
        <item x="430"/>
        <item x="242"/>
        <item x="583"/>
        <item x="1066"/>
        <item x="766"/>
        <item x="1080"/>
        <item x="200"/>
        <item x="1217"/>
        <item x="774"/>
        <item x="176"/>
        <item x="654"/>
        <item x="194"/>
        <item x="830"/>
        <item x="65"/>
        <item x="1099"/>
        <item x="1001"/>
        <item x="672"/>
        <item x="1096"/>
        <item x="969"/>
        <item x="325"/>
        <item x="950"/>
        <item x="1101"/>
        <item x="132"/>
        <item x="406"/>
        <item x="213"/>
        <item x="70"/>
        <item x="437"/>
        <item x="1085"/>
        <item x="139"/>
        <item x="150"/>
        <item x="639"/>
        <item x="129"/>
        <item x="574"/>
        <item x="1191"/>
        <item x="126"/>
        <item x="31"/>
        <item x="5"/>
        <item x="910"/>
        <item x="1107"/>
        <item x="232"/>
        <item x="932"/>
        <item x="251"/>
        <item x="834"/>
        <item x="769"/>
        <item x="300"/>
        <item x="296"/>
        <item x="537"/>
        <item x="288"/>
        <item x="593"/>
        <item x="598"/>
        <item x="696"/>
        <item x="97"/>
        <item x="388"/>
        <item x="498"/>
        <item x="1009"/>
        <item x="172"/>
        <item x="888"/>
        <item x="1069"/>
        <item x="587"/>
        <item x="525"/>
        <item x="649"/>
        <item x="1206"/>
        <item x="727"/>
        <item x="1204"/>
        <item x="687"/>
        <item x="616"/>
        <item x="88"/>
        <item x="338"/>
        <item x="894"/>
        <item x="641"/>
        <item x="237"/>
        <item x="456"/>
        <item x="800"/>
        <item x="992"/>
        <item x="567"/>
        <item x="99"/>
        <item x="1172"/>
        <item x="1020"/>
        <item x="199"/>
        <item x="255"/>
        <item x="377"/>
        <item x="323"/>
        <item x="638"/>
        <item x="1027"/>
        <item x="621"/>
        <item x="354"/>
        <item x="759"/>
        <item x="394"/>
        <item x="821"/>
        <item x="914"/>
        <item x="53"/>
        <item x="344"/>
        <item x="1143"/>
        <item x="44"/>
        <item x="812"/>
        <item x="418"/>
        <item x="982"/>
        <item x="1180"/>
        <item x="1137"/>
        <item x="135"/>
        <item x="547"/>
        <item x="273"/>
        <item x="757"/>
        <item x="920"/>
        <item x="861"/>
        <item x="1209"/>
        <item x="332"/>
        <item x="254"/>
        <item x="420"/>
        <item x="90"/>
        <item x="972"/>
        <item x="627"/>
        <item x="121"/>
        <item x="772"/>
        <item x="358"/>
        <item x="1048"/>
        <item x="434"/>
        <item x="1058"/>
        <item x="526"/>
        <item x="487"/>
        <item x="1044"/>
        <item x="144"/>
        <item x="734"/>
        <item x="444"/>
        <item x="509"/>
        <item x="1072"/>
        <item x="1078"/>
        <item x="1199"/>
        <item x="318"/>
        <item x="662"/>
        <item x="993"/>
        <item x="940"/>
        <item x="341"/>
        <item x="270"/>
        <item x="1004"/>
        <item x="1188"/>
        <item x="968"/>
        <item x="1076"/>
        <item x="203"/>
        <item x="247"/>
        <item x="637"/>
        <item x="617"/>
        <item x="278"/>
        <item x="287"/>
        <item x="321"/>
        <item x="883"/>
        <item x="980"/>
        <item x="482"/>
        <item x="564"/>
        <item x="966"/>
        <item x="1030"/>
        <item x="319"/>
        <item x="945"/>
        <item x="511"/>
        <item x="408"/>
        <item x="269"/>
        <item x="303"/>
        <item x="855"/>
        <item x="678"/>
        <item x="491"/>
        <item x="601"/>
        <item x="1110"/>
        <item x="514"/>
        <item x="539"/>
        <item x="805"/>
        <item x="545"/>
        <item x="1183"/>
        <item x="48"/>
        <item x="1007"/>
        <item x="372"/>
        <item x="706"/>
        <item x="714"/>
        <item x="1129"/>
        <item x="315"/>
        <item x="331"/>
        <item x="1070"/>
        <item x="191"/>
        <item x="1008"/>
        <item x="260"/>
        <item x="911"/>
        <item x="261"/>
        <item x="1128"/>
        <item x="446"/>
        <item x="50"/>
        <item x="765"/>
        <item x="1114"/>
        <item x="1131"/>
        <item x="942"/>
        <item x="1051"/>
        <item x="421"/>
        <item x="753"/>
        <item x="366"/>
        <item x="984"/>
        <item x="457"/>
        <item x="608"/>
        <item x="1003"/>
        <item x="669"/>
        <item x="2"/>
        <item x="1210"/>
        <item x="756"/>
        <item x="459"/>
        <item x="604"/>
        <item x="924"/>
        <item x="154"/>
        <item x="712"/>
        <item x="187"/>
        <item x="923"/>
        <item x="1086"/>
        <item x="1146"/>
        <item x="20"/>
        <item x="83"/>
        <item x="863"/>
        <item x="245"/>
        <item x="438"/>
        <item x="1104"/>
        <item x="685"/>
        <item x="778"/>
        <item x="775"/>
        <item x="342"/>
        <item x="378"/>
        <item x="426"/>
        <item x="524"/>
        <item x="1157"/>
        <item x="235"/>
        <item x="1207"/>
        <item x="474"/>
        <item x="238"/>
        <item x="66"/>
        <item x="140"/>
        <item x="998"/>
        <item x="215"/>
        <item x="811"/>
        <item x="1079"/>
        <item x="652"/>
        <item x="1065"/>
        <item x="283"/>
        <item x="82"/>
        <item x="897"/>
        <item x="575"/>
        <item x="813"/>
        <item x="960"/>
        <item x="266"/>
        <item x="143"/>
        <item x="400"/>
        <item x="51"/>
        <item x="186"/>
        <item x="825"/>
        <item x="399"/>
        <item x="1169"/>
        <item x="330"/>
        <item x="594"/>
        <item x="236"/>
        <item x="78"/>
        <item x="675"/>
        <item x="313"/>
        <item x="492"/>
        <item x="681"/>
        <item x="368"/>
        <item x="32"/>
        <item x="804"/>
        <item x="659"/>
        <item x="501"/>
        <item x="983"/>
        <item x="785"/>
        <item x="9"/>
        <item x="569"/>
        <item x="271"/>
        <item x="1016"/>
        <item x="1073"/>
        <item x="1173"/>
        <item x="667"/>
        <item x="407"/>
        <item x="1006"/>
        <item x="610"/>
        <item x="285"/>
        <item x="484"/>
        <item x="1186"/>
        <item x="665"/>
        <item x="792"/>
        <item x="1181"/>
        <item x="835"/>
        <item x="1011"/>
        <item x="656"/>
        <item x="707"/>
        <item x="793"/>
        <item x="905"/>
        <item x="919"/>
        <item x="1068"/>
        <item x="978"/>
        <item x="588"/>
        <item x="185"/>
        <item x="898"/>
        <item x="586"/>
        <item x="301"/>
        <item x="578"/>
        <item x="164"/>
        <item x="125"/>
        <item x="887"/>
        <item x="124"/>
        <item x="632"/>
        <item x="949"/>
        <item x="773"/>
        <item x="831"/>
        <item x="870"/>
        <item x="909"/>
        <item x="958"/>
        <item x="1098"/>
        <item x="721"/>
        <item x="878"/>
        <item x="1149"/>
        <item x="1178"/>
        <item x="777"/>
        <item x="1214"/>
        <item x="824"/>
        <item x="202"/>
        <item x="243"/>
        <item x="96"/>
        <item x="223"/>
        <item x="1091"/>
        <item x="469"/>
        <item x="257"/>
        <item x="1038"/>
        <item x="463"/>
        <item x="33"/>
        <item x="439"/>
        <item x="249"/>
        <item x="760"/>
        <item x="899"/>
        <item x="277"/>
        <item x="676"/>
        <item x="106"/>
        <item x="742"/>
        <item x="49"/>
        <item x="480"/>
        <item x="970"/>
        <item x="1198"/>
        <item x="743"/>
        <item x="673"/>
        <item x="38"/>
        <item x="974"/>
        <item x="916"/>
        <item x="828"/>
        <item x="977"/>
        <item x="796"/>
        <item x="460"/>
        <item x="1130"/>
        <item x="534"/>
        <item x="134"/>
        <item x="904"/>
        <item x="122"/>
        <item x="755"/>
        <item x="523"/>
        <item x="113"/>
        <item x="401"/>
        <item x="986"/>
        <item x="1176"/>
        <item x="1031"/>
        <item x="917"/>
        <item x="658"/>
        <item x="201"/>
        <item x="517"/>
        <item x="490"/>
        <item x="1049"/>
        <item x="299"/>
        <item x="322"/>
        <item x="173"/>
        <item x="1116"/>
        <item x="1064"/>
        <item x="26"/>
        <item x="585"/>
        <item x="415"/>
        <item x="570"/>
        <item x="729"/>
        <item x="722"/>
        <item x="907"/>
        <item x="216"/>
        <item x="412"/>
        <item x="310"/>
        <item x="353"/>
        <item x="683"/>
        <item x="1148"/>
        <item x="376"/>
        <item x="787"/>
        <item x="274"/>
        <item x="263"/>
        <item x="1118"/>
        <item x="494"/>
        <item x="10"/>
        <item x="503"/>
        <item x="1015"/>
        <item x="565"/>
        <item x="762"/>
        <item x="542"/>
        <item x="882"/>
        <item x="713"/>
        <item x="360"/>
        <item x="1189"/>
        <item x="431"/>
        <item x="306"/>
        <item x="120"/>
        <item x="600"/>
        <item x="563"/>
        <item x="210"/>
        <item x="262"/>
        <item x="233"/>
        <item x="217"/>
        <item x="671"/>
        <item x="1"/>
        <item x="889"/>
        <item x="990"/>
        <item x="768"/>
        <item x="12"/>
        <item x="326"/>
        <item x="961"/>
        <item x="1165"/>
        <item x="1193"/>
        <item x="711"/>
        <item x="1144"/>
        <item x="620"/>
        <item x="228"/>
        <item x="744"/>
        <item x="886"/>
        <item x="558"/>
        <item x="327"/>
        <item x="808"/>
        <item x="901"/>
        <item x="717"/>
        <item x="357"/>
        <item x="1040"/>
        <item x="389"/>
        <item x="599"/>
        <item x="87"/>
        <item x="471"/>
        <item x="921"/>
        <item x="62"/>
        <item x="1105"/>
        <item x="677"/>
        <item x="623"/>
        <item x="81"/>
        <item x="1037"/>
        <item x="470"/>
        <item x="98"/>
        <item x="933"/>
        <item x="622"/>
        <item x="39"/>
        <item x="284"/>
        <item x="1082"/>
        <item x="364"/>
        <item x="264"/>
        <item x="704"/>
        <item x="57"/>
        <item x="783"/>
        <item x="1135"/>
        <item x="935"/>
        <item x="502"/>
        <item x="816"/>
        <item x="472"/>
        <item x="382"/>
        <item x="333"/>
        <item x="684"/>
        <item x="157"/>
        <item x="1062"/>
        <item x="248"/>
        <item x="103"/>
        <item x="819"/>
        <item x="754"/>
        <item x="383"/>
        <item x="603"/>
        <item x="918"/>
        <item x="1160"/>
        <item x="8"/>
        <item x="693"/>
        <item x="350"/>
        <item x="506"/>
        <item x="573"/>
        <item x="28"/>
        <item x="334"/>
        <item x="67"/>
        <item x="84"/>
        <item x="1026"/>
        <item x="1211"/>
        <item x="731"/>
        <item x="997"/>
        <item x="1023"/>
        <item x="967"/>
        <item x="926"/>
        <item x="29"/>
        <item x="115"/>
        <item x="842"/>
        <item x="900"/>
        <item x="1094"/>
        <item x="839"/>
        <item x="929"/>
        <item x="404"/>
        <item x="520"/>
        <item x="409"/>
        <item x="475"/>
        <item x="947"/>
        <item x="752"/>
        <item x="1150"/>
        <item x="1047"/>
        <item x="794"/>
        <item x="846"/>
        <item x="841"/>
        <item x="513"/>
        <item x="651"/>
        <item x="1134"/>
        <item x="1052"/>
        <item x="105"/>
        <item x="458"/>
        <item x="938"/>
        <item x="1045"/>
        <item x="1012"/>
        <item x="847"/>
        <item x="790"/>
        <item x="1197"/>
        <item x="934"/>
        <item x="256"/>
        <item x="455"/>
        <item x="541"/>
        <item x="151"/>
        <item x="289"/>
        <item x="571"/>
        <item x="856"/>
        <item x="726"/>
        <item x="452"/>
        <item x="253"/>
        <item x="244"/>
        <item x="1187"/>
        <item x="881"/>
        <item x="64"/>
        <item x="387"/>
        <item x="1200"/>
        <item x="716"/>
        <item x="340"/>
        <item x="956"/>
        <item x="1205"/>
        <item x="19"/>
        <item x="138"/>
        <item x="561"/>
        <item x="976"/>
        <item x="680"/>
        <item x="317"/>
        <item x="576"/>
        <item x="702"/>
        <item x="661"/>
        <item x="912"/>
        <item x="580"/>
        <item x="359"/>
        <item x="94"/>
        <item x="478"/>
        <item x="435"/>
        <item x="749"/>
        <item x="468"/>
        <item x="612"/>
        <item x="557"/>
        <item x="374"/>
        <item t="default"/>
      </items>
    </pivotField>
    <pivotField name="Sale Price (€)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t="default"/>
      </items>
    </pivotField>
    <pivotField name="Pric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 " compact="0" outline="0" multipleItemSelectionAllowed="1" showAll="0">
      <items>
        <item x="0"/>
        <item t="default"/>
      </items>
    </pivotField>
    <pivotField name="Stud Fee (€)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%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t="default"/>
      </items>
    </pivotField>
    <pivotField name="profit/los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t="default"/>
      </items>
    </pivotField>
    <pivotField name="less 10k cost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name="10,000" compact="0" outline="0" multipleItemSelectionAllowed="1" showAll="0">
      <items>
        <item x="0"/>
        <item t="default"/>
      </items>
    </pivotField>
    <pivotField name="Sold less that stud fee" dataField="1" compact="0" outline="0" multipleItemSelectionAllowed="1" showAll="0">
      <items>
        <item x="0"/>
        <item x="1"/>
        <item x="2"/>
        <item t="default"/>
      </items>
    </pivotField>
  </pivotFields>
  <rowFields>
    <field x="0"/>
  </rowFields>
  <colFields>
    <field x="-2"/>
  </colFields>
  <dataFields>
    <dataField name="COUNT of Sale Price (€)" fld="1" subtotal="countNums" baseField="0"/>
    <dataField name="SUM of Sale Price (€)" fld="1" baseField="0"/>
    <dataField name="SUM of Sold less that stud fee" fld="9" baseField="0"/>
  </dataFields>
</pivotTableDefinition>
</file>

<file path=xl/pivotTables/pivotTable3.xml><?xml version="1.0" encoding="utf-8"?>
<pivotTableDefinition xmlns="http://schemas.openxmlformats.org/spreadsheetml/2006/main" name="Consignor table " cacheId="2" dataCaption="" compact="0" compactData="0">
  <location ref="A1:E505" firstHeaderRow="0" firstDataRow="2" firstDataCol="0"/>
  <pivotFields>
    <pivotField name="Consignor" axis="axisRow" compact="0" outline="0" multipleItemSelectionAllowed="1" showAll="0" sortType="ascending">
      <items>
        <item x="502"/>
        <item x="340"/>
        <item x="201"/>
        <item x="183"/>
        <item x="229"/>
        <item x="256"/>
        <item x="182"/>
        <item x="399"/>
        <item x="215"/>
        <item x="357"/>
        <item x="430"/>
        <item x="496"/>
        <item x="490"/>
        <item x="447"/>
        <item x="82"/>
        <item x="355"/>
        <item x="485"/>
        <item x="21"/>
        <item x="71"/>
        <item x="329"/>
        <item x="264"/>
        <item x="481"/>
        <item x="18"/>
        <item x="42"/>
        <item x="132"/>
        <item x="6"/>
        <item x="208"/>
        <item x="469"/>
        <item x="351"/>
        <item x="486"/>
        <item x="36"/>
        <item x="10"/>
        <item x="431"/>
        <item x="338"/>
        <item x="159"/>
        <item x="263"/>
        <item x="34"/>
        <item x="266"/>
        <item x="149"/>
        <item x="243"/>
        <item x="52"/>
        <item x="268"/>
        <item x="308"/>
        <item x="310"/>
        <item x="33"/>
        <item x="206"/>
        <item x="32"/>
        <item x="441"/>
        <item x="91"/>
        <item x="98"/>
        <item x="257"/>
        <item x="390"/>
        <item x="468"/>
        <item x="187"/>
        <item x="43"/>
        <item x="5"/>
        <item x="106"/>
        <item x="170"/>
        <item x="198"/>
        <item x="309"/>
        <item x="83"/>
        <item x="78"/>
        <item x="137"/>
        <item x="302"/>
        <item x="356"/>
        <item x="330"/>
        <item x="443"/>
        <item x="358"/>
        <item x="410"/>
        <item x="122"/>
        <item x="13"/>
        <item x="138"/>
        <item x="121"/>
        <item x="47"/>
        <item x="382"/>
        <item x="31"/>
        <item x="293"/>
        <item x="116"/>
        <item x="228"/>
        <item x="209"/>
        <item x="499"/>
        <item x="117"/>
        <item x="389"/>
        <item x="286"/>
        <item x="458"/>
        <item x="423"/>
        <item x="260"/>
        <item x="197"/>
        <item x="126"/>
        <item x="377"/>
        <item x="128"/>
        <item x="105"/>
        <item x="434"/>
        <item x="169"/>
        <item x="420"/>
        <item x="298"/>
        <item x="370"/>
        <item x="141"/>
        <item x="321"/>
        <item x="24"/>
        <item x="220"/>
        <item x="386"/>
        <item x="212"/>
        <item x="374"/>
        <item x="494"/>
        <item x="139"/>
        <item x="501"/>
        <item x="231"/>
        <item x="300"/>
        <item x="96"/>
        <item x="277"/>
        <item x="151"/>
        <item x="77"/>
        <item x="48"/>
        <item x="123"/>
        <item x="440"/>
        <item x="457"/>
        <item x="373"/>
        <item x="104"/>
        <item x="449"/>
        <item x="207"/>
        <item x="419"/>
        <item x="129"/>
        <item x="332"/>
        <item x="214"/>
        <item x="75"/>
        <item x="247"/>
        <item x="376"/>
        <item x="428"/>
        <item x="192"/>
        <item x="44"/>
        <item x="474"/>
        <item x="388"/>
        <item x="359"/>
        <item x="476"/>
        <item x="63"/>
        <item x="19"/>
        <item x="265"/>
        <item x="406"/>
        <item x="280"/>
        <item x="26"/>
        <item x="45"/>
        <item x="233"/>
        <item x="448"/>
        <item x="235"/>
        <item x="191"/>
        <item x="164"/>
        <item x="432"/>
        <item x="404"/>
        <item x="454"/>
        <item x="97"/>
        <item x="402"/>
        <item x="54"/>
        <item x="483"/>
        <item x="326"/>
        <item x="400"/>
        <item x="342"/>
        <item x="414"/>
        <item x="372"/>
        <item x="283"/>
        <item x="64"/>
        <item x="411"/>
        <item x="186"/>
        <item x="366"/>
        <item x="253"/>
        <item x="429"/>
        <item x="304"/>
        <item x="0"/>
        <item x="125"/>
        <item x="415"/>
        <item x="316"/>
        <item x="391"/>
        <item x="353"/>
        <item x="387"/>
        <item x="337"/>
        <item x="289"/>
        <item x="4"/>
        <item x="188"/>
        <item x="409"/>
        <item x="166"/>
        <item x="473"/>
        <item x="100"/>
        <item x="22"/>
        <item x="99"/>
        <item x="495"/>
        <item x="59"/>
        <item x="150"/>
        <item x="258"/>
        <item x="270"/>
        <item x="157"/>
        <item x="314"/>
        <item x="498"/>
        <item x="69"/>
        <item x="93"/>
        <item x="203"/>
        <item x="221"/>
        <item x="76"/>
        <item x="461"/>
        <item x="241"/>
        <item x="360"/>
        <item x="29"/>
        <item x="153"/>
        <item x="130"/>
        <item x="181"/>
        <item x="278"/>
        <item x="242"/>
        <item x="225"/>
        <item x="381"/>
        <item x="437"/>
        <item x="101"/>
        <item x="55"/>
        <item x="196"/>
        <item x="189"/>
        <item x="56"/>
        <item x="135"/>
        <item x="392"/>
        <item x="41"/>
        <item x="378"/>
        <item x="124"/>
        <item x="460"/>
        <item x="88"/>
        <item x="199"/>
        <item x="20"/>
        <item x="435"/>
        <item x="30"/>
        <item x="136"/>
        <item x="455"/>
        <item x="471"/>
        <item x="61"/>
        <item x="3"/>
        <item x="193"/>
        <item x="176"/>
        <item x="232"/>
        <item x="37"/>
        <item x="15"/>
        <item x="255"/>
        <item x="328"/>
        <item x="446"/>
        <item x="393"/>
        <item x="318"/>
        <item x="445"/>
        <item x="230"/>
        <item x="450"/>
        <item x="142"/>
        <item x="144"/>
        <item x="25"/>
        <item x="53"/>
        <item x="40"/>
        <item x="478"/>
        <item x="344"/>
        <item x="297"/>
        <item x="68"/>
        <item x="217"/>
        <item x="371"/>
        <item x="267"/>
        <item x="295"/>
        <item x="361"/>
        <item x="163"/>
        <item x="38"/>
        <item x="250"/>
        <item x="303"/>
        <item x="412"/>
        <item x="397"/>
        <item x="349"/>
        <item x="95"/>
        <item x="463"/>
        <item x="8"/>
        <item x="190"/>
        <item x="237"/>
        <item x="472"/>
        <item x="185"/>
        <item x="477"/>
        <item x="343"/>
        <item x="401"/>
        <item x="459"/>
        <item x="405"/>
        <item x="363"/>
        <item x="23"/>
        <item x="470"/>
        <item x="345"/>
        <item x="180"/>
        <item x="11"/>
        <item x="74"/>
        <item x="102"/>
        <item x="279"/>
        <item x="178"/>
        <item x="119"/>
        <item x="87"/>
        <item x="131"/>
        <item x="491"/>
        <item x="2"/>
        <item x="315"/>
        <item x="86"/>
        <item x="205"/>
        <item x="46"/>
        <item x="287"/>
        <item x="288"/>
        <item x="118"/>
        <item x="497"/>
        <item x="368"/>
        <item x="324"/>
        <item x="352"/>
        <item x="127"/>
        <item x="285"/>
        <item x="175"/>
        <item x="80"/>
        <item x="291"/>
        <item x="379"/>
        <item x="385"/>
        <item x="195"/>
        <item x="143"/>
        <item x="413"/>
        <item x="222"/>
        <item x="325"/>
        <item x="226"/>
        <item x="453"/>
        <item x="311"/>
        <item x="51"/>
        <item x="216"/>
        <item x="120"/>
        <item x="204"/>
        <item x="365"/>
        <item x="425"/>
        <item x="109"/>
        <item x="155"/>
        <item x="161"/>
        <item x="154"/>
        <item x="108"/>
        <item x="234"/>
        <item x="218"/>
        <item x="49"/>
        <item x="408"/>
        <item x="479"/>
        <item x="245"/>
        <item x="354"/>
        <item x="489"/>
        <item x="488"/>
        <item x="394"/>
        <item x="407"/>
        <item x="103"/>
        <item x="177"/>
        <item x="7"/>
        <item x="14"/>
        <item x="299"/>
        <item x="273"/>
        <item x="284"/>
        <item x="200"/>
        <item x="89"/>
        <item x="369"/>
        <item x="172"/>
        <item x="384"/>
        <item x="424"/>
        <item x="403"/>
        <item x="492"/>
        <item x="156"/>
        <item x="467"/>
        <item x="110"/>
        <item x="219"/>
        <item x="427"/>
        <item x="202"/>
        <item x="92"/>
        <item x="276"/>
        <item x="134"/>
        <item x="168"/>
        <item x="158"/>
        <item x="317"/>
        <item x="57"/>
        <item x="271"/>
        <item x="452"/>
        <item x="292"/>
        <item x="475"/>
        <item x="133"/>
        <item x="147"/>
        <item x="417"/>
        <item x="66"/>
        <item x="140"/>
        <item x="167"/>
        <item x="320"/>
        <item x="323"/>
        <item x="396"/>
        <item x="112"/>
        <item x="395"/>
        <item x="239"/>
        <item x="254"/>
        <item x="380"/>
        <item x="223"/>
        <item x="148"/>
        <item x="174"/>
        <item x="17"/>
        <item x="27"/>
        <item x="35"/>
        <item x="39"/>
        <item x="281"/>
        <item x="184"/>
        <item x="350"/>
        <item x="238"/>
        <item x="111"/>
        <item x="296"/>
        <item x="261"/>
        <item x="115"/>
        <item x="444"/>
        <item x="94"/>
        <item x="313"/>
        <item x="327"/>
        <item x="364"/>
        <item x="438"/>
        <item x="58"/>
        <item x="213"/>
        <item x="398"/>
        <item x="294"/>
        <item x="244"/>
        <item x="72"/>
        <item x="272"/>
        <item x="416"/>
        <item x="487"/>
        <item x="113"/>
        <item x="162"/>
        <item x="236"/>
        <item x="464"/>
        <item x="1"/>
        <item x="79"/>
        <item x="306"/>
        <item x="383"/>
        <item x="341"/>
        <item x="466"/>
        <item x="252"/>
        <item x="480"/>
        <item x="418"/>
        <item x="210"/>
        <item x="251"/>
        <item x="439"/>
        <item x="152"/>
        <item x="421"/>
        <item x="319"/>
        <item x="246"/>
        <item x="171"/>
        <item x="173"/>
        <item x="500"/>
        <item x="322"/>
        <item x="160"/>
        <item x="331"/>
        <item x="275"/>
        <item x="305"/>
        <item x="262"/>
        <item x="334"/>
        <item x="269"/>
        <item x="259"/>
        <item x="482"/>
        <item x="85"/>
        <item x="9"/>
        <item x="248"/>
        <item x="422"/>
        <item x="456"/>
        <item x="336"/>
        <item x="426"/>
        <item x="16"/>
        <item x="70"/>
        <item x="240"/>
        <item x="442"/>
        <item x="348"/>
        <item x="339"/>
        <item x="50"/>
        <item x="224"/>
        <item x="107"/>
        <item x="433"/>
        <item x="114"/>
        <item x="301"/>
        <item x="362"/>
        <item x="307"/>
        <item x="179"/>
        <item x="73"/>
        <item x="465"/>
        <item x="375"/>
        <item x="333"/>
        <item x="165"/>
        <item x="274"/>
        <item x="367"/>
        <item x="335"/>
        <item x="312"/>
        <item x="282"/>
        <item x="146"/>
        <item x="436"/>
        <item x="67"/>
        <item x="451"/>
        <item x="145"/>
        <item x="62"/>
        <item x="493"/>
        <item x="211"/>
        <item x="484"/>
        <item x="346"/>
        <item x="60"/>
        <item x="84"/>
        <item x="227"/>
        <item x="81"/>
        <item x="462"/>
        <item x="290"/>
        <item x="249"/>
        <item x="65"/>
        <item x="90"/>
        <item x="347"/>
        <item x="194"/>
        <item x="28"/>
        <item x="12"/>
        <item t="default"/>
      </items>
    </pivotField>
    <pivotField name="Purchas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t="default"/>
      </items>
    </pivotField>
    <pivotField name="Sale Price (€)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t="default"/>
      </items>
    </pivotField>
    <pivotField name="Pric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 " compact="0" outline="0" multipleItemSelectionAllowed="1" showAll="0">
      <items>
        <item x="0"/>
        <item t="default"/>
      </items>
    </pivotField>
    <pivotField name="Stud Fee (€)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%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t="default"/>
      </items>
    </pivotField>
    <pivotField name="profit/loss" dataField="1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t="default"/>
      </items>
    </pivotField>
    <pivotField name="less 10k costs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name="10,000" compact="0" outline="0" multipleItemSelectionAllowed="1" showAll="0">
      <items>
        <item x="0"/>
        <item t="default"/>
      </items>
    </pivotField>
    <pivotField name="Sold less that stud fee" dataField="1" compact="0" outline="0" multipleItemSelectionAllowed="1" showAll="0">
      <items>
        <item x="0"/>
        <item x="1"/>
        <item x="2"/>
        <item t="default"/>
      </items>
    </pivotField>
  </pivotFields>
  <rowFields>
    <field x="0"/>
  </rowFields>
  <colFields>
    <field x="-2"/>
  </colFields>
  <dataFields>
    <dataField name="number of sales" fld="2" subtotal="count" baseField="0"/>
    <dataField name="Total Price (€)" fld="2" baseField="0"/>
    <dataField name="Sold less than stud fee" fld="10" baseField="0"/>
    <dataField name="SUM of profit/loss" fld="7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75"/>
  <cols>
    <col customWidth="1" min="1" max="1" width="20.0"/>
    <col customWidth="1" min="2" max="2" width="8.56"/>
    <col customWidth="1" min="3" max="3" width="15.44"/>
    <col customWidth="1" min="7" max="7" width="11.22"/>
  </cols>
  <sheetData>
    <row r="1"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>
      <c r="F165" s="8"/>
      <c r="G165" s="7"/>
      <c r="H165" s="9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>
      <c r="F166" s="8"/>
      <c r="G166" s="7"/>
      <c r="H166" s="9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>
      <c r="F167" s="8"/>
      <c r="G167" s="7"/>
      <c r="H167" s="9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>
      <c r="F168" s="8"/>
      <c r="G168" s="7"/>
      <c r="H168" s="9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>
      <c r="F169" s="8"/>
      <c r="G169" s="7"/>
      <c r="H169" s="9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>
      <c r="F170" s="8"/>
      <c r="G170" s="7"/>
      <c r="H170" s="9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>
      <c r="F171" s="8"/>
      <c r="G171" s="7"/>
      <c r="H171" s="9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>
      <c r="F172" s="8"/>
      <c r="G172" s="7"/>
      <c r="H172" s="9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>
      <c r="F173" s="8"/>
      <c r="G173" s="7"/>
      <c r="H173" s="9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>
      <c r="F174" s="8"/>
      <c r="G174" s="7"/>
      <c r="H174" s="9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>
      <c r="F175" s="8"/>
      <c r="G175" s="7"/>
      <c r="H175" s="9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>
      <c r="F176" s="8"/>
      <c r="G176" s="7"/>
      <c r="H176" s="9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>
      <c r="F177" s="8"/>
      <c r="G177" s="7"/>
      <c r="H177" s="9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>
      <c r="F178" s="8"/>
      <c r="G178" s="7"/>
      <c r="H178" s="9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>
      <c r="F179" s="8"/>
      <c r="G179" s="7"/>
      <c r="H179" s="9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>
      <c r="F180" s="8"/>
      <c r="G180" s="7"/>
      <c r="H180" s="9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>
      <c r="F181" s="8"/>
      <c r="G181" s="7"/>
      <c r="H181" s="9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>
      <c r="F182" s="8"/>
      <c r="G182" s="7"/>
      <c r="H182" s="9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>
      <c r="F183" s="8"/>
      <c r="G183" s="7"/>
      <c r="H183" s="9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>
      <c r="F184" s="8"/>
      <c r="G184" s="7"/>
      <c r="H184" s="9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>
      <c r="F185" s="8"/>
      <c r="G185" s="7"/>
      <c r="H185" s="9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>
      <c r="F186" s="8"/>
      <c r="G186" s="7"/>
      <c r="H186" s="9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>
      <c r="F187" s="8"/>
      <c r="G187" s="7"/>
      <c r="H187" s="9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>
      <c r="F188" s="8"/>
      <c r="G188" s="7"/>
      <c r="H188" s="9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>
      <c r="F189" s="8"/>
      <c r="G189" s="7"/>
      <c r="H189" s="9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>
      <c r="F190" s="8"/>
      <c r="G190" s="7"/>
      <c r="H190" s="9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>
      <c r="F191" s="8"/>
      <c r="G191" s="7"/>
      <c r="H191" s="9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>
      <c r="F192" s="8"/>
      <c r="G192" s="7"/>
      <c r="H192" s="9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>
      <c r="F193" s="8"/>
      <c r="G193" s="7"/>
      <c r="H193" s="9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>
      <c r="F194" s="8"/>
      <c r="G194" s="7"/>
      <c r="H194" s="9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>
      <c r="F195" s="8"/>
      <c r="G195" s="7"/>
      <c r="H195" s="9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>
      <c r="F196" s="8"/>
      <c r="G196" s="7"/>
      <c r="H196" s="9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>
      <c r="F197" s="8"/>
      <c r="G197" s="7"/>
      <c r="H197" s="9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>
      <c r="F198" s="8"/>
      <c r="G198" s="7"/>
      <c r="H198" s="9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>
      <c r="F199" s="8"/>
      <c r="G199" s="7"/>
      <c r="H199" s="9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>
      <c r="F200" s="8"/>
      <c r="G200" s="7"/>
      <c r="H200" s="9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>
      <c r="F201" s="8"/>
      <c r="G201" s="7"/>
      <c r="H201" s="9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>
      <c r="F202" s="8"/>
      <c r="G202" s="7"/>
      <c r="H202" s="9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>
      <c r="F203" s="8"/>
      <c r="G203" s="7"/>
      <c r="H203" s="9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>
      <c r="F204" s="8"/>
      <c r="G204" s="7"/>
      <c r="H204" s="9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>
      <c r="F205" s="8"/>
      <c r="G205" s="7"/>
      <c r="H205" s="9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>
      <c r="F206" s="8"/>
      <c r="G206" s="7"/>
      <c r="H206" s="9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>
      <c r="F207" s="8"/>
      <c r="G207" s="7"/>
      <c r="H207" s="9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>
      <c r="F208" s="8"/>
      <c r="G208" s="7"/>
      <c r="H208" s="9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>
      <c r="F209" s="8"/>
      <c r="G209" s="7"/>
      <c r="H209" s="9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>
      <c r="F210" s="8"/>
      <c r="G210" s="7"/>
      <c r="H210" s="9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>
      <c r="F211" s="8"/>
      <c r="G211" s="7"/>
      <c r="H211" s="9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>
      <c r="F212" s="8"/>
      <c r="G212" s="7"/>
      <c r="H212" s="9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>
      <c r="F213" s="8"/>
      <c r="G213" s="7"/>
      <c r="H213" s="9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>
      <c r="F214" s="8"/>
      <c r="G214" s="7"/>
      <c r="H214" s="9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>
      <c r="F215" s="8"/>
      <c r="G215" s="7"/>
      <c r="H215" s="9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>
      <c r="F216" s="8"/>
      <c r="G216" s="7"/>
      <c r="H216" s="9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>
      <c r="F217" s="8"/>
      <c r="G217" s="7"/>
      <c r="H217" s="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>
      <c r="F218" s="8"/>
      <c r="G218" s="7"/>
      <c r="H218" s="9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>
      <c r="F219" s="8"/>
      <c r="G219" s="7"/>
      <c r="H219" s="9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>
      <c r="F220" s="8"/>
      <c r="G220" s="7"/>
      <c r="H220" s="9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>
      <c r="F221" s="8"/>
      <c r="G221" s="7"/>
      <c r="H221" s="9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>
      <c r="F222" s="8"/>
      <c r="G222" s="7"/>
      <c r="H222" s="9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>
      <c r="F223" s="8"/>
      <c r="G223" s="7"/>
      <c r="H223" s="9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>
      <c r="F224" s="8"/>
      <c r="G224" s="7"/>
      <c r="H224" s="9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>
      <c r="F225" s="8"/>
      <c r="G225" s="7"/>
      <c r="H225" s="9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>
      <c r="F226" s="8"/>
      <c r="G226" s="7"/>
      <c r="H226" s="9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>
      <c r="F227" s="8"/>
      <c r="G227" s="7"/>
      <c r="H227" s="9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>
      <c r="F228" s="8"/>
      <c r="G228" s="7"/>
      <c r="H228" s="9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>
      <c r="F229" s="8"/>
      <c r="G229" s="7"/>
      <c r="H229" s="9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>
      <c r="F230" s="8"/>
      <c r="G230" s="7"/>
      <c r="H230" s="9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>
      <c r="F231" s="8"/>
      <c r="G231" s="7"/>
      <c r="H231" s="9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>
      <c r="F232" s="8"/>
      <c r="G232" s="7"/>
      <c r="H232" s="9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>
      <c r="F233" s="8"/>
      <c r="G233" s="7"/>
      <c r="H233" s="9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>
      <c r="F234" s="8"/>
      <c r="G234" s="7"/>
      <c r="H234" s="9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>
      <c r="F235" s="8"/>
      <c r="G235" s="7"/>
      <c r="H235" s="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>
      <c r="F236" s="8"/>
      <c r="G236" s="7"/>
      <c r="H236" s="9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>
      <c r="F237" s="8"/>
      <c r="G237" s="7"/>
      <c r="H237" s="9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>
      <c r="F238" s="8"/>
      <c r="G238" s="7"/>
      <c r="H238" s="9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>
      <c r="F239" s="8"/>
      <c r="G239" s="7"/>
      <c r="H239" s="9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>
      <c r="F240" s="8"/>
      <c r="G240" s="7"/>
      <c r="H240" s="9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>
      <c r="F241" s="8"/>
      <c r="G241" s="7"/>
      <c r="H241" s="9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>
      <c r="F242" s="8"/>
      <c r="G242" s="7"/>
      <c r="H242" s="9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>
      <c r="F243" s="8"/>
      <c r="G243" s="7"/>
      <c r="H243" s="9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>
      <c r="F244" s="8"/>
      <c r="G244" s="7"/>
      <c r="H244" s="9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>
      <c r="F245" s="8"/>
      <c r="G245" s="7"/>
      <c r="H245" s="9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>
      <c r="F246" s="8"/>
      <c r="G246" s="7"/>
      <c r="H246" s="9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>
      <c r="F247" s="8"/>
      <c r="G247" s="7"/>
      <c r="H247" s="9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>
      <c r="F248" s="8"/>
      <c r="G248" s="7"/>
      <c r="H248" s="9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>
      <c r="F249" s="8"/>
      <c r="G249" s="7"/>
      <c r="H249" s="9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>
      <c r="F250" s="8"/>
      <c r="G250" s="7"/>
      <c r="H250" s="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>
      <c r="F251" s="8"/>
      <c r="G251" s="7"/>
      <c r="H251" s="9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>
      <c r="F252" s="8"/>
      <c r="G252" s="7"/>
      <c r="H252" s="9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>
      <c r="F253" s="8"/>
      <c r="G253" s="7"/>
      <c r="H253" s="9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>
      <c r="F254" s="8"/>
      <c r="G254" s="7"/>
      <c r="H254" s="9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>
      <c r="F255" s="8"/>
      <c r="G255" s="7"/>
      <c r="H255" s="9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>
      <c r="F256" s="8"/>
      <c r="G256" s="7"/>
      <c r="H256" s="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>
      <c r="F257" s="8"/>
      <c r="G257" s="7"/>
      <c r="H257" s="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>
      <c r="F258" s="8"/>
      <c r="G258" s="7"/>
      <c r="H258" s="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>
      <c r="F259" s="8"/>
      <c r="G259" s="7"/>
      <c r="H259" s="9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>
      <c r="F260" s="8"/>
      <c r="G260" s="7"/>
      <c r="H260" s="9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>
      <c r="F261" s="8"/>
      <c r="G261" s="7"/>
      <c r="H261" s="9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>
      <c r="F262" s="8"/>
      <c r="G262" s="7"/>
      <c r="H262" s="9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>
      <c r="F263" s="8"/>
      <c r="G263" s="7"/>
      <c r="H263" s="9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>
      <c r="F264" s="8"/>
      <c r="G264" s="7"/>
      <c r="H264" s="9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>
      <c r="F265" s="8"/>
      <c r="G265" s="7"/>
      <c r="H265" s="9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>
      <c r="F266" s="8"/>
      <c r="G266" s="7"/>
      <c r="H266" s="9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>
      <c r="F267" s="8"/>
      <c r="G267" s="7"/>
      <c r="H267" s="9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>
      <c r="F268" s="8"/>
      <c r="G268" s="7"/>
      <c r="H268" s="9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>
      <c r="F269" s="8"/>
      <c r="G269" s="7"/>
      <c r="H269" s="9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>
      <c r="F270" s="8"/>
      <c r="G270" s="7"/>
      <c r="H270" s="9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>
      <c r="F271" s="8"/>
      <c r="G271" s="7"/>
      <c r="H271" s="9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>
      <c r="F272" s="8"/>
      <c r="G272" s="7"/>
      <c r="H272" s="9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>
      <c r="F273" s="8"/>
      <c r="G273" s="7"/>
      <c r="H273" s="9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>
      <c r="F274" s="8"/>
      <c r="G274" s="7"/>
      <c r="H274" s="9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>
      <c r="F275" s="8"/>
      <c r="G275" s="7"/>
      <c r="H275" s="9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>
      <c r="F276" s="8"/>
      <c r="G276" s="7"/>
      <c r="H276" s="9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>
      <c r="F277" s="8"/>
      <c r="G277" s="7"/>
      <c r="H277" s="9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>
      <c r="F278" s="8"/>
      <c r="G278" s="7"/>
      <c r="H278" s="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>
      <c r="F279" s="8"/>
      <c r="G279" s="7"/>
      <c r="H279" s="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>
      <c r="F280" s="8"/>
      <c r="G280" s="7"/>
      <c r="H280" s="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>
      <c r="F281" s="8"/>
      <c r="G281" s="7"/>
      <c r="H281" s="9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>
      <c r="F282" s="8"/>
      <c r="G282" s="7"/>
      <c r="H282" s="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>
      <c r="F283" s="8"/>
      <c r="G283" s="7"/>
      <c r="H283" s="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>
      <c r="F284" s="8"/>
      <c r="G284" s="7"/>
      <c r="H284" s="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>
      <c r="F285" s="8"/>
      <c r="G285" s="7"/>
      <c r="H285" s="9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>
      <c r="F286" s="8"/>
      <c r="G286" s="7"/>
      <c r="H286" s="9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>
      <c r="F287" s="8"/>
      <c r="G287" s="7"/>
      <c r="H287" s="9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>
      <c r="F288" s="8"/>
      <c r="G288" s="7"/>
      <c r="H288" s="9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>
      <c r="F289" s="8"/>
      <c r="G289" s="7"/>
      <c r="H289" s="9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>
      <c r="F290" s="8"/>
      <c r="G290" s="7"/>
      <c r="H290" s="9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>
      <c r="F291" s="8"/>
      <c r="G291" s="7"/>
      <c r="H291" s="9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>
      <c r="F292" s="8"/>
      <c r="G292" s="7"/>
      <c r="H292" s="9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>
      <c r="F293" s="8"/>
      <c r="G293" s="7"/>
      <c r="H293" s="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>
      <c r="F294" s="8"/>
      <c r="G294" s="7"/>
      <c r="H294" s="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>
      <c r="F295" s="8"/>
      <c r="G295" s="7"/>
      <c r="H295" s="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>
      <c r="F296" s="8"/>
      <c r="G296" s="7"/>
      <c r="H296" s="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>
      <c r="F297" s="8"/>
      <c r="G297" s="7"/>
      <c r="H297" s="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>
      <c r="F298" s="8"/>
      <c r="G298" s="7"/>
      <c r="H298" s="9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>
      <c r="F299" s="8"/>
      <c r="G299" s="7"/>
      <c r="H299" s="9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>
      <c r="F300" s="8"/>
      <c r="G300" s="7"/>
      <c r="H300" s="9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>
      <c r="F301" s="8"/>
      <c r="G301" s="7"/>
      <c r="H301" s="9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>
      <c r="F302" s="8"/>
      <c r="G302" s="7"/>
      <c r="H302" s="9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>
      <c r="F303" s="8"/>
      <c r="G303" s="7"/>
      <c r="H303" s="9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>
      <c r="F304" s="8"/>
      <c r="G304" s="7"/>
      <c r="H304" s="9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>
      <c r="F305" s="8"/>
      <c r="G305" s="7"/>
      <c r="H305" s="9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>
      <c r="F306" s="8"/>
      <c r="G306" s="7"/>
      <c r="H306" s="9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>
      <c r="F307" s="8"/>
      <c r="G307" s="7"/>
      <c r="H307" s="9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>
      <c r="F308" s="8"/>
      <c r="G308" s="7"/>
      <c r="H308" s="9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>
      <c r="F309" s="8"/>
      <c r="G309" s="7"/>
      <c r="H309" s="9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>
      <c r="F310" s="8"/>
      <c r="G310" s="7"/>
      <c r="H310" s="9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>
      <c r="F311" s="8"/>
      <c r="G311" s="7"/>
      <c r="H311" s="9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>
      <c r="F312" s="8"/>
      <c r="G312" s="7"/>
      <c r="H312" s="9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>
      <c r="F313" s="8"/>
      <c r="G313" s="7"/>
      <c r="H313" s="9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>
      <c r="F314" s="8"/>
      <c r="G314" s="7"/>
      <c r="H314" s="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>
      <c r="F315" s="8"/>
      <c r="G315" s="7"/>
      <c r="H315" s="9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>
      <c r="F316" s="8"/>
      <c r="G316" s="7"/>
      <c r="H316" s="9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>
      <c r="F317" s="8"/>
      <c r="G317" s="7"/>
      <c r="H317" s="9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>
      <c r="F318" s="8"/>
      <c r="G318" s="7"/>
      <c r="H318" s="9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>
      <c r="F319" s="8"/>
      <c r="G319" s="7"/>
      <c r="H319" s="9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>
      <c r="F320" s="8"/>
      <c r="G320" s="7"/>
      <c r="H320" s="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>
      <c r="F321" s="8"/>
      <c r="G321" s="7"/>
      <c r="H321" s="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>
      <c r="F322" s="8"/>
      <c r="G322" s="7"/>
      <c r="H322" s="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>
      <c r="F323" s="8"/>
      <c r="G323" s="7"/>
      <c r="H323" s="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>
      <c r="F324" s="8"/>
      <c r="G324" s="7"/>
      <c r="H324" s="9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>
      <c r="F325" s="8"/>
      <c r="G325" s="7"/>
      <c r="H325" s="9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>
      <c r="F326" s="8"/>
      <c r="G326" s="7"/>
      <c r="H326" s="9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>
      <c r="F327" s="8"/>
      <c r="G327" s="7"/>
      <c r="H327" s="9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>
      <c r="F328" s="8"/>
      <c r="G328" s="7"/>
      <c r="H328" s="9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>
      <c r="F329" s="8"/>
      <c r="G329" s="7"/>
      <c r="H329" s="9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>
      <c r="F330" s="8"/>
      <c r="G330" s="7"/>
      <c r="H330" s="9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>
      <c r="F331" s="8"/>
      <c r="G331" s="7"/>
      <c r="H331" s="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>
      <c r="F332" s="8"/>
      <c r="G332" s="7"/>
      <c r="H332" s="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>
      <c r="F333" s="8"/>
      <c r="G333" s="7"/>
      <c r="H333" s="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>
      <c r="F334" s="8"/>
      <c r="G334" s="7"/>
      <c r="H334" s="9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>
      <c r="F335" s="8"/>
      <c r="G335" s="7"/>
      <c r="H335" s="9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>
      <c r="F336" s="8"/>
      <c r="G336" s="7"/>
      <c r="H336" s="9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>
      <c r="F337" s="8"/>
      <c r="G337" s="7"/>
      <c r="H337" s="9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>
      <c r="F338" s="8"/>
      <c r="G338" s="7"/>
      <c r="H338" s="9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>
      <c r="F339" s="8"/>
      <c r="G339" s="7"/>
      <c r="H339" s="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>
      <c r="F340" s="8"/>
      <c r="G340" s="7"/>
      <c r="H340" s="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>
      <c r="F341" s="8"/>
      <c r="G341" s="7"/>
      <c r="H341" s="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>
      <c r="F342" s="8"/>
      <c r="G342" s="7"/>
      <c r="H342" s="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>
      <c r="F343" s="8"/>
      <c r="G343" s="7"/>
      <c r="H343" s="9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>
      <c r="F344" s="8"/>
      <c r="G344" s="7"/>
      <c r="H344" s="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>
      <c r="F345" s="8"/>
      <c r="G345" s="7"/>
      <c r="H345" s="9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>
      <c r="F346" s="8"/>
      <c r="G346" s="7"/>
      <c r="H346" s="9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>
      <c r="F347" s="8"/>
      <c r="G347" s="7"/>
      <c r="H347" s="9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>
      <c r="F348" s="8"/>
      <c r="G348" s="7"/>
      <c r="H348" s="9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>
      <c r="F349" s="8"/>
      <c r="G349" s="7"/>
      <c r="H349" s="9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>
      <c r="F350" s="8"/>
      <c r="G350" s="7"/>
      <c r="H350" s="9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>
      <c r="F351" s="8"/>
      <c r="G351" s="7"/>
      <c r="H351" s="9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>
      <c r="F352" s="8"/>
      <c r="G352" s="7"/>
      <c r="H352" s="9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>
      <c r="F353" s="8"/>
      <c r="G353" s="7"/>
      <c r="H353" s="9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>
      <c r="F354" s="8"/>
      <c r="G354" s="7"/>
      <c r="H354" s="9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>
      <c r="F355" s="8"/>
      <c r="G355" s="7"/>
      <c r="H355" s="9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>
      <c r="F356" s="8"/>
      <c r="G356" s="7"/>
      <c r="H356" s="9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>
      <c r="F357" s="8"/>
      <c r="G357" s="7"/>
      <c r="H357" s="9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>
      <c r="F358" s="8"/>
      <c r="G358" s="7"/>
      <c r="H358" s="9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>
      <c r="F359" s="8"/>
      <c r="G359" s="7"/>
      <c r="H359" s="9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>
      <c r="F360" s="8"/>
      <c r="G360" s="7"/>
      <c r="H360" s="9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>
      <c r="F361" s="8"/>
      <c r="G361" s="7"/>
      <c r="H361" s="9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>
      <c r="F362" s="8"/>
      <c r="G362" s="7"/>
      <c r="H362" s="9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>
      <c r="F363" s="8"/>
      <c r="G363" s="7"/>
      <c r="H363" s="9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>
      <c r="F364" s="8"/>
      <c r="G364" s="7"/>
      <c r="H364" s="9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>
      <c r="F365" s="8"/>
      <c r="G365" s="7"/>
      <c r="H365" s="9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>
      <c r="F366" s="8"/>
      <c r="G366" s="7"/>
      <c r="H366" s="9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>
      <c r="F367" s="8"/>
      <c r="G367" s="7"/>
      <c r="H367" s="9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>
      <c r="F368" s="8"/>
      <c r="G368" s="7"/>
      <c r="H368" s="9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>
      <c r="F369" s="8"/>
      <c r="G369" s="7"/>
      <c r="H369" s="9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>
      <c r="F370" s="8"/>
      <c r="G370" s="7"/>
      <c r="H370" s="9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>
      <c r="F371" s="8"/>
      <c r="G371" s="7"/>
      <c r="H371" s="9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>
      <c r="F372" s="8"/>
      <c r="G372" s="7"/>
      <c r="H372" s="9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>
      <c r="F373" s="8"/>
      <c r="G373" s="7"/>
      <c r="H373" s="9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>
      <c r="F374" s="8"/>
      <c r="G374" s="7"/>
      <c r="H374" s="9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>
      <c r="F375" s="8"/>
      <c r="G375" s="7"/>
      <c r="H375" s="9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>
      <c r="F376" s="8"/>
      <c r="G376" s="7"/>
      <c r="H376" s="9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>
      <c r="F377" s="8"/>
      <c r="G377" s="7"/>
      <c r="H377" s="9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>
      <c r="F378" s="8"/>
      <c r="G378" s="7"/>
      <c r="H378" s="9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>
      <c r="F379" s="8"/>
      <c r="G379" s="7"/>
      <c r="H379" s="9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>
      <c r="F380" s="8"/>
      <c r="G380" s="7"/>
      <c r="H380" s="9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>
      <c r="F381" s="8"/>
      <c r="G381" s="7"/>
      <c r="H381" s="9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>
      <c r="F382" s="8"/>
      <c r="G382" s="7"/>
      <c r="H382" s="9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>
      <c r="F383" s="8"/>
      <c r="G383" s="7"/>
      <c r="H383" s="9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>
      <c r="F384" s="8"/>
      <c r="G384" s="7"/>
      <c r="H384" s="9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>
      <c r="F385" s="8"/>
      <c r="G385" s="7"/>
      <c r="H385" s="9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>
      <c r="F386" s="8"/>
      <c r="G386" s="7"/>
      <c r="H386" s="9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>
      <c r="F387" s="8"/>
      <c r="G387" s="7"/>
      <c r="H387" s="9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>
      <c r="F388" s="8"/>
      <c r="G388" s="7"/>
      <c r="H388" s="9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>
      <c r="F389" s="8"/>
      <c r="G389" s="7"/>
      <c r="H389" s="9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>
      <c r="F390" s="8"/>
      <c r="G390" s="7"/>
      <c r="H390" s="9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>
      <c r="F391" s="8"/>
      <c r="G391" s="7"/>
      <c r="H391" s="9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>
      <c r="F392" s="8"/>
      <c r="G392" s="7"/>
      <c r="H392" s="9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>
      <c r="F393" s="8"/>
      <c r="G393" s="7"/>
      <c r="H393" s="9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>
      <c r="F394" s="8"/>
      <c r="G394" s="7"/>
      <c r="H394" s="9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>
      <c r="F395" s="8"/>
      <c r="G395" s="7"/>
      <c r="H395" s="9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>
      <c r="F396" s="8"/>
      <c r="G396" s="7"/>
      <c r="H396" s="9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>
      <c r="F397" s="8"/>
      <c r="G397" s="7"/>
      <c r="H397" s="9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>
      <c r="F398" s="8"/>
      <c r="G398" s="7"/>
      <c r="H398" s="9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>
      <c r="F399" s="8"/>
      <c r="G399" s="7"/>
      <c r="H399" s="9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>
      <c r="F400" s="8"/>
      <c r="G400" s="7"/>
      <c r="H400" s="9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>
      <c r="F401" s="8"/>
      <c r="G401" s="7"/>
      <c r="H401" s="9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>
      <c r="F402" s="8"/>
      <c r="G402" s="7"/>
      <c r="H402" s="9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>
      <c r="F403" s="8"/>
      <c r="G403" s="7"/>
      <c r="H403" s="9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>
      <c r="F404" s="8"/>
      <c r="G404" s="7"/>
      <c r="H404" s="9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>
      <c r="F405" s="8"/>
      <c r="G405" s="7"/>
      <c r="H405" s="9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>
      <c r="F406" s="8"/>
      <c r="G406" s="7"/>
      <c r="H406" s="9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>
      <c r="F407" s="8"/>
      <c r="G407" s="7"/>
      <c r="H407" s="9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>
      <c r="F408" s="8"/>
      <c r="G408" s="7"/>
      <c r="H408" s="9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>
      <c r="F409" s="8"/>
      <c r="G409" s="7"/>
      <c r="H409" s="9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>
      <c r="F410" s="8"/>
      <c r="G410" s="7"/>
      <c r="H410" s="9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>
      <c r="F411" s="8"/>
      <c r="G411" s="7"/>
      <c r="H411" s="9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>
      <c r="F412" s="8"/>
      <c r="G412" s="7"/>
      <c r="H412" s="9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>
      <c r="F413" s="8"/>
      <c r="G413" s="7"/>
      <c r="H413" s="9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>
      <c r="F414" s="8"/>
      <c r="G414" s="7"/>
      <c r="H414" s="9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>
      <c r="F415" s="8"/>
      <c r="G415" s="7"/>
      <c r="H415" s="9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>
      <c r="F416" s="8"/>
      <c r="G416" s="7"/>
      <c r="H416" s="9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>
      <c r="F417" s="8"/>
      <c r="G417" s="7"/>
      <c r="H417" s="9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>
      <c r="F418" s="8"/>
      <c r="G418" s="7"/>
      <c r="H418" s="9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>
      <c r="F419" s="8"/>
      <c r="G419" s="7"/>
      <c r="H419" s="9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>
      <c r="F420" s="8"/>
      <c r="G420" s="7"/>
      <c r="H420" s="9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>
      <c r="F421" s="8"/>
      <c r="G421" s="7"/>
      <c r="H421" s="9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>
      <c r="F422" s="8"/>
      <c r="G422" s="7"/>
      <c r="H422" s="9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>
      <c r="F423" s="8"/>
      <c r="G423" s="7"/>
      <c r="H423" s="9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>
      <c r="F424" s="8"/>
      <c r="G424" s="7"/>
      <c r="H424" s="9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>
      <c r="F425" s="8"/>
      <c r="G425" s="7"/>
      <c r="H425" s="9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>
      <c r="F426" s="8"/>
      <c r="G426" s="7"/>
      <c r="H426" s="9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>
      <c r="F427" s="8"/>
      <c r="G427" s="7"/>
      <c r="H427" s="9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>
      <c r="F428" s="8"/>
      <c r="G428" s="7"/>
      <c r="H428" s="9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>
      <c r="F429" s="8"/>
      <c r="G429" s="7"/>
      <c r="H429" s="9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>
      <c r="F430" s="8"/>
      <c r="G430" s="7"/>
      <c r="H430" s="9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>
      <c r="F431" s="8"/>
      <c r="G431" s="7"/>
      <c r="H431" s="9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>
      <c r="F432" s="8"/>
      <c r="G432" s="7"/>
      <c r="H432" s="9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>
      <c r="F433" s="8"/>
      <c r="G433" s="7"/>
      <c r="H433" s="9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>
      <c r="F434" s="8"/>
      <c r="G434" s="7"/>
      <c r="H434" s="9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>
      <c r="F435" s="8"/>
      <c r="G435" s="7"/>
      <c r="H435" s="9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>
      <c r="F436" s="8"/>
      <c r="G436" s="7"/>
      <c r="H436" s="9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>
      <c r="F437" s="8"/>
      <c r="G437" s="7"/>
      <c r="H437" s="9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>
      <c r="F438" s="8"/>
      <c r="G438" s="7"/>
      <c r="H438" s="9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>
      <c r="F439" s="8"/>
      <c r="G439" s="7"/>
      <c r="H439" s="9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>
      <c r="F440" s="8"/>
      <c r="G440" s="7"/>
      <c r="H440" s="9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>
      <c r="F441" s="8"/>
      <c r="G441" s="7"/>
      <c r="H441" s="9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>
      <c r="F442" s="8"/>
      <c r="G442" s="7"/>
      <c r="H442" s="9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>
      <c r="F443" s="8"/>
      <c r="G443" s="7"/>
      <c r="H443" s="9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>
      <c r="F444" s="8"/>
      <c r="G444" s="7"/>
      <c r="H444" s="9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>
      <c r="F445" s="8"/>
      <c r="G445" s="7"/>
      <c r="H445" s="9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>
      <c r="F446" s="8"/>
      <c r="G446" s="7"/>
      <c r="H446" s="9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>
      <c r="F447" s="8"/>
      <c r="G447" s="7"/>
      <c r="H447" s="9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>
      <c r="F448" s="8"/>
      <c r="G448" s="7"/>
      <c r="H448" s="9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>
      <c r="F449" s="8"/>
      <c r="G449" s="7"/>
      <c r="H449" s="9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>
      <c r="F450" s="8"/>
      <c r="G450" s="7"/>
      <c r="H450" s="9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>
      <c r="F451" s="8"/>
      <c r="G451" s="7"/>
      <c r="H451" s="9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>
      <c r="F452" s="8"/>
      <c r="G452" s="7"/>
      <c r="H452" s="9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>
      <c r="F453" s="8"/>
      <c r="G453" s="7"/>
      <c r="H453" s="9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>
      <c r="F454" s="8"/>
      <c r="G454" s="7"/>
      <c r="H454" s="9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>
      <c r="F455" s="8"/>
      <c r="G455" s="7"/>
      <c r="H455" s="9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>
      <c r="F456" s="8"/>
      <c r="G456" s="7"/>
      <c r="H456" s="9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>
      <c r="F457" s="8"/>
      <c r="G457" s="7"/>
      <c r="H457" s="9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>
      <c r="F458" s="8"/>
      <c r="G458" s="7"/>
      <c r="H458" s="9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>
      <c r="F459" s="8"/>
      <c r="G459" s="7"/>
      <c r="H459" s="9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>
      <c r="F460" s="8"/>
      <c r="G460" s="7"/>
      <c r="H460" s="9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>
      <c r="F461" s="8"/>
      <c r="G461" s="7"/>
      <c r="H461" s="9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>
      <c r="F462" s="8"/>
      <c r="G462" s="7"/>
      <c r="H462" s="9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>
      <c r="F463" s="8"/>
      <c r="G463" s="7"/>
      <c r="H463" s="9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>
      <c r="F464" s="8"/>
      <c r="G464" s="7"/>
      <c r="H464" s="9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>
      <c r="F465" s="8"/>
      <c r="G465" s="7"/>
      <c r="H465" s="9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>
      <c r="F466" s="8"/>
      <c r="G466" s="7"/>
      <c r="H466" s="9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>
      <c r="F467" s="8"/>
      <c r="G467" s="7"/>
      <c r="H467" s="9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>
      <c r="F468" s="8"/>
      <c r="G468" s="7"/>
      <c r="H468" s="9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>
      <c r="F469" s="8"/>
      <c r="G469" s="7"/>
      <c r="H469" s="9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>
      <c r="F470" s="8"/>
      <c r="G470" s="7"/>
      <c r="H470" s="9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>
      <c r="F471" s="8"/>
      <c r="G471" s="7"/>
      <c r="H471" s="9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>
      <c r="F472" s="8"/>
      <c r="G472" s="7"/>
      <c r="H472" s="9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>
      <c r="F473" s="8"/>
      <c r="G473" s="7"/>
      <c r="H473" s="9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>
      <c r="F474" s="8"/>
      <c r="G474" s="7"/>
      <c r="H474" s="9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>
      <c r="F475" s="8"/>
      <c r="G475" s="7"/>
      <c r="H475" s="9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>
      <c r="F476" s="8"/>
      <c r="G476" s="7"/>
      <c r="H476" s="9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>
      <c r="F477" s="8"/>
      <c r="G477" s="7"/>
      <c r="H477" s="9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>
      <c r="F478" s="8"/>
      <c r="G478" s="7"/>
      <c r="H478" s="9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>
      <c r="F479" s="8"/>
      <c r="G479" s="7"/>
      <c r="H479" s="9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>
      <c r="F480" s="8"/>
      <c r="G480" s="7"/>
      <c r="H480" s="9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>
      <c r="F481" s="8"/>
      <c r="G481" s="7"/>
      <c r="H481" s="9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>
      <c r="F482" s="8"/>
      <c r="G482" s="7"/>
      <c r="H482" s="9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>
      <c r="F483" s="8"/>
      <c r="G483" s="7"/>
      <c r="H483" s="9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>
      <c r="F484" s="8"/>
      <c r="G484" s="7"/>
      <c r="H484" s="9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>
      <c r="F485" s="8"/>
      <c r="G485" s="7"/>
      <c r="H485" s="9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>
      <c r="F486" s="8"/>
      <c r="G486" s="7"/>
      <c r="H486" s="9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>
      <c r="F487" s="8"/>
      <c r="G487" s="7"/>
      <c r="H487" s="9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>
      <c r="F488" s="8"/>
      <c r="G488" s="7"/>
      <c r="H488" s="9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>
      <c r="F489" s="8"/>
      <c r="G489" s="7"/>
      <c r="H489" s="9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>
      <c r="F490" s="8"/>
      <c r="G490" s="7"/>
      <c r="H490" s="9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>
      <c r="F491" s="8"/>
      <c r="G491" s="7"/>
      <c r="H491" s="9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>
      <c r="F492" s="8"/>
      <c r="G492" s="7"/>
      <c r="H492" s="9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>
      <c r="F493" s="8"/>
      <c r="G493" s="7"/>
      <c r="H493" s="9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>
      <c r="F494" s="8"/>
      <c r="G494" s="7"/>
      <c r="H494" s="9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>
      <c r="F495" s="8"/>
      <c r="G495" s="7"/>
      <c r="H495" s="9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>
      <c r="F496" s="8"/>
      <c r="G496" s="7"/>
      <c r="H496" s="9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>
      <c r="F497" s="8"/>
      <c r="G497" s="7"/>
      <c r="H497" s="9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>
      <c r="F498" s="8"/>
      <c r="G498" s="7"/>
      <c r="H498" s="9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>
      <c r="F499" s="8"/>
      <c r="G499" s="7"/>
      <c r="H499" s="9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>
      <c r="F500" s="8"/>
      <c r="G500" s="7"/>
      <c r="H500" s="9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>
      <c r="F501" s="8"/>
      <c r="G501" s="7"/>
      <c r="H501" s="9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>
      <c r="F502" s="8"/>
      <c r="G502" s="7"/>
      <c r="H502" s="9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>
      <c r="F503" s="8"/>
      <c r="G503" s="7"/>
      <c r="H503" s="9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>
      <c r="F504" s="8"/>
      <c r="G504" s="7"/>
      <c r="H504" s="9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>
      <c r="F505" s="8"/>
      <c r="G505" s="7"/>
      <c r="H505" s="9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>
      <c r="F506" s="8"/>
      <c r="G506" s="7"/>
      <c r="H506" s="9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>
      <c r="F507" s="8"/>
      <c r="G507" s="7"/>
      <c r="H507" s="9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>
      <c r="F508" s="8"/>
      <c r="G508" s="7"/>
      <c r="H508" s="9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>
      <c r="F509" s="8"/>
      <c r="G509" s="7"/>
      <c r="H509" s="9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>
      <c r="F510" s="8"/>
      <c r="G510" s="7"/>
      <c r="H510" s="9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>
      <c r="F511" s="8"/>
      <c r="G511" s="7"/>
      <c r="H511" s="9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>
      <c r="F512" s="8"/>
      <c r="G512" s="7"/>
      <c r="H512" s="9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>
      <c r="F513" s="8"/>
      <c r="G513" s="7"/>
      <c r="H513" s="9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>
      <c r="F514" s="8"/>
      <c r="G514" s="7"/>
      <c r="H514" s="9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>
      <c r="F515" s="8"/>
      <c r="G515" s="7"/>
      <c r="H515" s="9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>
      <c r="F516" s="8"/>
      <c r="G516" s="7"/>
      <c r="H516" s="9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>
      <c r="F517" s="8"/>
      <c r="G517" s="7"/>
      <c r="H517" s="9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>
      <c r="F518" s="8"/>
      <c r="G518" s="7"/>
      <c r="H518" s="9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>
      <c r="F519" s="8"/>
      <c r="G519" s="7"/>
      <c r="H519" s="9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>
      <c r="F520" s="8"/>
      <c r="G520" s="7"/>
      <c r="H520" s="9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>
      <c r="F521" s="8"/>
      <c r="G521" s="7"/>
      <c r="H521" s="9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>
      <c r="F522" s="8"/>
      <c r="G522" s="7"/>
      <c r="H522" s="9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>
      <c r="F523" s="8"/>
      <c r="G523" s="7"/>
      <c r="H523" s="9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>
      <c r="F524" s="8"/>
      <c r="G524" s="7"/>
      <c r="H524" s="9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>
      <c r="F525" s="8"/>
      <c r="G525" s="7"/>
      <c r="H525" s="9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>
      <c r="F526" s="8"/>
      <c r="G526" s="7"/>
      <c r="H526" s="9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>
      <c r="F527" s="8"/>
      <c r="G527" s="7"/>
      <c r="H527" s="9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>
      <c r="F528" s="8"/>
      <c r="G528" s="7"/>
      <c r="H528" s="9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>
      <c r="F529" s="8"/>
      <c r="G529" s="7"/>
      <c r="H529" s="9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>
      <c r="F530" s="8"/>
      <c r="G530" s="7"/>
      <c r="H530" s="9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>
      <c r="F531" s="8"/>
      <c r="G531" s="7"/>
      <c r="H531" s="9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>
      <c r="F532" s="8"/>
      <c r="G532" s="7"/>
      <c r="H532" s="9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>
      <c r="F533" s="8"/>
      <c r="G533" s="7"/>
      <c r="H533" s="9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>
      <c r="F534" s="8"/>
      <c r="G534" s="7"/>
      <c r="H534" s="9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>
      <c r="F535" s="8"/>
      <c r="G535" s="7"/>
      <c r="H535" s="9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>
      <c r="F536" s="8"/>
      <c r="G536" s="7"/>
      <c r="H536" s="9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>
      <c r="F537" s="8"/>
      <c r="G537" s="7"/>
      <c r="H537" s="9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>
      <c r="F538" s="8"/>
      <c r="G538" s="7"/>
      <c r="H538" s="9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>
      <c r="F539" s="8"/>
      <c r="G539" s="7"/>
      <c r="H539" s="9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>
      <c r="F540" s="8"/>
      <c r="G540" s="7"/>
      <c r="H540" s="9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>
      <c r="F541" s="8"/>
      <c r="G541" s="7"/>
      <c r="H541" s="9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>
      <c r="F542" s="8"/>
      <c r="G542" s="7"/>
      <c r="H542" s="9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>
      <c r="F543" s="8"/>
      <c r="G543" s="7"/>
      <c r="H543" s="9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>
      <c r="F544" s="8"/>
      <c r="G544" s="7"/>
      <c r="H544" s="9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>
      <c r="F545" s="8"/>
      <c r="G545" s="7"/>
      <c r="H545" s="9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>
      <c r="F546" s="8"/>
      <c r="G546" s="7"/>
      <c r="H546" s="9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>
      <c r="F547" s="8"/>
      <c r="G547" s="7"/>
      <c r="H547" s="9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>
      <c r="F548" s="8"/>
      <c r="G548" s="7"/>
      <c r="H548" s="9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>
      <c r="F549" s="8"/>
      <c r="G549" s="7"/>
      <c r="H549" s="9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>
      <c r="F550" s="8"/>
      <c r="G550" s="7"/>
      <c r="H550" s="9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>
      <c r="F551" s="8"/>
      <c r="G551" s="7"/>
      <c r="H551" s="9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>
      <c r="F552" s="8"/>
      <c r="G552" s="7"/>
      <c r="H552" s="9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>
      <c r="F553" s="8"/>
      <c r="G553" s="7"/>
      <c r="H553" s="9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>
      <c r="F554" s="8"/>
      <c r="G554" s="7"/>
      <c r="H554" s="9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>
      <c r="F555" s="8"/>
      <c r="G555" s="7"/>
      <c r="H555" s="9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>
      <c r="F556" s="8"/>
      <c r="G556" s="7"/>
      <c r="H556" s="9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>
      <c r="F557" s="8"/>
      <c r="G557" s="7"/>
      <c r="H557" s="9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>
      <c r="F558" s="8"/>
      <c r="G558" s="7"/>
      <c r="H558" s="9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>
      <c r="F559" s="8"/>
      <c r="G559" s="7"/>
      <c r="H559" s="9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>
      <c r="F560" s="8"/>
      <c r="G560" s="7"/>
      <c r="H560" s="9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>
      <c r="F561" s="8"/>
      <c r="G561" s="7"/>
      <c r="H561" s="9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>
      <c r="F562" s="8"/>
      <c r="G562" s="7"/>
      <c r="H562" s="9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>
      <c r="F563" s="8"/>
      <c r="G563" s="7"/>
      <c r="H563" s="9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>
      <c r="F564" s="8"/>
      <c r="G564" s="7"/>
      <c r="H564" s="9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>
      <c r="F565" s="8"/>
      <c r="G565" s="7"/>
      <c r="H565" s="9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>
      <c r="F566" s="8"/>
      <c r="G566" s="7"/>
      <c r="H566" s="9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>
      <c r="F567" s="8"/>
      <c r="G567" s="7"/>
      <c r="H567" s="9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>
      <c r="F568" s="8"/>
      <c r="G568" s="7"/>
      <c r="H568" s="9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>
      <c r="F569" s="8"/>
      <c r="G569" s="7"/>
      <c r="H569" s="9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>
      <c r="F570" s="8"/>
      <c r="G570" s="7"/>
      <c r="H570" s="9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>
      <c r="F571" s="8"/>
      <c r="G571" s="7"/>
      <c r="H571" s="9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>
      <c r="F572" s="8"/>
      <c r="G572" s="7"/>
      <c r="H572" s="9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>
      <c r="F573" s="8"/>
      <c r="G573" s="7"/>
      <c r="H573" s="9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>
      <c r="F574" s="8"/>
      <c r="G574" s="7"/>
      <c r="H574" s="9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>
      <c r="F575" s="8"/>
      <c r="G575" s="7"/>
      <c r="H575" s="9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>
      <c r="F576" s="8"/>
      <c r="G576" s="7"/>
      <c r="H576" s="9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>
      <c r="F577" s="8"/>
      <c r="G577" s="7"/>
      <c r="H577" s="9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>
      <c r="F578" s="8"/>
      <c r="G578" s="7"/>
      <c r="H578" s="9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>
      <c r="F579" s="8"/>
      <c r="G579" s="7"/>
      <c r="H579" s="9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>
      <c r="F580" s="8"/>
      <c r="G580" s="7"/>
      <c r="H580" s="9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>
      <c r="F581" s="8"/>
      <c r="G581" s="7"/>
      <c r="H581" s="9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>
      <c r="F582" s="8"/>
      <c r="G582" s="7"/>
      <c r="H582" s="9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>
      <c r="F583" s="8"/>
      <c r="G583" s="7"/>
      <c r="H583" s="9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>
      <c r="F584" s="8"/>
      <c r="G584" s="7"/>
      <c r="H584" s="9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>
      <c r="F585" s="8"/>
      <c r="G585" s="7"/>
      <c r="H585" s="9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>
      <c r="F586" s="8"/>
      <c r="G586" s="7"/>
      <c r="H586" s="9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>
      <c r="F587" s="8"/>
      <c r="G587" s="7"/>
      <c r="H587" s="9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>
      <c r="F588" s="8"/>
      <c r="G588" s="7"/>
      <c r="H588" s="9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>
      <c r="F589" s="8"/>
      <c r="G589" s="7"/>
      <c r="H589" s="9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>
      <c r="F590" s="8"/>
      <c r="G590" s="7"/>
      <c r="H590" s="9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>
      <c r="F591" s="8"/>
      <c r="G591" s="7"/>
      <c r="H591" s="9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>
      <c r="F592" s="8"/>
      <c r="G592" s="7"/>
      <c r="H592" s="9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>
      <c r="F593" s="8"/>
      <c r="G593" s="7"/>
      <c r="H593" s="9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>
      <c r="F594" s="8"/>
      <c r="G594" s="7"/>
      <c r="H594" s="9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>
      <c r="F595" s="8"/>
      <c r="G595" s="7"/>
      <c r="H595" s="9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>
      <c r="F596" s="8"/>
      <c r="G596" s="7"/>
      <c r="H596" s="9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>
      <c r="F597" s="8"/>
      <c r="G597" s="7"/>
      <c r="H597" s="9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>
      <c r="F598" s="8"/>
      <c r="G598" s="7"/>
      <c r="H598" s="9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>
      <c r="F599" s="8"/>
      <c r="G599" s="7"/>
      <c r="H599" s="9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>
      <c r="F600" s="8"/>
      <c r="G600" s="7"/>
      <c r="H600" s="9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>
      <c r="F601" s="8"/>
      <c r="G601" s="7"/>
      <c r="H601" s="9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>
      <c r="F602" s="8"/>
      <c r="G602" s="7"/>
      <c r="H602" s="9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>
      <c r="F603" s="8"/>
      <c r="G603" s="7"/>
      <c r="H603" s="9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>
      <c r="F604" s="8"/>
      <c r="G604" s="7"/>
      <c r="H604" s="9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>
      <c r="F605" s="8"/>
      <c r="G605" s="7"/>
      <c r="H605" s="9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>
      <c r="F606" s="8"/>
      <c r="G606" s="7"/>
      <c r="H606" s="9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>
      <c r="F607" s="8"/>
      <c r="G607" s="7"/>
      <c r="H607" s="9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>
      <c r="F608" s="8"/>
      <c r="G608" s="7"/>
      <c r="H608" s="9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>
      <c r="F609" s="8"/>
      <c r="G609" s="7"/>
      <c r="H609" s="9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>
      <c r="F610" s="8"/>
      <c r="G610" s="7"/>
      <c r="H610" s="9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>
      <c r="F611" s="8"/>
      <c r="G611" s="7"/>
      <c r="H611" s="9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>
      <c r="F612" s="8"/>
      <c r="G612" s="7"/>
      <c r="H612" s="9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>
      <c r="F613" s="8"/>
      <c r="G613" s="7"/>
      <c r="H613" s="9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>
      <c r="F614" s="8"/>
      <c r="G614" s="7"/>
      <c r="H614" s="9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>
      <c r="F615" s="8"/>
      <c r="G615" s="7"/>
      <c r="H615" s="9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>
      <c r="F616" s="8"/>
      <c r="G616" s="7"/>
      <c r="H616" s="9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>
      <c r="F617" s="8"/>
      <c r="G617" s="7"/>
      <c r="H617" s="9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>
      <c r="F618" s="8"/>
      <c r="G618" s="7"/>
      <c r="H618" s="9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>
      <c r="F619" s="8"/>
      <c r="G619" s="7"/>
      <c r="H619" s="9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>
      <c r="F620" s="8"/>
      <c r="G620" s="7"/>
      <c r="H620" s="9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>
      <c r="F621" s="8"/>
      <c r="G621" s="7"/>
      <c r="H621" s="9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>
      <c r="F622" s="8"/>
      <c r="G622" s="7"/>
      <c r="H622" s="9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>
      <c r="F623" s="8"/>
      <c r="G623" s="7"/>
      <c r="H623" s="9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>
      <c r="F624" s="8"/>
      <c r="G624" s="7"/>
      <c r="H624" s="9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>
      <c r="F625" s="8"/>
      <c r="G625" s="7"/>
      <c r="H625" s="9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>
      <c r="F626" s="8"/>
      <c r="G626" s="7"/>
      <c r="H626" s="9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>
      <c r="F627" s="8"/>
      <c r="G627" s="7"/>
      <c r="H627" s="9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>
      <c r="F628" s="8"/>
      <c r="G628" s="7"/>
      <c r="H628" s="9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>
      <c r="F629" s="8"/>
      <c r="G629" s="7"/>
      <c r="H629" s="9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>
      <c r="F630" s="8"/>
      <c r="G630" s="7"/>
      <c r="H630" s="9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>
      <c r="F631" s="8"/>
      <c r="G631" s="7"/>
      <c r="H631" s="9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>
      <c r="F632" s="8"/>
      <c r="G632" s="7"/>
      <c r="H632" s="9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>
      <c r="F633" s="8"/>
      <c r="G633" s="7"/>
      <c r="H633" s="9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>
      <c r="F634" s="8"/>
      <c r="G634" s="7"/>
      <c r="H634" s="9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>
      <c r="F635" s="8"/>
      <c r="G635" s="7"/>
      <c r="H635" s="9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>
      <c r="F636" s="8"/>
      <c r="G636" s="7"/>
      <c r="H636" s="9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>
      <c r="F637" s="8"/>
      <c r="G637" s="7"/>
      <c r="H637" s="9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>
      <c r="F638" s="8"/>
      <c r="G638" s="7"/>
      <c r="H638" s="9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>
      <c r="F639" s="8"/>
      <c r="G639" s="7"/>
      <c r="H639" s="9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>
      <c r="F640" s="8"/>
      <c r="G640" s="7"/>
      <c r="H640" s="9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>
      <c r="F641" s="8"/>
      <c r="G641" s="7"/>
      <c r="H641" s="9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>
      <c r="F642" s="8"/>
      <c r="G642" s="7"/>
      <c r="H642" s="9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>
      <c r="F643" s="8"/>
      <c r="G643" s="7"/>
      <c r="H643" s="9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>
      <c r="F644" s="8"/>
      <c r="G644" s="7"/>
      <c r="H644" s="9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>
      <c r="F645" s="8"/>
      <c r="G645" s="7"/>
      <c r="H645" s="9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>
      <c r="F646" s="8"/>
      <c r="G646" s="7"/>
      <c r="H646" s="9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>
      <c r="F647" s="8"/>
      <c r="G647" s="7"/>
      <c r="H647" s="9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>
      <c r="F648" s="8"/>
      <c r="G648" s="7"/>
      <c r="H648" s="9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>
      <c r="F649" s="8"/>
      <c r="G649" s="7"/>
      <c r="H649" s="9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>
      <c r="F650" s="8"/>
      <c r="G650" s="7"/>
      <c r="H650" s="9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>
      <c r="F651" s="8"/>
      <c r="G651" s="7"/>
      <c r="H651" s="9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>
      <c r="F652" s="8"/>
      <c r="G652" s="7"/>
      <c r="H652" s="9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>
      <c r="F653" s="8"/>
      <c r="G653" s="7"/>
      <c r="H653" s="9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>
      <c r="F654" s="8"/>
      <c r="G654" s="7"/>
      <c r="H654" s="9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>
      <c r="F655" s="8"/>
      <c r="G655" s="7"/>
      <c r="H655" s="9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>
      <c r="F656" s="8"/>
      <c r="G656" s="7"/>
      <c r="H656" s="9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>
      <c r="F657" s="8"/>
      <c r="G657" s="7"/>
      <c r="H657" s="9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>
      <c r="F658" s="8"/>
      <c r="G658" s="7"/>
      <c r="H658" s="9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>
      <c r="F659" s="8"/>
      <c r="G659" s="7"/>
      <c r="H659" s="9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>
      <c r="F660" s="8"/>
      <c r="G660" s="7"/>
      <c r="H660" s="9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>
      <c r="F661" s="8"/>
      <c r="G661" s="7"/>
      <c r="H661" s="9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>
      <c r="F662" s="8"/>
      <c r="G662" s="7"/>
      <c r="H662" s="9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>
      <c r="F663" s="8"/>
      <c r="G663" s="7"/>
      <c r="H663" s="9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>
      <c r="F664" s="8"/>
      <c r="G664" s="7"/>
      <c r="H664" s="9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>
      <c r="F665" s="8"/>
      <c r="G665" s="7"/>
      <c r="H665" s="9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>
      <c r="F666" s="8"/>
      <c r="G666" s="7"/>
      <c r="H666" s="9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>
      <c r="F667" s="8"/>
      <c r="G667" s="7"/>
      <c r="H667" s="9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>
      <c r="F668" s="8"/>
      <c r="G668" s="7"/>
      <c r="H668" s="9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>
      <c r="F669" s="8"/>
      <c r="G669" s="7"/>
      <c r="H669" s="9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>
      <c r="F670" s="8"/>
      <c r="G670" s="7"/>
      <c r="H670" s="9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>
      <c r="F671" s="8"/>
      <c r="G671" s="7"/>
      <c r="H671" s="9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>
      <c r="F672" s="8"/>
      <c r="G672" s="7"/>
      <c r="H672" s="9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>
      <c r="F673" s="8"/>
      <c r="G673" s="7"/>
      <c r="H673" s="9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>
      <c r="F674" s="8"/>
      <c r="G674" s="7"/>
      <c r="H674" s="9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>
      <c r="F675" s="8"/>
      <c r="G675" s="7"/>
      <c r="H675" s="9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>
      <c r="F676" s="8"/>
      <c r="G676" s="7"/>
      <c r="H676" s="9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>
      <c r="F677" s="8"/>
      <c r="G677" s="7"/>
      <c r="H677" s="9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>
      <c r="F678" s="8"/>
      <c r="G678" s="7"/>
      <c r="H678" s="9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>
      <c r="F679" s="8"/>
      <c r="G679" s="7"/>
      <c r="H679" s="9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>
      <c r="F680" s="8"/>
      <c r="G680" s="7"/>
      <c r="H680" s="9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>
      <c r="F681" s="8"/>
      <c r="G681" s="7"/>
      <c r="H681" s="9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>
      <c r="F682" s="8"/>
      <c r="G682" s="7"/>
      <c r="H682" s="9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>
      <c r="F683" s="8"/>
      <c r="G683" s="7"/>
      <c r="H683" s="9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>
      <c r="F684" s="8"/>
      <c r="G684" s="7"/>
      <c r="H684" s="9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>
      <c r="F685" s="8"/>
      <c r="G685" s="7"/>
      <c r="H685" s="9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>
      <c r="F686" s="8"/>
      <c r="G686" s="7"/>
      <c r="H686" s="9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>
      <c r="F687" s="8"/>
      <c r="G687" s="7"/>
      <c r="H687" s="9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>
      <c r="F688" s="8"/>
      <c r="G688" s="7"/>
      <c r="H688" s="9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>
      <c r="F689" s="8"/>
      <c r="G689" s="7"/>
      <c r="H689" s="9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>
      <c r="F690" s="8"/>
      <c r="G690" s="7"/>
      <c r="H690" s="9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>
      <c r="F691" s="8"/>
      <c r="G691" s="7"/>
      <c r="H691" s="9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>
      <c r="F692" s="8"/>
      <c r="G692" s="7"/>
      <c r="H692" s="9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>
      <c r="F693" s="8"/>
      <c r="G693" s="7"/>
      <c r="H693" s="9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>
      <c r="F694" s="8"/>
      <c r="G694" s="7"/>
      <c r="H694" s="9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>
      <c r="F695" s="8"/>
      <c r="G695" s="7"/>
      <c r="H695" s="9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>
      <c r="F696" s="8"/>
      <c r="G696" s="7"/>
      <c r="H696" s="9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>
      <c r="F697" s="8"/>
      <c r="G697" s="7"/>
      <c r="H697" s="9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>
      <c r="F698" s="8"/>
      <c r="G698" s="7"/>
      <c r="H698" s="9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>
      <c r="F699" s="8"/>
      <c r="G699" s="7"/>
      <c r="H699" s="9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>
      <c r="F700" s="8"/>
      <c r="G700" s="7"/>
      <c r="H700" s="9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>
      <c r="F701" s="8"/>
      <c r="G701" s="7"/>
      <c r="H701" s="9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>
      <c r="F702" s="8"/>
      <c r="G702" s="7"/>
      <c r="H702" s="9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>
      <c r="F703" s="8"/>
      <c r="G703" s="7"/>
      <c r="H703" s="9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>
      <c r="F704" s="8"/>
      <c r="G704" s="7"/>
      <c r="H704" s="9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>
      <c r="F705" s="8"/>
      <c r="G705" s="7"/>
      <c r="H705" s="9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>
      <c r="F706" s="8"/>
      <c r="G706" s="7"/>
      <c r="H706" s="9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>
      <c r="F707" s="8"/>
      <c r="G707" s="7"/>
      <c r="H707" s="9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>
      <c r="F708" s="8"/>
      <c r="G708" s="7"/>
      <c r="H708" s="9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>
      <c r="F709" s="8"/>
      <c r="G709" s="7"/>
      <c r="H709" s="9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>
      <c r="F710" s="8"/>
      <c r="G710" s="7"/>
      <c r="H710" s="9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>
      <c r="F711" s="8"/>
      <c r="G711" s="7"/>
      <c r="H711" s="9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>
      <c r="F712" s="8"/>
      <c r="G712" s="7"/>
      <c r="H712" s="9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>
      <c r="F713" s="8"/>
      <c r="G713" s="7"/>
      <c r="H713" s="9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>
      <c r="F714" s="8"/>
      <c r="G714" s="7"/>
      <c r="H714" s="9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>
      <c r="F715" s="8"/>
      <c r="G715" s="7"/>
      <c r="H715" s="9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>
      <c r="F716" s="8"/>
      <c r="G716" s="7"/>
      <c r="H716" s="9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>
      <c r="F717" s="8"/>
      <c r="G717" s="7"/>
      <c r="H717" s="9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>
      <c r="F718" s="8"/>
      <c r="G718" s="7"/>
      <c r="H718" s="9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>
      <c r="F719" s="8"/>
      <c r="G719" s="7"/>
      <c r="H719" s="9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>
      <c r="F720" s="8"/>
      <c r="G720" s="7"/>
      <c r="H720" s="9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>
      <c r="F721" s="8"/>
      <c r="G721" s="7"/>
      <c r="H721" s="9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>
      <c r="F722" s="8"/>
      <c r="G722" s="7"/>
      <c r="H722" s="9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>
      <c r="F723" s="8"/>
      <c r="G723" s="7"/>
      <c r="H723" s="9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>
      <c r="F724" s="8"/>
      <c r="G724" s="7"/>
      <c r="H724" s="9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>
      <c r="F725" s="8"/>
      <c r="G725" s="7"/>
      <c r="H725" s="9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>
      <c r="F726" s="8"/>
      <c r="G726" s="7"/>
      <c r="H726" s="9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>
      <c r="F727" s="8"/>
      <c r="G727" s="7"/>
      <c r="H727" s="9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>
      <c r="F728" s="8"/>
      <c r="G728" s="7"/>
      <c r="H728" s="9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>
      <c r="F729" s="8"/>
      <c r="G729" s="7"/>
      <c r="H729" s="9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>
      <c r="F730" s="8"/>
      <c r="G730" s="7"/>
      <c r="H730" s="9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>
      <c r="F731" s="8"/>
      <c r="G731" s="7"/>
      <c r="H731" s="9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>
      <c r="F732" s="8"/>
      <c r="G732" s="7"/>
      <c r="H732" s="9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>
      <c r="F733" s="8"/>
      <c r="G733" s="7"/>
      <c r="H733" s="9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>
      <c r="F734" s="8"/>
      <c r="G734" s="7"/>
      <c r="H734" s="9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>
      <c r="F735" s="8"/>
      <c r="G735" s="7"/>
      <c r="H735" s="9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>
      <c r="F736" s="8"/>
      <c r="G736" s="7"/>
      <c r="H736" s="9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>
      <c r="F737" s="8"/>
      <c r="G737" s="7"/>
      <c r="H737" s="9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>
      <c r="F738" s="8"/>
      <c r="G738" s="7"/>
      <c r="H738" s="9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>
      <c r="F739" s="8"/>
      <c r="G739" s="7"/>
      <c r="H739" s="9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>
      <c r="F740" s="8"/>
      <c r="G740" s="7"/>
      <c r="H740" s="9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>
      <c r="F741" s="8"/>
      <c r="G741" s="7"/>
      <c r="H741" s="9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>
      <c r="F742" s="8"/>
      <c r="G742" s="7"/>
      <c r="H742" s="9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>
      <c r="F743" s="8"/>
      <c r="G743" s="7"/>
      <c r="H743" s="9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>
      <c r="F744" s="8"/>
      <c r="G744" s="7"/>
      <c r="H744" s="9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>
      <c r="F745" s="8"/>
      <c r="G745" s="7"/>
      <c r="H745" s="9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>
      <c r="F746" s="8"/>
      <c r="G746" s="7"/>
      <c r="H746" s="9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>
      <c r="F747" s="8"/>
      <c r="G747" s="7"/>
      <c r="H747" s="9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>
      <c r="F748" s="8"/>
      <c r="G748" s="7"/>
      <c r="H748" s="9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>
      <c r="F749" s="8"/>
      <c r="G749" s="7"/>
      <c r="H749" s="9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>
      <c r="F750" s="8"/>
      <c r="G750" s="7"/>
      <c r="H750" s="9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>
      <c r="F751" s="8"/>
      <c r="G751" s="7"/>
      <c r="H751" s="9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>
      <c r="F752" s="8"/>
      <c r="G752" s="7"/>
      <c r="H752" s="9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>
      <c r="F753" s="8"/>
      <c r="G753" s="7"/>
      <c r="H753" s="9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>
      <c r="F754" s="8"/>
      <c r="G754" s="7"/>
      <c r="H754" s="9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>
      <c r="F755" s="8"/>
      <c r="G755" s="7"/>
      <c r="H755" s="9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>
      <c r="F756" s="8"/>
      <c r="G756" s="7"/>
      <c r="H756" s="9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>
      <c r="F757" s="8"/>
      <c r="G757" s="7"/>
      <c r="H757" s="9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>
      <c r="F758" s="8"/>
      <c r="G758" s="7"/>
      <c r="H758" s="9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>
      <c r="F759" s="8"/>
      <c r="G759" s="7"/>
      <c r="H759" s="9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>
      <c r="F760" s="8"/>
      <c r="G760" s="7"/>
      <c r="H760" s="9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>
      <c r="F761" s="8"/>
      <c r="G761" s="7"/>
      <c r="H761" s="9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>
      <c r="F762" s="8"/>
      <c r="G762" s="7"/>
      <c r="H762" s="9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>
      <c r="F763" s="8"/>
      <c r="G763" s="7"/>
      <c r="H763" s="9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>
      <c r="F764" s="8"/>
      <c r="G764" s="7"/>
      <c r="H764" s="9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>
      <c r="F765" s="8"/>
      <c r="G765" s="7"/>
      <c r="H765" s="9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>
      <c r="F766" s="8"/>
      <c r="G766" s="7"/>
      <c r="H766" s="9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>
      <c r="F767" s="8"/>
      <c r="G767" s="7"/>
      <c r="H767" s="9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>
      <c r="F768" s="8"/>
      <c r="G768" s="7"/>
      <c r="H768" s="9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>
      <c r="F769" s="8"/>
      <c r="G769" s="7"/>
      <c r="H769" s="9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>
      <c r="F770" s="8"/>
      <c r="G770" s="7"/>
      <c r="H770" s="9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>
      <c r="F771" s="8"/>
      <c r="G771" s="7"/>
      <c r="H771" s="9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>
      <c r="F772" s="8"/>
      <c r="G772" s="7"/>
      <c r="H772" s="9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>
      <c r="F773" s="8"/>
      <c r="G773" s="7"/>
      <c r="H773" s="9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>
      <c r="F774" s="8"/>
      <c r="G774" s="7"/>
      <c r="H774" s="9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>
      <c r="F775" s="8"/>
      <c r="G775" s="7"/>
      <c r="H775" s="9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>
      <c r="F776" s="8"/>
      <c r="G776" s="7"/>
      <c r="H776" s="9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>
      <c r="F777" s="8"/>
      <c r="G777" s="7"/>
      <c r="H777" s="9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>
      <c r="F778" s="8"/>
      <c r="G778" s="7"/>
      <c r="H778" s="9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>
      <c r="F779" s="8"/>
      <c r="G779" s="7"/>
      <c r="H779" s="9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>
      <c r="F780" s="8"/>
      <c r="G780" s="7"/>
      <c r="H780" s="9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>
      <c r="F781" s="8"/>
      <c r="G781" s="7"/>
      <c r="H781" s="9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>
      <c r="F782" s="8"/>
      <c r="G782" s="7"/>
      <c r="H782" s="9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>
      <c r="F783" s="8"/>
      <c r="G783" s="7"/>
      <c r="H783" s="9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>
      <c r="F784" s="8"/>
      <c r="G784" s="7"/>
      <c r="H784" s="9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>
      <c r="F785" s="8"/>
      <c r="G785" s="7"/>
      <c r="H785" s="9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>
      <c r="F786" s="8"/>
      <c r="G786" s="7"/>
      <c r="H786" s="9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>
      <c r="F787" s="8"/>
      <c r="G787" s="7"/>
      <c r="H787" s="9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>
      <c r="F788" s="8"/>
      <c r="G788" s="7"/>
      <c r="H788" s="9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>
      <c r="F789" s="8"/>
      <c r="G789" s="7"/>
      <c r="H789" s="9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>
      <c r="F790" s="8"/>
      <c r="G790" s="7"/>
      <c r="H790" s="9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>
      <c r="F791" s="8"/>
      <c r="G791" s="7"/>
      <c r="H791" s="9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>
      <c r="F792" s="8"/>
      <c r="G792" s="7"/>
      <c r="H792" s="9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>
      <c r="F793" s="8"/>
      <c r="G793" s="7"/>
      <c r="H793" s="9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>
      <c r="F794" s="8"/>
      <c r="G794" s="7"/>
      <c r="H794" s="9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>
      <c r="F795" s="8"/>
      <c r="G795" s="7"/>
      <c r="H795" s="9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>
      <c r="F796" s="8"/>
      <c r="G796" s="7"/>
      <c r="H796" s="9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>
      <c r="F797" s="8"/>
      <c r="G797" s="7"/>
      <c r="H797" s="9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>
      <c r="F798" s="8"/>
      <c r="G798" s="7"/>
      <c r="H798" s="9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>
      <c r="F799" s="8"/>
      <c r="G799" s="7"/>
      <c r="H799" s="9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>
      <c r="F800" s="8"/>
      <c r="G800" s="7"/>
      <c r="H800" s="9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>
      <c r="F801" s="8"/>
      <c r="G801" s="7"/>
      <c r="H801" s="9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>
      <c r="F802" s="8"/>
      <c r="G802" s="7"/>
      <c r="H802" s="9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>
      <c r="F803" s="8"/>
      <c r="G803" s="7"/>
      <c r="H803" s="9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>
      <c r="F804" s="8"/>
      <c r="G804" s="7"/>
      <c r="H804" s="9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>
      <c r="F805" s="8"/>
      <c r="G805" s="7"/>
      <c r="H805" s="9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>
      <c r="F806" s="8"/>
      <c r="G806" s="7"/>
      <c r="H806" s="9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>
      <c r="F807" s="8"/>
      <c r="G807" s="7"/>
      <c r="H807" s="9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>
      <c r="F808" s="8"/>
      <c r="G808" s="7"/>
      <c r="H808" s="9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>
      <c r="F809" s="8"/>
      <c r="G809" s="7"/>
      <c r="H809" s="9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>
      <c r="F810" s="8"/>
      <c r="G810" s="7"/>
      <c r="H810" s="9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>
      <c r="F811" s="8"/>
      <c r="G811" s="7"/>
      <c r="H811" s="9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>
      <c r="F812" s="8"/>
      <c r="G812" s="7"/>
      <c r="H812" s="9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>
      <c r="F813" s="8"/>
      <c r="G813" s="7"/>
      <c r="H813" s="9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>
      <c r="F814" s="8"/>
      <c r="G814" s="7"/>
      <c r="H814" s="9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>
      <c r="F815" s="8"/>
      <c r="G815" s="7"/>
      <c r="H815" s="9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>
      <c r="F816" s="8"/>
      <c r="G816" s="7"/>
      <c r="H816" s="9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>
      <c r="F817" s="8"/>
      <c r="G817" s="7"/>
      <c r="H817" s="9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>
      <c r="F818" s="8"/>
      <c r="G818" s="7"/>
      <c r="H818" s="9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>
      <c r="F819" s="8"/>
      <c r="G819" s="7"/>
      <c r="H819" s="9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>
      <c r="F820" s="8"/>
      <c r="G820" s="7"/>
      <c r="H820" s="9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>
      <c r="F821" s="8"/>
      <c r="G821" s="7"/>
      <c r="H821" s="9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>
      <c r="F822" s="8"/>
      <c r="G822" s="7"/>
      <c r="H822" s="9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>
      <c r="F823" s="8"/>
      <c r="G823" s="7"/>
      <c r="H823" s="9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>
      <c r="F824" s="8"/>
      <c r="G824" s="7"/>
      <c r="H824" s="9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>
      <c r="F825" s="8"/>
      <c r="G825" s="7"/>
      <c r="H825" s="9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>
      <c r="F826" s="8"/>
      <c r="G826" s="7"/>
      <c r="H826" s="9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>
      <c r="F827" s="8"/>
      <c r="G827" s="7"/>
      <c r="H827" s="9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>
      <c r="F828" s="8"/>
      <c r="G828" s="7"/>
      <c r="H828" s="9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>
      <c r="F829" s="8"/>
      <c r="G829" s="7"/>
      <c r="H829" s="9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>
      <c r="F830" s="8"/>
      <c r="G830" s="7"/>
      <c r="H830" s="9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>
      <c r="F831" s="8"/>
      <c r="G831" s="7"/>
      <c r="H831" s="9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>
      <c r="F832" s="8"/>
      <c r="G832" s="7"/>
      <c r="H832" s="9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>
      <c r="F833" s="8"/>
      <c r="G833" s="7"/>
      <c r="H833" s="9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>
      <c r="F834" s="8"/>
      <c r="G834" s="7"/>
      <c r="H834" s="9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>
      <c r="F835" s="8"/>
      <c r="G835" s="7"/>
      <c r="H835" s="9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>
      <c r="F836" s="8"/>
      <c r="G836" s="7"/>
      <c r="H836" s="9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>
      <c r="F837" s="8"/>
      <c r="G837" s="7"/>
      <c r="H837" s="9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>
      <c r="F838" s="8"/>
      <c r="G838" s="7"/>
      <c r="H838" s="9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>
      <c r="F839" s="8"/>
      <c r="G839" s="7"/>
      <c r="H839" s="9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>
      <c r="F840" s="8"/>
      <c r="G840" s="7"/>
      <c r="H840" s="9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>
      <c r="F841" s="8"/>
      <c r="G841" s="7"/>
      <c r="H841" s="9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>
      <c r="F842" s="8"/>
      <c r="G842" s="7"/>
      <c r="H842" s="9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>
      <c r="F843" s="8"/>
      <c r="G843" s="7"/>
      <c r="H843" s="9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>
      <c r="F844" s="8"/>
      <c r="G844" s="7"/>
      <c r="H844" s="9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>
      <c r="F845" s="8"/>
      <c r="G845" s="7"/>
      <c r="H845" s="9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>
      <c r="F846" s="8"/>
      <c r="G846" s="7"/>
      <c r="H846" s="9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>
      <c r="F847" s="8"/>
      <c r="G847" s="7"/>
      <c r="H847" s="9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>
      <c r="F848" s="8"/>
      <c r="G848" s="7"/>
      <c r="H848" s="9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>
      <c r="F849" s="8"/>
      <c r="G849" s="7"/>
      <c r="H849" s="9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>
      <c r="F850" s="8"/>
      <c r="G850" s="7"/>
      <c r="H850" s="9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>
      <c r="F851" s="8"/>
      <c r="G851" s="7"/>
      <c r="H851" s="9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>
      <c r="F852" s="8"/>
      <c r="G852" s="7"/>
      <c r="H852" s="9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>
      <c r="F853" s="8"/>
      <c r="G853" s="7"/>
      <c r="H853" s="9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>
      <c r="F854" s="8"/>
      <c r="G854" s="7"/>
      <c r="H854" s="9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>
      <c r="F855" s="8"/>
      <c r="G855" s="7"/>
      <c r="H855" s="9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>
      <c r="F856" s="8"/>
      <c r="G856" s="7"/>
      <c r="H856" s="9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>
      <c r="F857" s="8"/>
      <c r="G857" s="7"/>
      <c r="H857" s="9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>
      <c r="F858" s="8"/>
      <c r="G858" s="7"/>
      <c r="H858" s="9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>
      <c r="F859" s="8"/>
      <c r="G859" s="7"/>
      <c r="H859" s="9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>
      <c r="F860" s="8"/>
      <c r="G860" s="7"/>
      <c r="H860" s="9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>
      <c r="F861" s="8"/>
      <c r="G861" s="7"/>
      <c r="H861" s="9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>
      <c r="F862" s="8"/>
      <c r="G862" s="7"/>
      <c r="H862" s="9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>
      <c r="F863" s="8"/>
      <c r="G863" s="7"/>
      <c r="H863" s="9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>
      <c r="F864" s="8"/>
      <c r="G864" s="7"/>
      <c r="H864" s="9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>
      <c r="F865" s="8"/>
      <c r="G865" s="7"/>
      <c r="H865" s="9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>
      <c r="F866" s="8"/>
      <c r="G866" s="7"/>
      <c r="H866" s="9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>
      <c r="F867" s="8"/>
      <c r="G867" s="7"/>
      <c r="H867" s="9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>
      <c r="F868" s="8"/>
      <c r="G868" s="7"/>
      <c r="H868" s="9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>
      <c r="F869" s="8"/>
      <c r="G869" s="7"/>
      <c r="H869" s="9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>
      <c r="F870" s="8"/>
      <c r="G870" s="7"/>
      <c r="H870" s="9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>
      <c r="F871" s="8"/>
      <c r="G871" s="7"/>
      <c r="H871" s="9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>
      <c r="F872" s="8"/>
      <c r="G872" s="7"/>
      <c r="H872" s="9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>
      <c r="F873" s="8"/>
      <c r="G873" s="7"/>
      <c r="H873" s="9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>
      <c r="F874" s="8"/>
      <c r="G874" s="7"/>
      <c r="H874" s="9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>
      <c r="F875" s="8"/>
      <c r="G875" s="7"/>
      <c r="H875" s="9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>
      <c r="F876" s="8"/>
      <c r="G876" s="7"/>
      <c r="H876" s="9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>
      <c r="F877" s="8"/>
      <c r="G877" s="7"/>
      <c r="H877" s="9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>
      <c r="F878" s="8"/>
      <c r="G878" s="7"/>
      <c r="H878" s="9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>
      <c r="F879" s="8"/>
      <c r="G879" s="7"/>
      <c r="H879" s="9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>
      <c r="F880" s="8"/>
      <c r="G880" s="7"/>
      <c r="H880" s="9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>
      <c r="F881" s="8"/>
      <c r="G881" s="7"/>
      <c r="H881" s="9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>
      <c r="F882" s="8"/>
      <c r="G882" s="7"/>
      <c r="H882" s="9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>
      <c r="F883" s="8"/>
      <c r="G883" s="7"/>
      <c r="H883" s="9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>
      <c r="F884" s="8"/>
      <c r="G884" s="7"/>
      <c r="H884" s="9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>
      <c r="F885" s="8"/>
      <c r="G885" s="7"/>
      <c r="H885" s="9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>
      <c r="F886" s="8"/>
      <c r="G886" s="7"/>
      <c r="H886" s="9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>
      <c r="F887" s="8"/>
      <c r="G887" s="7"/>
      <c r="H887" s="9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>
      <c r="F888" s="8"/>
      <c r="G888" s="7"/>
      <c r="H888" s="9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>
      <c r="F889" s="8"/>
      <c r="G889" s="7"/>
      <c r="H889" s="9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>
      <c r="F890" s="8"/>
      <c r="G890" s="7"/>
      <c r="H890" s="9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>
      <c r="F891" s="8"/>
      <c r="G891" s="7"/>
      <c r="H891" s="9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>
      <c r="F892" s="8"/>
      <c r="G892" s="7"/>
      <c r="H892" s="9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>
      <c r="F893" s="8"/>
      <c r="G893" s="7"/>
      <c r="H893" s="9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>
      <c r="F894" s="8"/>
      <c r="G894" s="7"/>
      <c r="H894" s="9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>
      <c r="F895" s="8"/>
      <c r="G895" s="7"/>
      <c r="H895" s="9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>
      <c r="F896" s="8"/>
      <c r="G896" s="7"/>
      <c r="H896" s="9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>
      <c r="F897" s="8"/>
      <c r="G897" s="7"/>
      <c r="H897" s="9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>
      <c r="F898" s="8"/>
      <c r="G898" s="7"/>
      <c r="H898" s="9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>
      <c r="F899" s="8"/>
      <c r="G899" s="7"/>
      <c r="H899" s="9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>
      <c r="F900" s="8"/>
      <c r="G900" s="7"/>
      <c r="H900" s="9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>
      <c r="F901" s="8"/>
      <c r="G901" s="7"/>
      <c r="H901" s="9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>
      <c r="F902" s="8"/>
      <c r="G902" s="7"/>
      <c r="H902" s="9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>
      <c r="F903" s="8"/>
      <c r="G903" s="7"/>
      <c r="H903" s="9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>
      <c r="F904" s="8"/>
      <c r="G904" s="7"/>
      <c r="H904" s="9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>
      <c r="F905" s="8"/>
      <c r="G905" s="7"/>
      <c r="H905" s="9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>
      <c r="F906" s="8"/>
      <c r="G906" s="7"/>
      <c r="H906" s="9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>
      <c r="F907" s="8"/>
      <c r="G907" s="7"/>
      <c r="H907" s="9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>
      <c r="F908" s="8"/>
      <c r="G908" s="7"/>
      <c r="H908" s="9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>
      <c r="F909" s="8"/>
      <c r="G909" s="7"/>
      <c r="H909" s="9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>
      <c r="F910" s="8"/>
      <c r="G910" s="7"/>
      <c r="H910" s="9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>
      <c r="F911" s="8"/>
      <c r="G911" s="7"/>
      <c r="H911" s="9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>
      <c r="F912" s="8"/>
      <c r="G912" s="7"/>
      <c r="H912" s="9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>
      <c r="F913" s="8"/>
      <c r="G913" s="7"/>
      <c r="H913" s="9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>
      <c r="F914" s="8"/>
      <c r="G914" s="7"/>
      <c r="H914" s="9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>
      <c r="F915" s="8"/>
      <c r="G915" s="7"/>
      <c r="H915" s="9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>
      <c r="F916" s="8"/>
      <c r="G916" s="7"/>
      <c r="H916" s="9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>
      <c r="F917" s="8"/>
      <c r="G917" s="7"/>
      <c r="H917" s="9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>
      <c r="F918" s="8"/>
      <c r="G918" s="7"/>
      <c r="H918" s="9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>
      <c r="F919" s="8"/>
      <c r="G919" s="7"/>
      <c r="H919" s="9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>
      <c r="F920" s="8"/>
      <c r="G920" s="7"/>
      <c r="H920" s="9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>
      <c r="F921" s="8"/>
      <c r="G921" s="7"/>
      <c r="H921" s="9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>
      <c r="F922" s="8"/>
      <c r="G922" s="7"/>
      <c r="H922" s="9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>
      <c r="F923" s="8"/>
      <c r="G923" s="7"/>
      <c r="H923" s="9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>
      <c r="F924" s="8"/>
      <c r="G924" s="7"/>
      <c r="H924" s="9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>
      <c r="F925" s="8"/>
      <c r="G925" s="7"/>
      <c r="H925" s="9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>
      <c r="F926" s="8"/>
      <c r="G926" s="7"/>
      <c r="H926" s="9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>
      <c r="F927" s="8"/>
      <c r="G927" s="7"/>
      <c r="H927" s="9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>
      <c r="F928" s="8"/>
      <c r="G928" s="7"/>
      <c r="H928" s="9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>
      <c r="F929" s="8"/>
      <c r="G929" s="7"/>
      <c r="H929" s="9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>
      <c r="F930" s="8"/>
      <c r="G930" s="7"/>
      <c r="H930" s="9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>
      <c r="F931" s="8"/>
      <c r="G931" s="7"/>
      <c r="H931" s="9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>
      <c r="F932" s="8"/>
      <c r="G932" s="7"/>
      <c r="H932" s="9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>
      <c r="F933" s="8"/>
      <c r="G933" s="7"/>
      <c r="H933" s="9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>
      <c r="F934" s="8"/>
      <c r="G934" s="7"/>
      <c r="H934" s="9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>
      <c r="F935" s="8"/>
      <c r="G935" s="7"/>
      <c r="H935" s="9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>
      <c r="F936" s="8"/>
      <c r="G936" s="7"/>
      <c r="H936" s="9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>
      <c r="F937" s="8"/>
      <c r="G937" s="7"/>
      <c r="H937" s="9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>
      <c r="F938" s="8"/>
      <c r="G938" s="7"/>
      <c r="H938" s="9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>
      <c r="F939" s="8"/>
      <c r="G939" s="7"/>
      <c r="H939" s="9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>
      <c r="F940" s="8"/>
      <c r="G940" s="7"/>
      <c r="H940" s="9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>
      <c r="F941" s="8"/>
      <c r="G941" s="7"/>
      <c r="H941" s="9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>
      <c r="F942" s="8"/>
      <c r="G942" s="7"/>
      <c r="H942" s="9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>
      <c r="F943" s="8"/>
      <c r="G943" s="7"/>
      <c r="H943" s="9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>
      <c r="F944" s="8"/>
      <c r="G944" s="7"/>
      <c r="H944" s="9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>
      <c r="F945" s="8"/>
      <c r="G945" s="7"/>
      <c r="H945" s="9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>
      <c r="F946" s="8"/>
      <c r="G946" s="7"/>
      <c r="H946" s="9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>
      <c r="F947" s="8"/>
      <c r="G947" s="7"/>
      <c r="H947" s="9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>
      <c r="F948" s="8"/>
      <c r="G948" s="7"/>
      <c r="H948" s="9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>
      <c r="F949" s="8"/>
      <c r="G949" s="7"/>
      <c r="H949" s="9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>
      <c r="F950" s="8"/>
      <c r="G950" s="7"/>
      <c r="H950" s="9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>
      <c r="F951" s="8"/>
      <c r="G951" s="7"/>
      <c r="H951" s="9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>
      <c r="F952" s="8"/>
      <c r="G952" s="7"/>
      <c r="H952" s="9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>
      <c r="F953" s="8"/>
      <c r="G953" s="7"/>
      <c r="H953" s="9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>
      <c r="F954" s="8"/>
      <c r="G954" s="7"/>
      <c r="H954" s="9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>
      <c r="F955" s="8"/>
      <c r="G955" s="7"/>
      <c r="H955" s="9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>
      <c r="F956" s="8"/>
      <c r="G956" s="7"/>
      <c r="H956" s="9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>
      <c r="F957" s="8"/>
      <c r="G957" s="7"/>
      <c r="H957" s="9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>
      <c r="F958" s="8"/>
      <c r="G958" s="7"/>
      <c r="H958" s="9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>
      <c r="F959" s="8"/>
      <c r="G959" s="7"/>
      <c r="H959" s="9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>
      <c r="F960" s="8"/>
      <c r="G960" s="7"/>
      <c r="H960" s="9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>
      <c r="F961" s="8"/>
      <c r="G961" s="7"/>
      <c r="H961" s="9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>
      <c r="F962" s="8"/>
      <c r="G962" s="7"/>
      <c r="H962" s="9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>
      <c r="F963" s="8"/>
      <c r="G963" s="7"/>
      <c r="H963" s="9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>
      <c r="F964" s="8"/>
      <c r="G964" s="7"/>
      <c r="H964" s="9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>
      <c r="F965" s="8"/>
      <c r="G965" s="7"/>
      <c r="H965" s="9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>
      <c r="F966" s="8"/>
      <c r="G966" s="7"/>
      <c r="H966" s="9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>
      <c r="F967" s="8"/>
      <c r="G967" s="7"/>
      <c r="H967" s="9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>
      <c r="F968" s="8"/>
      <c r="G968" s="7"/>
      <c r="H968" s="9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>
      <c r="F969" s="8"/>
      <c r="G969" s="7"/>
      <c r="H969" s="9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>
      <c r="F970" s="8"/>
      <c r="G970" s="7"/>
      <c r="H970" s="9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>
      <c r="F971" s="8"/>
      <c r="G971" s="7"/>
      <c r="H971" s="9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>
      <c r="F972" s="8"/>
      <c r="G972" s="7"/>
      <c r="H972" s="9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>
      <c r="F973" s="8"/>
      <c r="G973" s="7"/>
      <c r="H973" s="9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>
      <c r="F974" s="8"/>
      <c r="G974" s="7"/>
      <c r="H974" s="9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>
      <c r="F975" s="8"/>
      <c r="G975" s="7"/>
      <c r="H975" s="9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>
      <c r="F976" s="8"/>
      <c r="G976" s="7"/>
      <c r="H976" s="9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>
      <c r="F977" s="8"/>
      <c r="G977" s="7"/>
      <c r="H977" s="9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>
      <c r="F978" s="8"/>
      <c r="G978" s="7"/>
      <c r="H978" s="9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>
      <c r="F979" s="8"/>
      <c r="G979" s="7"/>
      <c r="H979" s="9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>
      <c r="F980" s="8"/>
      <c r="G980" s="7"/>
      <c r="H980" s="9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>
      <c r="F981" s="8"/>
      <c r="G981" s="7"/>
      <c r="H981" s="9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>
      <c r="F982" s="8"/>
      <c r="G982" s="7"/>
      <c r="H982" s="9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>
      <c r="F983" s="8"/>
      <c r="G983" s="7"/>
      <c r="H983" s="9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>
      <c r="F984" s="8"/>
      <c r="G984" s="7"/>
      <c r="H984" s="9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>
      <c r="F985" s="8"/>
      <c r="G985" s="7"/>
      <c r="H985" s="9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>
      <c r="F986" s="8"/>
      <c r="G986" s="7"/>
      <c r="H986" s="9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>
      <c r="F987" s="8"/>
      <c r="G987" s="7"/>
      <c r="H987" s="9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>
      <c r="F988" s="8"/>
      <c r="G988" s="7"/>
      <c r="H988" s="9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>
      <c r="F989" s="8"/>
      <c r="G989" s="7"/>
      <c r="H989" s="9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>
      <c r="F990" s="8"/>
      <c r="G990" s="7"/>
      <c r="H990" s="9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>
      <c r="F991" s="8"/>
      <c r="G991" s="7"/>
      <c r="H991" s="9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>
      <c r="F992" s="8"/>
      <c r="G992" s="7"/>
      <c r="H992" s="9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>
      <c r="F993" s="8"/>
      <c r="G993" s="7"/>
      <c r="H993" s="9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>
      <c r="F994" s="8"/>
      <c r="G994" s="7"/>
      <c r="H994" s="9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>
      <c r="F995" s="8"/>
      <c r="G995" s="7"/>
      <c r="H995" s="9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>
      <c r="F996" s="8"/>
      <c r="G996" s="7"/>
      <c r="H996" s="9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>
      <c r="F997" s="8"/>
      <c r="G997" s="7"/>
      <c r="H997" s="9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>
      <c r="F998" s="8"/>
      <c r="G998" s="7"/>
      <c r="H998" s="9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>
      <c r="F999" s="8"/>
      <c r="G999" s="7"/>
      <c r="H999" s="9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  <row r="1000">
      <c r="F1000" s="8"/>
      <c r="G1000" s="7"/>
      <c r="H1000" s="9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</row>
    <row r="1001">
      <c r="F1001" s="8"/>
      <c r="G1001" s="7"/>
      <c r="H1001" s="9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  <row r="1002">
      <c r="F1002" s="8"/>
      <c r="G1002" s="7"/>
      <c r="H1002" s="9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</row>
    <row r="1003">
      <c r="F1003" s="8"/>
      <c r="G1003" s="7"/>
      <c r="H1003" s="9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</row>
    <row r="1004">
      <c r="F1004" s="8"/>
      <c r="G1004" s="7"/>
      <c r="H1004" s="9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</row>
    <row r="1005">
      <c r="F1005" s="8"/>
      <c r="G1005" s="7"/>
      <c r="H1005" s="9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</row>
    <row r="1006">
      <c r="F1006" s="8"/>
      <c r="G1006" s="7"/>
      <c r="H1006" s="9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</row>
    <row r="1007">
      <c r="F1007" s="8"/>
      <c r="G1007" s="7"/>
      <c r="H1007" s="9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</row>
    <row r="1008">
      <c r="F1008" s="8"/>
      <c r="G1008" s="7"/>
      <c r="H1008" s="9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</row>
    <row r="1009">
      <c r="F1009" s="8"/>
      <c r="G1009" s="7"/>
      <c r="H1009" s="9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</row>
    <row r="1010">
      <c r="F1010" s="8"/>
      <c r="G1010" s="7"/>
      <c r="H1010" s="9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</row>
    <row r="1011">
      <c r="F1011" s="8"/>
      <c r="G1011" s="7"/>
      <c r="H1011" s="9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</row>
    <row r="1012">
      <c r="F1012" s="8"/>
      <c r="G1012" s="7"/>
      <c r="H1012" s="9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</row>
    <row r="1013">
      <c r="F1013" s="8"/>
      <c r="G1013" s="7"/>
      <c r="H1013" s="9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</row>
    <row r="1014">
      <c r="F1014" s="8"/>
      <c r="G1014" s="7"/>
      <c r="H1014" s="9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</row>
    <row r="1015">
      <c r="F1015" s="8"/>
      <c r="G1015" s="7"/>
      <c r="H1015" s="9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</row>
    <row r="1016">
      <c r="F1016" s="8"/>
      <c r="G1016" s="7"/>
      <c r="H1016" s="9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</row>
    <row r="1017">
      <c r="F1017" s="8"/>
      <c r="G1017" s="7"/>
      <c r="H1017" s="9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</row>
    <row r="1018">
      <c r="F1018" s="8"/>
      <c r="G1018" s="7"/>
      <c r="H1018" s="9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</row>
    <row r="1019">
      <c r="F1019" s="8"/>
      <c r="G1019" s="7"/>
      <c r="H1019" s="9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</row>
    <row r="1020">
      <c r="F1020" s="8"/>
      <c r="G1020" s="7"/>
      <c r="H1020" s="9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</row>
    <row r="1021">
      <c r="F1021" s="8"/>
      <c r="G1021" s="7"/>
      <c r="H1021" s="9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</row>
    <row r="1022">
      <c r="F1022" s="8"/>
      <c r="G1022" s="7"/>
      <c r="H1022" s="9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</row>
    <row r="1023">
      <c r="F1023" s="8"/>
      <c r="G1023" s="7"/>
      <c r="H1023" s="9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</row>
    <row r="1024">
      <c r="F1024" s="8"/>
      <c r="G1024" s="7"/>
      <c r="H1024" s="9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</row>
    <row r="1025">
      <c r="F1025" s="8"/>
      <c r="G1025" s="7"/>
      <c r="H1025" s="9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</row>
    <row r="1026">
      <c r="F1026" s="8"/>
      <c r="G1026" s="7"/>
      <c r="H1026" s="9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</row>
    <row r="1027">
      <c r="F1027" s="8"/>
      <c r="G1027" s="7"/>
      <c r="H1027" s="9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</row>
    <row r="1028">
      <c r="F1028" s="8"/>
      <c r="G1028" s="7"/>
      <c r="H1028" s="9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</row>
    <row r="1029">
      <c r="F1029" s="8"/>
      <c r="G1029" s="7"/>
      <c r="H1029" s="9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</row>
    <row r="1030">
      <c r="F1030" s="8"/>
      <c r="G1030" s="7"/>
      <c r="H1030" s="9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</row>
    <row r="1031">
      <c r="F1031" s="8"/>
      <c r="G1031" s="7"/>
      <c r="H1031" s="9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</row>
    <row r="1032">
      <c r="F1032" s="8"/>
      <c r="G1032" s="7"/>
      <c r="H1032" s="9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</row>
    <row r="1033">
      <c r="F1033" s="8"/>
      <c r="G1033" s="7"/>
      <c r="H1033" s="9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</row>
    <row r="1034">
      <c r="F1034" s="8"/>
      <c r="G1034" s="7"/>
      <c r="H1034" s="9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</row>
    <row r="1035">
      <c r="F1035" s="8"/>
      <c r="G1035" s="7"/>
      <c r="H1035" s="9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</row>
    <row r="1036">
      <c r="F1036" s="8"/>
      <c r="G1036" s="7"/>
      <c r="H1036" s="9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</row>
    <row r="1037">
      <c r="F1037" s="8"/>
      <c r="G1037" s="7"/>
      <c r="H1037" s="9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</row>
    <row r="1038">
      <c r="F1038" s="8"/>
      <c r="G1038" s="7"/>
      <c r="H1038" s="9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</row>
    <row r="1039">
      <c r="F1039" s="8"/>
      <c r="G1039" s="7"/>
      <c r="H1039" s="9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</row>
    <row r="1040">
      <c r="F1040" s="8"/>
      <c r="G1040" s="7"/>
      <c r="H1040" s="9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</row>
    <row r="1041">
      <c r="F1041" s="8"/>
      <c r="G1041" s="7"/>
      <c r="H1041" s="9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</row>
    <row r="1042">
      <c r="F1042" s="8"/>
      <c r="G1042" s="7"/>
      <c r="H1042" s="9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</row>
    <row r="1043">
      <c r="F1043" s="8"/>
      <c r="G1043" s="7"/>
      <c r="H1043" s="9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</row>
    <row r="1044">
      <c r="F1044" s="8"/>
      <c r="G1044" s="7"/>
      <c r="H1044" s="9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</row>
    <row r="1045">
      <c r="F1045" s="8"/>
      <c r="G1045" s="7"/>
      <c r="H1045" s="9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</row>
    <row r="1046">
      <c r="F1046" s="8"/>
      <c r="G1046" s="7"/>
      <c r="H1046" s="9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</row>
    <row r="1047">
      <c r="F1047" s="8"/>
      <c r="G1047" s="7"/>
      <c r="H1047" s="9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</row>
    <row r="1048">
      <c r="F1048" s="8"/>
      <c r="G1048" s="7"/>
      <c r="H1048" s="9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</row>
    <row r="1049">
      <c r="F1049" s="8"/>
      <c r="G1049" s="7"/>
      <c r="H1049" s="9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</row>
    <row r="1050">
      <c r="F1050" s="8"/>
      <c r="G1050" s="7"/>
      <c r="H1050" s="9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</row>
    <row r="1051">
      <c r="F1051" s="8"/>
      <c r="G1051" s="7"/>
      <c r="H1051" s="9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</row>
    <row r="1052">
      <c r="F1052" s="8"/>
      <c r="G1052" s="7"/>
      <c r="H1052" s="9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</row>
    <row r="1053">
      <c r="F1053" s="8"/>
      <c r="G1053" s="7"/>
      <c r="H1053" s="9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</row>
    <row r="1054">
      <c r="F1054" s="8"/>
      <c r="G1054" s="7"/>
      <c r="H1054" s="9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</row>
    <row r="1055">
      <c r="F1055" s="8"/>
      <c r="G1055" s="7"/>
      <c r="H1055" s="9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</row>
    <row r="1056">
      <c r="F1056" s="8"/>
      <c r="G1056" s="7"/>
      <c r="H1056" s="9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</row>
    <row r="1057">
      <c r="F1057" s="8"/>
      <c r="G1057" s="7"/>
      <c r="H1057" s="9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</row>
    <row r="1058">
      <c r="F1058" s="8"/>
      <c r="G1058" s="7"/>
      <c r="H1058" s="9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</row>
    <row r="1059">
      <c r="F1059" s="8"/>
      <c r="G1059" s="7"/>
      <c r="H1059" s="9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</row>
    <row r="1060">
      <c r="F1060" s="8"/>
      <c r="G1060" s="7"/>
      <c r="H1060" s="9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</row>
    <row r="1061">
      <c r="F1061" s="8"/>
      <c r="G1061" s="7"/>
      <c r="H1061" s="9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</row>
    <row r="1062">
      <c r="F1062" s="8"/>
      <c r="G1062" s="7"/>
      <c r="H1062" s="9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</row>
    <row r="1063">
      <c r="F1063" s="8"/>
      <c r="G1063" s="7"/>
      <c r="H1063" s="9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</row>
    <row r="1064">
      <c r="F1064" s="8"/>
      <c r="G1064" s="7"/>
      <c r="H1064" s="9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</row>
    <row r="1065">
      <c r="F1065" s="8"/>
      <c r="G1065" s="7"/>
      <c r="H1065" s="9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</row>
    <row r="1066">
      <c r="F1066" s="8"/>
      <c r="G1066" s="7"/>
      <c r="H1066" s="9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</row>
    <row r="1067">
      <c r="F1067" s="8"/>
      <c r="G1067" s="7"/>
      <c r="H1067" s="9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</row>
    <row r="1068">
      <c r="F1068" s="8"/>
      <c r="G1068" s="7"/>
      <c r="H1068" s="9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</row>
    <row r="1069">
      <c r="F1069" s="8"/>
      <c r="G1069" s="7"/>
      <c r="H1069" s="9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</row>
    <row r="1070">
      <c r="F1070" s="8"/>
      <c r="G1070" s="7"/>
      <c r="H1070" s="9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</row>
    <row r="1071">
      <c r="F1071" s="8"/>
      <c r="G1071" s="7"/>
      <c r="H1071" s="9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</row>
    <row r="1072">
      <c r="F1072" s="8"/>
      <c r="G1072" s="7"/>
      <c r="H1072" s="9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</row>
    <row r="1073">
      <c r="F1073" s="8"/>
      <c r="G1073" s="7"/>
      <c r="H1073" s="9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</row>
    <row r="1074">
      <c r="F1074" s="8"/>
      <c r="G1074" s="7"/>
      <c r="H1074" s="9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</row>
    <row r="1075">
      <c r="F1075" s="8"/>
      <c r="G1075" s="7"/>
      <c r="H1075" s="9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</row>
    <row r="1076">
      <c r="F1076" s="8"/>
      <c r="G1076" s="7"/>
      <c r="H1076" s="9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</row>
    <row r="1077">
      <c r="F1077" s="8"/>
      <c r="G1077" s="7"/>
      <c r="H1077" s="9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</row>
    <row r="1078">
      <c r="F1078" s="8"/>
      <c r="G1078" s="7"/>
      <c r="H1078" s="9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</row>
    <row r="1079">
      <c r="F1079" s="8"/>
      <c r="G1079" s="7"/>
      <c r="H1079" s="9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</row>
    <row r="1080">
      <c r="F1080" s="8"/>
      <c r="G1080" s="7"/>
      <c r="H1080" s="9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</row>
    <row r="1081">
      <c r="F1081" s="8"/>
      <c r="G1081" s="7"/>
      <c r="H1081" s="9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</row>
    <row r="1082">
      <c r="F1082" s="8"/>
      <c r="G1082" s="7"/>
      <c r="H1082" s="9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</row>
    <row r="1083">
      <c r="F1083" s="8"/>
      <c r="G1083" s="7"/>
      <c r="H1083" s="9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</row>
    <row r="1084">
      <c r="F1084" s="8"/>
      <c r="G1084" s="7"/>
      <c r="H1084" s="9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</row>
    <row r="1085">
      <c r="F1085" s="8"/>
      <c r="G1085" s="7"/>
      <c r="H1085" s="9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</row>
    <row r="1086">
      <c r="F1086" s="8"/>
      <c r="G1086" s="7"/>
      <c r="H1086" s="9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</row>
    <row r="1087">
      <c r="F1087" s="8"/>
      <c r="G1087" s="7"/>
      <c r="H1087" s="9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</row>
    <row r="1088">
      <c r="F1088" s="8"/>
      <c r="G1088" s="7"/>
      <c r="H1088" s="9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</row>
    <row r="1089">
      <c r="F1089" s="8"/>
      <c r="G1089" s="7"/>
      <c r="H1089" s="9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</row>
    <row r="1090">
      <c r="F1090" s="8"/>
      <c r="G1090" s="7"/>
      <c r="H1090" s="9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</row>
    <row r="1091">
      <c r="F1091" s="8"/>
      <c r="G1091" s="7"/>
      <c r="H1091" s="9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</row>
    <row r="1092">
      <c r="F1092" s="8"/>
      <c r="G1092" s="7"/>
      <c r="H1092" s="9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</row>
    <row r="1093">
      <c r="F1093" s="8"/>
      <c r="G1093" s="7"/>
      <c r="H1093" s="9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</row>
    <row r="1094">
      <c r="F1094" s="8"/>
      <c r="G1094" s="7"/>
      <c r="H1094" s="9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</row>
    <row r="1095">
      <c r="F1095" s="8"/>
      <c r="G1095" s="7"/>
      <c r="H1095" s="9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</row>
    <row r="1096">
      <c r="F1096" s="8"/>
      <c r="G1096" s="7"/>
      <c r="H1096" s="9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</row>
    <row r="1097">
      <c r="F1097" s="8"/>
      <c r="G1097" s="7"/>
      <c r="H1097" s="9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</row>
    <row r="1098">
      <c r="F1098" s="8"/>
      <c r="G1098" s="7"/>
      <c r="H1098" s="9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</row>
    <row r="1099">
      <c r="F1099" s="8"/>
      <c r="G1099" s="7"/>
      <c r="H1099" s="9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</row>
    <row r="1100">
      <c r="F1100" s="8"/>
      <c r="G1100" s="7"/>
      <c r="H1100" s="9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</row>
    <row r="1101">
      <c r="F1101" s="8"/>
      <c r="G1101" s="7"/>
      <c r="H1101" s="9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</row>
    <row r="1102">
      <c r="F1102" s="8"/>
      <c r="G1102" s="7"/>
      <c r="H1102" s="9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</row>
    <row r="1103">
      <c r="F1103" s="8"/>
      <c r="G1103" s="7"/>
      <c r="H1103" s="9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</row>
    <row r="1104">
      <c r="F1104" s="8"/>
      <c r="G1104" s="7"/>
      <c r="H1104" s="9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</row>
    <row r="1105">
      <c r="F1105" s="8"/>
      <c r="G1105" s="7"/>
      <c r="H1105" s="9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</row>
    <row r="1106">
      <c r="F1106" s="8"/>
      <c r="G1106" s="7"/>
      <c r="H1106" s="9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</row>
    <row r="1107">
      <c r="F1107" s="8"/>
      <c r="G1107" s="7"/>
      <c r="H1107" s="9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</row>
    <row r="1108">
      <c r="F1108" s="8"/>
      <c r="G1108" s="7"/>
      <c r="H1108" s="9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</row>
    <row r="1109">
      <c r="F1109" s="8"/>
      <c r="G1109" s="7"/>
      <c r="H1109" s="9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</row>
    <row r="1110">
      <c r="F1110" s="8"/>
      <c r="G1110" s="7"/>
      <c r="H1110" s="9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</row>
    <row r="1111">
      <c r="F1111" s="8"/>
      <c r="G1111" s="7"/>
      <c r="H1111" s="9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</row>
    <row r="1112">
      <c r="F1112" s="8"/>
      <c r="G1112" s="7"/>
      <c r="H1112" s="9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</row>
    <row r="1113">
      <c r="F1113" s="8"/>
      <c r="G1113" s="7"/>
      <c r="H1113" s="9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</row>
    <row r="1114">
      <c r="F1114" s="8"/>
      <c r="G1114" s="7"/>
      <c r="H1114" s="9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</row>
    <row r="1115">
      <c r="F1115" s="8"/>
      <c r="G1115" s="7"/>
      <c r="H1115" s="9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</row>
    <row r="1116">
      <c r="F1116" s="8"/>
      <c r="G1116" s="7"/>
      <c r="H1116" s="9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</row>
    <row r="1117">
      <c r="F1117" s="8"/>
      <c r="G1117" s="7"/>
      <c r="H1117" s="9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</row>
    <row r="1118">
      <c r="F1118" s="8"/>
      <c r="G1118" s="7"/>
      <c r="H1118" s="9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</row>
    <row r="1119">
      <c r="F1119" s="8"/>
      <c r="G1119" s="7"/>
      <c r="H1119" s="9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</row>
    <row r="1120">
      <c r="F1120" s="8"/>
      <c r="G1120" s="7"/>
      <c r="H1120" s="9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</row>
    <row r="1121">
      <c r="F1121" s="8"/>
      <c r="G1121" s="7"/>
      <c r="H1121" s="9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</row>
    <row r="1122">
      <c r="F1122" s="8"/>
      <c r="G1122" s="7"/>
      <c r="H1122" s="9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</row>
    <row r="1123">
      <c r="F1123" s="8"/>
      <c r="G1123" s="7"/>
      <c r="H1123" s="9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</row>
    <row r="1124">
      <c r="F1124" s="8"/>
      <c r="G1124" s="7"/>
      <c r="H1124" s="9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</row>
    <row r="1125">
      <c r="F1125" s="8"/>
      <c r="G1125" s="7"/>
      <c r="H1125" s="9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</row>
    <row r="1126">
      <c r="F1126" s="8"/>
      <c r="G1126" s="7"/>
      <c r="H1126" s="9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</row>
    <row r="1127">
      <c r="F1127" s="8"/>
      <c r="G1127" s="7"/>
      <c r="H1127" s="9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</row>
    <row r="1128">
      <c r="F1128" s="8"/>
      <c r="G1128" s="7"/>
      <c r="H1128" s="9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</row>
    <row r="1129">
      <c r="F1129" s="8"/>
      <c r="G1129" s="7"/>
      <c r="H1129" s="9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</row>
    <row r="1130">
      <c r="F1130" s="8"/>
      <c r="G1130" s="7"/>
      <c r="H1130" s="9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</row>
    <row r="1131">
      <c r="F1131" s="8"/>
      <c r="G1131" s="7"/>
      <c r="H1131" s="9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</row>
    <row r="1132">
      <c r="F1132" s="8"/>
      <c r="G1132" s="7"/>
      <c r="H1132" s="9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</row>
    <row r="1133">
      <c r="F1133" s="8"/>
      <c r="G1133" s="7"/>
      <c r="H1133" s="9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</row>
    <row r="1134">
      <c r="F1134" s="8"/>
      <c r="G1134" s="7"/>
      <c r="H1134" s="9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</row>
    <row r="1135">
      <c r="F1135" s="8"/>
      <c r="G1135" s="7"/>
      <c r="H1135" s="9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</row>
    <row r="1136">
      <c r="F1136" s="8"/>
      <c r="G1136" s="7"/>
      <c r="H1136" s="9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</row>
    <row r="1137">
      <c r="F1137" s="8"/>
      <c r="G1137" s="7"/>
      <c r="H1137" s="9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</row>
    <row r="1138">
      <c r="F1138" s="8"/>
      <c r="G1138" s="7"/>
      <c r="H1138" s="9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</row>
    <row r="1139">
      <c r="F1139" s="8"/>
      <c r="G1139" s="7"/>
      <c r="H1139" s="9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</row>
    <row r="1140">
      <c r="F1140" s="8"/>
      <c r="G1140" s="7"/>
      <c r="H1140" s="9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</row>
    <row r="1141">
      <c r="F1141" s="8"/>
      <c r="G1141" s="7"/>
      <c r="H1141" s="9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</row>
    <row r="1142">
      <c r="F1142" s="8"/>
      <c r="G1142" s="7"/>
      <c r="H1142" s="9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</row>
    <row r="1143">
      <c r="F1143" s="8"/>
      <c r="G1143" s="7"/>
      <c r="H1143" s="9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</row>
    <row r="1144">
      <c r="F1144" s="8"/>
      <c r="G1144" s="7"/>
      <c r="H1144" s="9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</row>
    <row r="1145">
      <c r="F1145" s="8"/>
      <c r="G1145" s="7"/>
      <c r="H1145" s="9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</row>
    <row r="1146">
      <c r="F1146" s="8"/>
      <c r="G1146" s="7"/>
      <c r="H1146" s="9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</row>
    <row r="1147">
      <c r="F1147" s="8"/>
      <c r="G1147" s="7"/>
      <c r="H1147" s="9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</row>
    <row r="1148">
      <c r="F1148" s="8"/>
      <c r="G1148" s="7"/>
      <c r="H1148" s="9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</row>
    <row r="1149">
      <c r="F1149" s="8"/>
      <c r="G1149" s="7"/>
      <c r="H1149" s="9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</row>
    <row r="1150">
      <c r="F1150" s="8"/>
      <c r="G1150" s="7"/>
      <c r="H1150" s="9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</row>
    <row r="1151">
      <c r="F1151" s="8"/>
      <c r="G1151" s="7"/>
      <c r="H1151" s="9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</row>
    <row r="1152">
      <c r="F1152" s="8"/>
      <c r="G1152" s="7"/>
      <c r="H1152" s="9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</row>
    <row r="1153">
      <c r="F1153" s="8"/>
      <c r="G1153" s="7"/>
      <c r="H1153" s="9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</row>
    <row r="1154">
      <c r="F1154" s="8"/>
      <c r="G1154" s="7"/>
      <c r="H1154" s="9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</row>
    <row r="1155">
      <c r="F1155" s="8"/>
      <c r="G1155" s="7"/>
      <c r="H1155" s="9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</row>
    <row r="1156">
      <c r="F1156" s="8"/>
      <c r="G1156" s="7"/>
      <c r="H1156" s="9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</row>
    <row r="1157">
      <c r="F1157" s="8"/>
      <c r="G1157" s="7"/>
      <c r="H1157" s="9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</row>
    <row r="1158">
      <c r="F1158" s="8"/>
      <c r="G1158" s="7"/>
      <c r="H1158" s="9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</row>
    <row r="1159">
      <c r="F1159" s="8"/>
      <c r="G1159" s="7"/>
      <c r="H1159" s="9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</row>
    <row r="1160">
      <c r="F1160" s="8"/>
      <c r="G1160" s="7"/>
      <c r="H1160" s="9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</row>
    <row r="1161">
      <c r="F1161" s="8"/>
      <c r="G1161" s="7"/>
      <c r="H1161" s="9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</row>
    <row r="1162">
      <c r="F1162" s="8"/>
      <c r="G1162" s="7"/>
      <c r="H1162" s="9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</row>
    <row r="1163">
      <c r="F1163" s="8"/>
      <c r="G1163" s="7"/>
      <c r="H1163" s="9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</row>
    <row r="1164">
      <c r="F1164" s="8"/>
      <c r="G1164" s="7"/>
      <c r="H1164" s="9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</row>
    <row r="1165">
      <c r="F1165" s="8"/>
      <c r="G1165" s="7"/>
      <c r="H1165" s="9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</row>
    <row r="1166">
      <c r="F1166" s="8"/>
      <c r="G1166" s="7"/>
      <c r="H1166" s="9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</row>
    <row r="1167">
      <c r="F1167" s="8"/>
      <c r="G1167" s="7"/>
      <c r="H1167" s="9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</row>
    <row r="1168">
      <c r="F1168" s="8"/>
      <c r="G1168" s="7"/>
      <c r="H1168" s="9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</row>
    <row r="1169">
      <c r="F1169" s="8"/>
      <c r="G1169" s="7"/>
      <c r="H1169" s="9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</row>
    <row r="1170">
      <c r="F1170" s="8"/>
      <c r="G1170" s="7"/>
      <c r="H1170" s="9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</row>
    <row r="1171">
      <c r="F1171" s="8"/>
      <c r="G1171" s="7"/>
      <c r="H1171" s="9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</row>
    <row r="1172">
      <c r="F1172" s="8"/>
      <c r="G1172" s="7"/>
      <c r="H1172" s="9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</row>
    <row r="1173">
      <c r="F1173" s="8"/>
      <c r="G1173" s="7"/>
      <c r="H1173" s="9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</row>
    <row r="1174">
      <c r="F1174" s="8"/>
      <c r="G1174" s="7"/>
      <c r="H1174" s="9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</row>
    <row r="1175">
      <c r="F1175" s="8"/>
      <c r="G1175" s="7"/>
      <c r="H1175" s="9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</row>
    <row r="1176">
      <c r="F1176" s="8"/>
      <c r="G1176" s="7"/>
      <c r="H1176" s="9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</row>
    <row r="1177">
      <c r="F1177" s="8"/>
      <c r="G1177" s="7"/>
      <c r="H1177" s="9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</row>
    <row r="1178">
      <c r="F1178" s="8"/>
      <c r="G1178" s="7"/>
      <c r="H1178" s="9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</row>
    <row r="1179">
      <c r="F1179" s="8"/>
      <c r="G1179" s="7"/>
      <c r="H1179" s="9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</row>
    <row r="1180">
      <c r="F1180" s="8"/>
      <c r="G1180" s="7"/>
      <c r="H1180" s="9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</row>
    <row r="1181">
      <c r="F1181" s="8"/>
      <c r="G1181" s="7"/>
      <c r="H1181" s="9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</row>
    <row r="1182">
      <c r="F1182" s="8"/>
      <c r="G1182" s="7"/>
      <c r="H1182" s="9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</row>
    <row r="1183">
      <c r="F1183" s="8"/>
      <c r="G1183" s="7"/>
      <c r="H1183" s="9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</row>
    <row r="1184">
      <c r="F1184" s="8"/>
      <c r="G1184" s="7"/>
      <c r="H1184" s="9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</row>
    <row r="1185">
      <c r="F1185" s="8"/>
      <c r="G1185" s="7"/>
      <c r="H1185" s="9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</row>
    <row r="1186">
      <c r="F1186" s="8"/>
      <c r="G1186" s="7"/>
      <c r="H1186" s="9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</row>
    <row r="1187">
      <c r="F1187" s="8"/>
      <c r="G1187" s="7"/>
      <c r="H1187" s="9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</row>
    <row r="1188">
      <c r="F1188" s="8"/>
      <c r="G1188" s="7"/>
      <c r="H1188" s="9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</row>
    <row r="1189">
      <c r="F1189" s="8"/>
      <c r="G1189" s="7"/>
      <c r="H1189" s="9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</row>
    <row r="1190">
      <c r="F1190" s="8"/>
      <c r="G1190" s="7"/>
      <c r="H1190" s="9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</row>
    <row r="1191">
      <c r="F1191" s="8"/>
      <c r="G1191" s="7"/>
      <c r="H1191" s="9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</row>
    <row r="1192">
      <c r="F1192" s="8"/>
      <c r="G1192" s="7"/>
      <c r="H1192" s="9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</row>
    <row r="1193">
      <c r="F1193" s="8"/>
      <c r="G1193" s="7"/>
      <c r="H1193" s="9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</row>
    <row r="1194">
      <c r="F1194" s="8"/>
      <c r="G1194" s="7"/>
      <c r="H1194" s="9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</row>
    <row r="1195">
      <c r="F1195" s="8"/>
      <c r="G1195" s="7"/>
      <c r="H1195" s="9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</row>
    <row r="1196">
      <c r="F1196" s="8"/>
      <c r="G1196" s="7"/>
      <c r="H1196" s="9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</row>
    <row r="1197">
      <c r="F1197" s="8"/>
      <c r="G1197" s="7"/>
      <c r="H1197" s="9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</row>
    <row r="1198">
      <c r="F1198" s="8"/>
      <c r="G1198" s="7"/>
      <c r="H1198" s="9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</row>
    <row r="1199">
      <c r="F1199" s="8"/>
      <c r="G1199" s="7"/>
      <c r="H1199" s="9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</row>
    <row r="1200">
      <c r="F1200" s="8"/>
      <c r="G1200" s="7"/>
      <c r="H1200" s="9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</row>
    <row r="1201">
      <c r="F1201" s="8"/>
      <c r="G1201" s="7"/>
      <c r="H1201" s="9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</row>
    <row r="1202">
      <c r="F1202" s="8"/>
      <c r="G1202" s="7"/>
      <c r="H1202" s="9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</row>
    <row r="1203">
      <c r="F1203" s="8"/>
      <c r="G1203" s="7"/>
      <c r="H1203" s="9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</row>
    <row r="1204">
      <c r="F1204" s="8"/>
      <c r="G1204" s="7"/>
      <c r="H1204" s="9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</row>
    <row r="1205">
      <c r="F1205" s="8"/>
      <c r="G1205" s="7"/>
      <c r="H1205" s="9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</row>
    <row r="1206">
      <c r="F1206" s="8"/>
      <c r="G1206" s="7"/>
      <c r="H1206" s="9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</row>
    <row r="1207">
      <c r="F1207" s="8"/>
      <c r="G1207" s="7"/>
      <c r="H1207" s="9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</row>
    <row r="1208">
      <c r="F1208" s="8"/>
      <c r="G1208" s="7"/>
      <c r="H1208" s="9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</row>
    <row r="1209">
      <c r="F1209" s="8"/>
      <c r="G1209" s="7"/>
      <c r="H1209" s="9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</row>
    <row r="1210">
      <c r="F1210" s="8"/>
      <c r="G1210" s="7"/>
      <c r="H1210" s="9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</row>
    <row r="1211">
      <c r="F1211" s="8"/>
      <c r="G1211" s="7"/>
      <c r="H1211" s="9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</row>
    <row r="1212">
      <c r="F1212" s="8"/>
      <c r="G1212" s="7"/>
      <c r="H1212" s="9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</row>
    <row r="1213">
      <c r="F1213" s="8"/>
      <c r="G1213" s="7"/>
      <c r="H1213" s="9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</row>
    <row r="1214">
      <c r="F1214" s="8"/>
      <c r="G1214" s="7"/>
      <c r="H1214" s="9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</row>
    <row r="1215">
      <c r="F1215" s="8"/>
      <c r="G1215" s="7"/>
      <c r="H1215" s="9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</row>
    <row r="1216">
      <c r="F1216" s="8"/>
      <c r="G1216" s="7"/>
      <c r="H1216" s="9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</row>
    <row r="1217">
      <c r="F1217" s="8"/>
      <c r="G1217" s="7"/>
      <c r="H1217" s="9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</row>
    <row r="1218">
      <c r="F1218" s="8"/>
      <c r="G1218" s="7"/>
      <c r="H1218" s="9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</row>
    <row r="1219">
      <c r="F1219" s="8"/>
      <c r="G1219" s="7"/>
      <c r="H1219" s="9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</row>
    <row r="1220">
      <c r="F1220" s="8"/>
      <c r="G1220" s="7"/>
      <c r="H1220" s="9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</row>
    <row r="1221">
      <c r="F1221" s="8"/>
      <c r="G1221" s="7"/>
      <c r="H1221" s="9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</row>
    <row r="1222">
      <c r="F1222" s="8"/>
      <c r="G1222" s="7"/>
      <c r="H1222" s="9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</row>
    <row r="1223">
      <c r="F1223" s="8"/>
      <c r="G1223" s="7"/>
      <c r="H1223" s="9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</row>
    <row r="1224">
      <c r="F1224" s="8"/>
      <c r="G1224" s="7"/>
      <c r="H1224" s="9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</row>
    <row r="1225">
      <c r="F1225" s="8"/>
      <c r="G1225" s="7"/>
      <c r="H1225" s="9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</row>
    <row r="1226">
      <c r="F1226" s="8"/>
      <c r="G1226" s="7"/>
      <c r="H1226" s="9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</row>
    <row r="1227">
      <c r="F1227" s="8"/>
      <c r="G1227" s="7"/>
      <c r="H1227" s="9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</row>
    <row r="1228">
      <c r="F1228" s="8"/>
      <c r="G1228" s="7"/>
      <c r="H1228" s="9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</row>
    <row r="1229">
      <c r="F1229" s="8"/>
      <c r="G1229" s="7"/>
      <c r="H1229" s="9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</row>
    <row r="1230">
      <c r="F1230" s="8"/>
      <c r="G1230" s="7"/>
      <c r="H1230" s="9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</row>
    <row r="1231">
      <c r="F1231" s="8"/>
      <c r="G1231" s="7"/>
      <c r="H1231" s="9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</row>
    <row r="1232">
      <c r="F1232" s="8"/>
      <c r="G1232" s="7"/>
      <c r="H1232" s="9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</row>
    <row r="1233">
      <c r="F1233" s="8"/>
      <c r="G1233" s="7"/>
      <c r="H1233" s="9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</row>
    <row r="1234">
      <c r="F1234" s="8"/>
      <c r="G1234" s="7"/>
      <c r="H1234" s="9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</row>
    <row r="1235">
      <c r="F1235" s="8"/>
      <c r="G1235" s="7"/>
      <c r="H1235" s="9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</row>
    <row r="1236">
      <c r="F1236" s="8"/>
      <c r="G1236" s="7"/>
      <c r="H1236" s="9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</row>
    <row r="1237">
      <c r="F1237" s="8"/>
      <c r="G1237" s="7"/>
      <c r="H1237" s="9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</row>
    <row r="1238">
      <c r="F1238" s="8"/>
      <c r="G1238" s="7"/>
      <c r="H1238" s="9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</row>
    <row r="1239">
      <c r="F1239" s="8"/>
      <c r="G1239" s="7"/>
      <c r="H1239" s="9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</row>
    <row r="1240">
      <c r="F1240" s="8"/>
      <c r="G1240" s="7"/>
      <c r="H1240" s="9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</row>
    <row r="1241">
      <c r="F1241" s="8"/>
      <c r="G1241" s="7"/>
      <c r="H1241" s="9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</row>
    <row r="1242">
      <c r="F1242" s="8"/>
      <c r="G1242" s="7"/>
      <c r="H1242" s="9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</row>
    <row r="1243">
      <c r="F1243" s="8"/>
      <c r="G1243" s="7"/>
      <c r="H1243" s="9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</row>
    <row r="1244">
      <c r="F1244" s="8"/>
      <c r="G1244" s="7"/>
      <c r="H1244" s="9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</row>
    <row r="1245">
      <c r="F1245" s="8"/>
      <c r="G1245" s="7"/>
      <c r="H1245" s="9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</row>
    <row r="1246">
      <c r="F1246" s="8"/>
      <c r="G1246" s="7"/>
      <c r="H1246" s="9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</row>
    <row r="1247">
      <c r="F1247" s="8"/>
      <c r="G1247" s="7"/>
      <c r="H1247" s="9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</row>
    <row r="1248">
      <c r="F1248" s="8"/>
      <c r="G1248" s="7"/>
      <c r="H1248" s="9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</row>
    <row r="1249">
      <c r="F1249" s="8"/>
      <c r="G1249" s="7"/>
      <c r="H1249" s="9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</row>
    <row r="1250">
      <c r="F1250" s="8"/>
      <c r="G1250" s="7"/>
      <c r="H1250" s="9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</row>
    <row r="1251">
      <c r="F1251" s="8"/>
      <c r="G1251" s="7"/>
      <c r="H1251" s="9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</row>
    <row r="1252">
      <c r="F1252" s="8"/>
      <c r="G1252" s="7"/>
      <c r="H1252" s="9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</row>
    <row r="1253">
      <c r="F1253" s="8"/>
      <c r="G1253" s="7"/>
      <c r="H1253" s="9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</row>
    <row r="1254">
      <c r="F1254" s="8"/>
      <c r="G1254" s="7"/>
      <c r="H1254" s="9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</row>
    <row r="1255">
      <c r="F1255" s="8"/>
      <c r="G1255" s="7"/>
      <c r="H1255" s="9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</row>
    <row r="1256">
      <c r="F1256" s="8"/>
      <c r="G1256" s="7"/>
      <c r="H1256" s="9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</row>
    <row r="1257">
      <c r="F1257" s="8"/>
      <c r="G1257" s="7"/>
      <c r="H1257" s="9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</row>
    <row r="1258">
      <c r="F1258" s="8"/>
      <c r="G1258" s="7"/>
      <c r="H1258" s="9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</row>
    <row r="1259">
      <c r="F1259" s="8"/>
      <c r="G1259" s="7"/>
      <c r="H1259" s="9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</row>
    <row r="1260">
      <c r="F1260" s="8"/>
      <c r="G1260" s="7"/>
      <c r="H1260" s="9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</row>
    <row r="1261">
      <c r="F1261" s="8"/>
      <c r="G1261" s="7"/>
      <c r="H1261" s="9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</row>
    <row r="1262">
      <c r="F1262" s="8"/>
      <c r="G1262" s="7"/>
      <c r="H1262" s="9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</row>
    <row r="1263">
      <c r="F1263" s="8"/>
      <c r="G1263" s="7"/>
      <c r="H1263" s="9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</row>
    <row r="1264">
      <c r="F1264" s="8"/>
      <c r="G1264" s="7"/>
      <c r="H1264" s="9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</row>
    <row r="1265">
      <c r="F1265" s="8"/>
      <c r="G1265" s="7"/>
      <c r="H1265" s="9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</row>
    <row r="1266">
      <c r="F1266" s="8"/>
      <c r="G1266" s="7"/>
      <c r="H1266" s="9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</row>
    <row r="1267">
      <c r="F1267" s="8"/>
      <c r="G1267" s="7"/>
      <c r="H1267" s="9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</row>
    <row r="1268">
      <c r="F1268" s="8"/>
      <c r="G1268" s="7"/>
      <c r="H1268" s="9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</row>
    <row r="1269">
      <c r="F1269" s="8"/>
      <c r="G1269" s="7"/>
      <c r="H1269" s="9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</row>
    <row r="1270">
      <c r="F1270" s="8"/>
      <c r="G1270" s="7"/>
      <c r="H1270" s="9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</row>
    <row r="1271">
      <c r="F1271" s="8"/>
      <c r="G1271" s="7"/>
      <c r="H1271" s="9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</row>
    <row r="1272">
      <c r="F1272" s="8"/>
      <c r="G1272" s="7"/>
      <c r="H1272" s="9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</row>
    <row r="1273">
      <c r="F1273" s="8"/>
      <c r="G1273" s="7"/>
      <c r="H1273" s="9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</row>
    <row r="1274">
      <c r="F1274" s="8"/>
      <c r="G1274" s="7"/>
      <c r="H1274" s="9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</row>
    <row r="1275">
      <c r="F1275" s="8"/>
      <c r="G1275" s="7"/>
      <c r="H1275" s="9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</row>
    <row r="1276">
      <c r="F1276" s="8"/>
      <c r="G1276" s="7"/>
      <c r="H1276" s="9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</row>
    <row r="1277">
      <c r="F1277" s="8"/>
      <c r="G1277" s="7"/>
      <c r="H1277" s="9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</row>
    <row r="1278">
      <c r="F1278" s="8"/>
      <c r="G1278" s="7"/>
      <c r="H1278" s="9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</row>
    <row r="1279">
      <c r="F1279" s="8"/>
      <c r="G1279" s="7"/>
      <c r="H1279" s="9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</row>
    <row r="1280">
      <c r="F1280" s="8"/>
      <c r="G1280" s="7"/>
      <c r="H1280" s="9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</row>
    <row r="1281">
      <c r="F1281" s="8"/>
      <c r="G1281" s="7"/>
      <c r="H1281" s="9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</row>
    <row r="1282">
      <c r="F1282" s="8"/>
      <c r="G1282" s="7"/>
      <c r="H1282" s="9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</row>
    <row r="1283">
      <c r="F1283" s="8"/>
      <c r="G1283" s="7"/>
      <c r="H1283" s="9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</row>
    <row r="1284">
      <c r="F1284" s="8"/>
      <c r="G1284" s="7"/>
      <c r="H1284" s="9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</row>
    <row r="1285">
      <c r="F1285" s="8"/>
      <c r="G1285" s="7"/>
      <c r="H1285" s="9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</row>
    <row r="1286">
      <c r="F1286" s="8"/>
      <c r="G1286" s="7"/>
      <c r="H1286" s="9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</row>
    <row r="1287">
      <c r="F1287" s="8"/>
      <c r="G1287" s="7"/>
      <c r="H1287" s="9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</row>
    <row r="1288">
      <c r="F1288" s="8"/>
      <c r="G1288" s="7"/>
      <c r="H1288" s="9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</row>
    <row r="1289">
      <c r="F1289" s="8"/>
      <c r="G1289" s="7"/>
      <c r="H1289" s="9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</row>
    <row r="1290">
      <c r="F1290" s="8"/>
      <c r="G1290" s="7"/>
      <c r="H1290" s="9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</row>
    <row r="1291">
      <c r="F1291" s="8"/>
      <c r="G1291" s="7"/>
      <c r="H1291" s="9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</row>
    <row r="1292">
      <c r="F1292" s="8"/>
      <c r="G1292" s="7"/>
      <c r="H1292" s="9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</row>
    <row r="1293">
      <c r="F1293" s="8"/>
      <c r="G1293" s="7"/>
      <c r="H1293" s="9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</row>
    <row r="1294">
      <c r="F1294" s="8"/>
      <c r="G1294" s="7"/>
      <c r="H1294" s="9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</row>
    <row r="1295">
      <c r="F1295" s="8"/>
      <c r="G1295" s="7"/>
      <c r="H1295" s="9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</row>
    <row r="1296">
      <c r="F1296" s="8"/>
      <c r="G1296" s="7"/>
      <c r="H1296" s="9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</row>
    <row r="1297">
      <c r="F1297" s="8"/>
      <c r="G1297" s="7"/>
      <c r="H1297" s="9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</row>
    <row r="1298">
      <c r="F1298" s="8"/>
      <c r="G1298" s="7"/>
      <c r="H1298" s="9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</row>
    <row r="1299">
      <c r="F1299" s="8"/>
      <c r="G1299" s="7"/>
      <c r="H1299" s="9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</row>
    <row r="1300">
      <c r="F1300" s="8"/>
      <c r="G1300" s="7"/>
      <c r="H1300" s="9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</row>
    <row r="1301">
      <c r="F1301" s="8"/>
      <c r="G1301" s="7"/>
      <c r="H1301" s="9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</row>
    <row r="1302">
      <c r="F1302" s="8"/>
      <c r="G1302" s="7"/>
      <c r="H1302" s="9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</row>
    <row r="1303">
      <c r="F1303" s="8"/>
      <c r="G1303" s="7"/>
      <c r="H1303" s="9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</row>
    <row r="1304">
      <c r="F1304" s="8"/>
      <c r="G1304" s="7"/>
      <c r="H1304" s="9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</row>
    <row r="1305">
      <c r="F1305" s="8"/>
      <c r="G1305" s="7"/>
      <c r="H1305" s="9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</row>
    <row r="1306">
      <c r="F1306" s="8"/>
      <c r="G1306" s="7"/>
      <c r="H1306" s="9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</row>
    <row r="1307">
      <c r="F1307" s="8"/>
      <c r="G1307" s="7"/>
      <c r="H1307" s="9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</row>
    <row r="1308">
      <c r="F1308" s="8"/>
      <c r="G1308" s="7"/>
      <c r="H1308" s="9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</row>
    <row r="1309">
      <c r="F1309" s="8"/>
      <c r="G1309" s="7"/>
      <c r="H1309" s="9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</row>
    <row r="1310">
      <c r="F1310" s="8"/>
      <c r="G1310" s="7"/>
      <c r="H1310" s="9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</row>
    <row r="1311">
      <c r="F1311" s="8"/>
      <c r="G1311" s="7"/>
      <c r="H1311" s="9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</row>
    <row r="1312">
      <c r="F1312" s="8"/>
      <c r="G1312" s="7"/>
      <c r="H1312" s="9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</row>
    <row r="1313">
      <c r="F1313" s="8"/>
      <c r="G1313" s="7"/>
      <c r="H1313" s="9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</row>
    <row r="1314">
      <c r="F1314" s="8"/>
      <c r="G1314" s="7"/>
      <c r="H1314" s="9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</row>
    <row r="1315">
      <c r="F1315" s="8"/>
      <c r="G1315" s="7"/>
      <c r="H1315" s="9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</row>
    <row r="1316">
      <c r="F1316" s="8"/>
      <c r="G1316" s="7"/>
      <c r="H1316" s="9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</row>
    <row r="1317">
      <c r="F1317" s="8"/>
      <c r="G1317" s="7"/>
      <c r="H1317" s="9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</row>
    <row r="1318">
      <c r="F1318" s="8"/>
      <c r="G1318" s="7"/>
      <c r="H1318" s="9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</row>
    <row r="1319">
      <c r="F1319" s="8"/>
      <c r="G1319" s="7"/>
      <c r="H1319" s="9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</row>
    <row r="1320">
      <c r="F1320" s="8"/>
      <c r="G1320" s="7"/>
      <c r="H1320" s="9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</row>
    <row r="1321">
      <c r="F1321" s="8"/>
      <c r="G1321" s="7"/>
      <c r="H1321" s="9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</row>
    <row r="1322">
      <c r="F1322" s="8"/>
      <c r="G1322" s="7"/>
      <c r="H1322" s="9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</row>
    <row r="1323">
      <c r="F1323" s="8"/>
      <c r="G1323" s="7"/>
      <c r="H1323" s="9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</row>
    <row r="1324">
      <c r="F1324" s="8"/>
      <c r="G1324" s="7"/>
      <c r="H1324" s="9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</row>
    <row r="1325">
      <c r="F1325" s="8"/>
      <c r="G1325" s="7"/>
      <c r="H1325" s="9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</row>
    <row r="1326">
      <c r="F1326" s="8"/>
      <c r="G1326" s="7"/>
      <c r="H1326" s="9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</row>
    <row r="1327">
      <c r="F1327" s="8"/>
      <c r="G1327" s="7"/>
      <c r="H1327" s="9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</row>
    <row r="1328">
      <c r="F1328" s="8"/>
      <c r="G1328" s="7"/>
      <c r="H1328" s="9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</row>
    <row r="1329">
      <c r="F1329" s="8"/>
      <c r="G1329" s="7"/>
      <c r="H1329" s="9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</row>
    <row r="1330">
      <c r="F1330" s="8"/>
      <c r="G1330" s="7"/>
      <c r="H1330" s="9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</row>
    <row r="1331">
      <c r="F1331" s="8"/>
      <c r="G1331" s="7"/>
      <c r="H1331" s="9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</row>
    <row r="1332">
      <c r="F1332" s="8"/>
      <c r="G1332" s="7"/>
      <c r="H1332" s="9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</row>
    <row r="1333">
      <c r="F1333" s="8"/>
      <c r="G1333" s="7"/>
      <c r="H1333" s="9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</row>
    <row r="1334">
      <c r="F1334" s="8"/>
      <c r="G1334" s="7"/>
      <c r="H1334" s="9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</row>
    <row r="1335">
      <c r="F1335" s="8"/>
      <c r="G1335" s="7"/>
      <c r="H1335" s="9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</row>
    <row r="1336">
      <c r="F1336" s="8"/>
      <c r="G1336" s="7"/>
      <c r="H1336" s="9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</row>
    <row r="1337">
      <c r="F1337" s="8"/>
      <c r="G1337" s="7"/>
      <c r="H1337" s="9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</row>
    <row r="1338">
      <c r="F1338" s="8"/>
      <c r="G1338" s="7"/>
      <c r="H1338" s="9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</row>
    <row r="1339">
      <c r="F1339" s="8"/>
      <c r="G1339" s="7"/>
      <c r="H1339" s="9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</row>
    <row r="1340">
      <c r="F1340" s="8"/>
      <c r="G1340" s="7"/>
      <c r="H1340" s="9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</row>
    <row r="1341">
      <c r="F1341" s="8"/>
      <c r="G1341" s="7"/>
      <c r="H1341" s="9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</row>
    <row r="1342">
      <c r="F1342" s="8"/>
      <c r="G1342" s="7"/>
      <c r="H1342" s="9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</row>
    <row r="1343">
      <c r="F1343" s="8"/>
      <c r="G1343" s="7"/>
      <c r="H1343" s="9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</row>
    <row r="1344">
      <c r="F1344" s="8"/>
      <c r="G1344" s="7"/>
      <c r="H1344" s="9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</row>
    <row r="1345">
      <c r="F1345" s="8"/>
      <c r="G1345" s="7"/>
      <c r="H1345" s="9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</row>
    <row r="1346">
      <c r="F1346" s="8"/>
      <c r="G1346" s="7"/>
      <c r="H1346" s="9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</row>
    <row r="1347">
      <c r="F1347" s="8"/>
      <c r="G1347" s="7"/>
      <c r="H1347" s="9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</row>
    <row r="1348">
      <c r="F1348" s="8"/>
      <c r="G1348" s="7"/>
      <c r="H1348" s="9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</row>
    <row r="1349">
      <c r="F1349" s="8"/>
      <c r="G1349" s="7"/>
      <c r="H1349" s="9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</row>
    <row r="1350">
      <c r="F1350" s="8"/>
      <c r="G1350" s="7"/>
      <c r="H1350" s="9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</row>
    <row r="1351">
      <c r="F1351" s="8"/>
      <c r="G1351" s="7"/>
      <c r="H1351" s="9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</row>
    <row r="1352">
      <c r="F1352" s="8"/>
      <c r="G1352" s="7"/>
      <c r="H1352" s="9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</row>
    <row r="1353">
      <c r="F1353" s="8"/>
      <c r="G1353" s="7"/>
      <c r="H1353" s="9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</row>
    <row r="1354">
      <c r="F1354" s="8"/>
      <c r="G1354" s="7"/>
      <c r="H1354" s="9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</row>
    <row r="1355">
      <c r="F1355" s="8"/>
      <c r="G1355" s="7"/>
      <c r="H1355" s="9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</row>
    <row r="1356">
      <c r="F1356" s="8"/>
      <c r="G1356" s="7"/>
      <c r="H1356" s="9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</row>
    <row r="1357">
      <c r="F1357" s="8"/>
      <c r="G1357" s="7"/>
      <c r="H1357" s="9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</row>
    <row r="1358">
      <c r="F1358" s="8"/>
      <c r="G1358" s="7"/>
      <c r="H1358" s="9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</row>
    <row r="1359">
      <c r="F1359" s="8"/>
      <c r="G1359" s="7"/>
      <c r="H1359" s="9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</row>
    <row r="1360">
      <c r="F1360" s="8"/>
      <c r="G1360" s="7"/>
      <c r="H1360" s="9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</row>
    <row r="1361">
      <c r="F1361" s="8"/>
      <c r="G1361" s="7"/>
      <c r="H1361" s="9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</row>
    <row r="1362">
      <c r="F1362" s="8"/>
      <c r="G1362" s="7"/>
      <c r="H1362" s="9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</row>
    <row r="1363">
      <c r="F1363" s="8"/>
      <c r="G1363" s="7"/>
      <c r="H1363" s="9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</row>
    <row r="1364">
      <c r="F1364" s="8"/>
      <c r="G1364" s="7"/>
      <c r="H1364" s="9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</row>
    <row r="1365">
      <c r="F1365" s="8"/>
      <c r="G1365" s="7"/>
      <c r="H1365" s="9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</row>
    <row r="1366">
      <c r="F1366" s="8"/>
      <c r="G1366" s="7"/>
      <c r="H1366" s="9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</row>
    <row r="1367">
      <c r="F1367" s="8"/>
      <c r="G1367" s="7"/>
      <c r="H1367" s="9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</row>
    <row r="1368">
      <c r="F1368" s="8"/>
      <c r="G1368" s="7"/>
      <c r="H1368" s="9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</row>
    <row r="1369">
      <c r="F1369" s="8"/>
      <c r="G1369" s="7"/>
      <c r="H1369" s="9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</row>
    <row r="1370">
      <c r="F1370" s="8"/>
      <c r="G1370" s="7"/>
      <c r="H1370" s="9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</row>
    <row r="1371">
      <c r="F1371" s="8"/>
      <c r="G1371" s="7"/>
      <c r="H1371" s="9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</row>
    <row r="1372">
      <c r="F1372" s="8"/>
      <c r="G1372" s="7"/>
      <c r="H1372" s="9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</row>
    <row r="1373">
      <c r="F1373" s="8"/>
      <c r="G1373" s="7"/>
      <c r="H1373" s="9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</row>
    <row r="1374">
      <c r="F1374" s="8"/>
      <c r="G1374" s="7"/>
      <c r="H1374" s="9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</row>
    <row r="1375">
      <c r="F1375" s="8"/>
      <c r="G1375" s="7"/>
      <c r="H1375" s="9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</row>
    <row r="1376">
      <c r="F1376" s="8"/>
      <c r="G1376" s="7"/>
      <c r="H1376" s="9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</row>
    <row r="1377">
      <c r="F1377" s="8"/>
      <c r="G1377" s="7"/>
      <c r="H1377" s="9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</row>
    <row r="1378">
      <c r="F1378" s="8"/>
      <c r="G1378" s="7"/>
      <c r="H1378" s="9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</row>
    <row r="1379">
      <c r="F1379" s="8"/>
      <c r="G1379" s="7"/>
      <c r="H1379" s="9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</row>
    <row r="1380">
      <c r="F1380" s="8"/>
      <c r="G1380" s="7"/>
      <c r="H1380" s="9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</row>
    <row r="1381">
      <c r="F1381" s="8"/>
      <c r="G1381" s="7"/>
      <c r="H1381" s="9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</row>
    <row r="1382">
      <c r="F1382" s="8"/>
      <c r="G1382" s="7"/>
      <c r="H1382" s="9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</row>
    <row r="1383">
      <c r="F1383" s="8"/>
      <c r="G1383" s="7"/>
      <c r="H1383" s="9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</row>
    <row r="1384">
      <c r="F1384" s="8"/>
      <c r="G1384" s="7"/>
      <c r="H1384" s="9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</row>
    <row r="1385">
      <c r="F1385" s="8"/>
      <c r="G1385" s="7"/>
      <c r="H1385" s="9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</row>
    <row r="1386">
      <c r="F1386" s="8"/>
      <c r="G1386" s="7"/>
      <c r="H1386" s="9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</row>
    <row r="1387">
      <c r="F1387" s="8"/>
      <c r="G1387" s="7"/>
      <c r="H1387" s="9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</row>
    <row r="1388">
      <c r="F1388" s="8"/>
      <c r="G1388" s="7"/>
      <c r="H1388" s="9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</row>
    <row r="1389">
      <c r="F1389" s="8"/>
      <c r="G1389" s="7"/>
      <c r="H1389" s="9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</row>
    <row r="1390">
      <c r="F1390" s="8"/>
      <c r="G1390" s="7"/>
      <c r="H1390" s="9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</row>
    <row r="1391">
      <c r="F1391" s="8"/>
      <c r="G1391" s="7"/>
      <c r="H1391" s="9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</row>
    <row r="1392">
      <c r="F1392" s="8"/>
      <c r="G1392" s="7"/>
      <c r="H1392" s="9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</row>
    <row r="1393">
      <c r="F1393" s="8"/>
      <c r="G1393" s="7"/>
      <c r="H1393" s="9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</row>
    <row r="1394">
      <c r="F1394" s="8"/>
      <c r="G1394" s="7"/>
      <c r="H1394" s="9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</row>
    <row r="1395">
      <c r="F1395" s="8"/>
      <c r="G1395" s="7"/>
      <c r="H1395" s="9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</row>
    <row r="1396">
      <c r="F1396" s="8"/>
      <c r="G1396" s="7"/>
      <c r="H1396" s="9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</row>
    <row r="1397">
      <c r="F1397" s="8"/>
      <c r="G1397" s="7"/>
      <c r="H1397" s="9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</row>
    <row r="1398">
      <c r="F1398" s="8"/>
      <c r="G1398" s="7"/>
      <c r="H1398" s="9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</row>
    <row r="1399">
      <c r="F1399" s="8"/>
      <c r="G1399" s="7"/>
      <c r="H1399" s="9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</row>
    <row r="1400">
      <c r="F1400" s="8"/>
      <c r="G1400" s="7"/>
      <c r="H1400" s="9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</row>
    <row r="1401">
      <c r="F1401" s="8"/>
      <c r="G1401" s="7"/>
      <c r="H1401" s="9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</row>
    <row r="1402">
      <c r="F1402" s="8"/>
      <c r="G1402" s="7"/>
      <c r="H1402" s="9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</row>
    <row r="1403">
      <c r="F1403" s="8"/>
      <c r="G1403" s="7"/>
      <c r="H1403" s="9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</row>
    <row r="1404">
      <c r="F1404" s="8"/>
      <c r="G1404" s="7"/>
      <c r="H1404" s="9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</row>
    <row r="1405">
      <c r="F1405" s="8"/>
      <c r="G1405" s="7"/>
      <c r="H1405" s="9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</row>
    <row r="1406">
      <c r="F1406" s="8"/>
      <c r="G1406" s="7"/>
      <c r="H1406" s="9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</row>
    <row r="1407">
      <c r="F1407" s="8"/>
      <c r="G1407" s="7"/>
      <c r="H1407" s="9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</row>
    <row r="1408">
      <c r="F1408" s="8"/>
      <c r="G1408" s="7"/>
      <c r="H1408" s="9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</row>
    <row r="1409">
      <c r="F1409" s="8"/>
      <c r="G1409" s="7"/>
      <c r="H1409" s="9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</row>
    <row r="1410">
      <c r="F1410" s="8"/>
      <c r="G1410" s="7"/>
      <c r="H1410" s="9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</row>
    <row r="1411">
      <c r="F1411" s="8"/>
      <c r="G1411" s="7"/>
      <c r="H1411" s="9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</row>
    <row r="1412">
      <c r="F1412" s="8"/>
      <c r="G1412" s="7"/>
      <c r="H1412" s="9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</row>
    <row r="1413">
      <c r="F1413" s="8"/>
      <c r="G1413" s="7"/>
      <c r="H1413" s="9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</row>
    <row r="1414">
      <c r="F1414" s="8"/>
      <c r="G1414" s="7"/>
      <c r="H1414" s="9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</row>
    <row r="1415">
      <c r="F1415" s="8"/>
      <c r="G1415" s="7"/>
      <c r="H1415" s="9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</row>
    <row r="1416">
      <c r="F1416" s="8"/>
      <c r="G1416" s="7"/>
      <c r="H1416" s="9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</row>
    <row r="1417">
      <c r="F1417" s="8"/>
      <c r="G1417" s="7"/>
      <c r="H1417" s="9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</row>
    <row r="1418">
      <c r="F1418" s="8"/>
      <c r="G1418" s="7"/>
      <c r="H1418" s="9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</row>
    <row r="1419">
      <c r="F1419" s="8"/>
      <c r="G1419" s="7"/>
      <c r="H1419" s="9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</row>
    <row r="1420">
      <c r="F1420" s="8"/>
      <c r="G1420" s="7"/>
      <c r="H1420" s="9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</row>
    <row r="1421">
      <c r="F1421" s="8"/>
      <c r="G1421" s="7"/>
      <c r="H1421" s="9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</row>
    <row r="1422">
      <c r="F1422" s="8"/>
      <c r="G1422" s="7"/>
      <c r="H1422" s="9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</row>
    <row r="1423">
      <c r="F1423" s="8"/>
      <c r="G1423" s="7"/>
      <c r="H1423" s="9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</row>
    <row r="1424">
      <c r="F1424" s="8"/>
      <c r="G1424" s="7"/>
      <c r="H1424" s="9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</row>
    <row r="1425">
      <c r="F1425" s="8"/>
      <c r="G1425" s="7"/>
      <c r="H1425" s="9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</row>
    <row r="1426">
      <c r="F1426" s="8"/>
      <c r="G1426" s="7"/>
      <c r="H1426" s="9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</row>
    <row r="1427">
      <c r="F1427" s="8"/>
      <c r="G1427" s="7"/>
      <c r="H1427" s="9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</row>
    <row r="1428">
      <c r="F1428" s="8"/>
      <c r="G1428" s="7"/>
      <c r="H1428" s="9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</row>
    <row r="1429">
      <c r="F1429" s="8"/>
      <c r="G1429" s="7"/>
      <c r="H1429" s="9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</row>
    <row r="1430">
      <c r="F1430" s="8"/>
      <c r="G1430" s="7"/>
      <c r="H1430" s="9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</row>
    <row r="1431">
      <c r="F1431" s="8"/>
      <c r="G1431" s="7"/>
      <c r="H1431" s="9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</row>
    <row r="1432">
      <c r="F1432" s="8"/>
      <c r="G1432" s="7"/>
      <c r="H1432" s="9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</row>
    <row r="1433">
      <c r="F1433" s="8"/>
      <c r="G1433" s="7"/>
      <c r="H1433" s="9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</row>
    <row r="1434">
      <c r="F1434" s="8"/>
      <c r="G1434" s="7"/>
      <c r="H1434" s="9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</row>
    <row r="1435">
      <c r="F1435" s="8"/>
      <c r="G1435" s="7"/>
      <c r="H1435" s="9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</row>
    <row r="1436">
      <c r="F1436" s="8"/>
      <c r="G1436" s="7"/>
      <c r="H1436" s="9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</row>
    <row r="1437">
      <c r="F1437" s="8"/>
      <c r="G1437" s="7"/>
      <c r="H1437" s="9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</row>
    <row r="1438">
      <c r="F1438" s="8"/>
      <c r="G1438" s="7"/>
      <c r="H1438" s="9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</row>
    <row r="1439">
      <c r="F1439" s="8"/>
      <c r="G1439" s="7"/>
      <c r="H1439" s="9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</row>
    <row r="1440">
      <c r="F1440" s="8"/>
      <c r="G1440" s="7"/>
      <c r="H1440" s="9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</row>
    <row r="1441">
      <c r="F1441" s="8"/>
      <c r="G1441" s="7"/>
      <c r="H1441" s="9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</row>
    <row r="1442">
      <c r="F1442" s="8"/>
      <c r="G1442" s="7"/>
      <c r="H1442" s="9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</row>
    <row r="1443">
      <c r="F1443" s="8"/>
      <c r="G1443" s="7"/>
      <c r="H1443" s="9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</row>
    <row r="1444">
      <c r="F1444" s="8"/>
      <c r="G1444" s="7"/>
      <c r="H1444" s="9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</row>
    <row r="1445">
      <c r="F1445" s="8"/>
      <c r="G1445" s="7"/>
      <c r="H1445" s="9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</row>
    <row r="1446">
      <c r="F1446" s="8"/>
      <c r="G1446" s="7"/>
      <c r="H1446" s="9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</row>
    <row r="1447">
      <c r="F1447" s="8"/>
      <c r="G1447" s="7"/>
      <c r="H1447" s="9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</row>
    <row r="1448">
      <c r="F1448" s="8"/>
      <c r="G1448" s="7"/>
      <c r="H1448" s="9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</row>
    <row r="1449">
      <c r="F1449" s="8"/>
      <c r="G1449" s="7"/>
      <c r="H1449" s="9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</row>
    <row r="1450">
      <c r="F1450" s="8"/>
      <c r="G1450" s="7"/>
      <c r="H1450" s="9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</row>
    <row r="1451">
      <c r="F1451" s="8"/>
      <c r="G1451" s="7"/>
      <c r="H1451" s="9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</row>
    <row r="1452">
      <c r="F1452" s="8"/>
      <c r="G1452" s="7"/>
      <c r="H1452" s="9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</row>
    <row r="1453">
      <c r="F1453" s="8"/>
      <c r="G1453" s="7"/>
      <c r="H1453" s="9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</row>
    <row r="1454">
      <c r="F1454" s="8"/>
      <c r="G1454" s="7"/>
      <c r="H1454" s="9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</row>
    <row r="1455">
      <c r="F1455" s="8"/>
      <c r="G1455" s="7"/>
      <c r="H1455" s="9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</row>
    <row r="1456">
      <c r="F1456" s="8"/>
      <c r="G1456" s="7"/>
      <c r="H1456" s="9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</row>
    <row r="1457">
      <c r="F1457" s="8"/>
      <c r="G1457" s="7"/>
      <c r="H1457" s="9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</row>
    <row r="1458">
      <c r="F1458" s="8"/>
      <c r="G1458" s="7"/>
      <c r="H1458" s="9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</row>
    <row r="1459">
      <c r="F1459" s="8"/>
      <c r="G1459" s="7"/>
      <c r="H1459" s="9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</row>
    <row r="1460">
      <c r="F1460" s="8"/>
      <c r="G1460" s="7"/>
      <c r="H1460" s="9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</row>
    <row r="1461">
      <c r="F1461" s="8"/>
      <c r="G1461" s="7"/>
      <c r="H1461" s="9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</row>
    <row r="1462">
      <c r="F1462" s="8"/>
      <c r="G1462" s="7"/>
      <c r="H1462" s="9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</row>
    <row r="1463">
      <c r="F1463" s="8"/>
      <c r="G1463" s="7"/>
      <c r="H1463" s="9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</row>
    <row r="1464">
      <c r="F1464" s="8"/>
      <c r="G1464" s="7"/>
      <c r="H1464" s="9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</row>
    <row r="1465">
      <c r="F1465" s="8"/>
      <c r="G1465" s="7"/>
      <c r="H1465" s="9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</row>
    <row r="1466">
      <c r="F1466" s="8"/>
      <c r="G1466" s="7"/>
      <c r="H1466" s="9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</row>
    <row r="1467">
      <c r="F1467" s="8"/>
      <c r="G1467" s="7"/>
      <c r="H1467" s="9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</row>
    <row r="1468">
      <c r="F1468" s="8"/>
      <c r="G1468" s="7"/>
      <c r="H1468" s="9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</row>
    <row r="1469">
      <c r="F1469" s="8"/>
      <c r="G1469" s="7"/>
      <c r="H1469" s="9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</row>
    <row r="1470">
      <c r="F1470" s="8"/>
      <c r="G1470" s="7"/>
      <c r="H1470" s="9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</row>
    <row r="1471">
      <c r="F1471" s="8"/>
      <c r="G1471" s="7"/>
      <c r="H1471" s="9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</row>
    <row r="1472">
      <c r="F1472" s="8"/>
      <c r="G1472" s="7"/>
      <c r="H1472" s="9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</row>
    <row r="1473">
      <c r="F1473" s="8"/>
      <c r="G1473" s="7"/>
      <c r="H1473" s="9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</row>
    <row r="1474">
      <c r="F1474" s="8"/>
      <c r="G1474" s="7"/>
      <c r="H1474" s="9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</row>
    <row r="1475">
      <c r="F1475" s="8"/>
      <c r="G1475" s="7"/>
      <c r="H1475" s="9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</row>
    <row r="1476">
      <c r="F1476" s="8"/>
      <c r="G1476" s="7"/>
      <c r="H1476" s="9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</row>
    <row r="1477">
      <c r="F1477" s="8"/>
      <c r="G1477" s="7"/>
      <c r="H1477" s="9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</row>
    <row r="1478">
      <c r="F1478" s="8"/>
      <c r="G1478" s="7"/>
      <c r="H1478" s="9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</row>
    <row r="1479">
      <c r="F1479" s="8"/>
      <c r="G1479" s="7"/>
      <c r="H1479" s="9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</row>
    <row r="1480">
      <c r="F1480" s="8"/>
      <c r="G1480" s="7"/>
      <c r="H1480" s="9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</row>
    <row r="1481">
      <c r="F1481" s="8"/>
      <c r="G1481" s="7"/>
      <c r="H1481" s="9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</row>
    <row r="1482">
      <c r="F1482" s="8"/>
      <c r="G1482" s="7"/>
      <c r="H1482" s="9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</row>
    <row r="1483">
      <c r="F1483" s="8"/>
      <c r="G1483" s="7"/>
      <c r="H1483" s="9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</row>
    <row r="1484">
      <c r="F1484" s="8"/>
      <c r="G1484" s="7"/>
      <c r="H1484" s="9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</row>
    <row r="1485">
      <c r="F1485" s="8"/>
      <c r="G1485" s="7"/>
      <c r="H1485" s="9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</row>
    <row r="1486">
      <c r="F1486" s="8"/>
      <c r="G1486" s="7"/>
      <c r="H1486" s="9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</row>
    <row r="1487">
      <c r="F1487" s="8"/>
      <c r="G1487" s="7"/>
      <c r="H1487" s="9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</row>
    <row r="1488">
      <c r="F1488" s="8"/>
      <c r="G1488" s="7"/>
      <c r="H1488" s="9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</row>
    <row r="1489">
      <c r="F1489" s="8"/>
      <c r="G1489" s="7"/>
      <c r="H1489" s="9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</row>
    <row r="1490">
      <c r="F1490" s="8"/>
      <c r="G1490" s="7"/>
      <c r="H1490" s="9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</row>
    <row r="1491">
      <c r="F1491" s="8"/>
      <c r="G1491" s="7"/>
      <c r="H1491" s="9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</row>
    <row r="1492">
      <c r="F1492" s="8"/>
      <c r="G1492" s="7"/>
      <c r="H1492" s="9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</row>
    <row r="1493">
      <c r="F1493" s="8"/>
      <c r="G1493" s="7"/>
      <c r="H1493" s="9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</row>
    <row r="1494">
      <c r="F1494" s="8"/>
      <c r="G1494" s="7"/>
      <c r="H1494" s="9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</row>
    <row r="1495">
      <c r="F1495" s="8"/>
      <c r="G1495" s="7"/>
      <c r="H1495" s="9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</row>
    <row r="1496">
      <c r="F1496" s="8"/>
      <c r="G1496" s="7"/>
      <c r="H1496" s="9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</row>
    <row r="1497">
      <c r="F1497" s="8"/>
      <c r="G1497" s="7"/>
      <c r="H1497" s="9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</row>
    <row r="1498">
      <c r="F1498" s="8"/>
      <c r="G1498" s="7"/>
      <c r="H1498" s="9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</row>
    <row r="1499">
      <c r="F1499" s="8"/>
      <c r="G1499" s="7"/>
      <c r="H1499" s="9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</row>
    <row r="1500">
      <c r="F1500" s="8"/>
      <c r="G1500" s="7"/>
      <c r="H1500" s="9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</row>
    <row r="1501">
      <c r="F1501" s="8"/>
      <c r="G1501" s="7"/>
      <c r="H1501" s="9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</row>
    <row r="1502">
      <c r="F1502" s="8"/>
      <c r="G1502" s="7"/>
      <c r="H1502" s="9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</row>
    <row r="1503">
      <c r="F1503" s="8"/>
      <c r="G1503" s="7"/>
      <c r="H1503" s="9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</row>
    <row r="1504">
      <c r="F1504" s="8"/>
      <c r="G1504" s="7"/>
      <c r="H1504" s="9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</row>
    <row r="1505">
      <c r="F1505" s="8"/>
      <c r="G1505" s="7"/>
      <c r="H1505" s="9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</row>
    <row r="1506">
      <c r="F1506" s="8"/>
      <c r="G1506" s="7"/>
      <c r="H1506" s="9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</row>
    <row r="1507">
      <c r="F1507" s="8"/>
      <c r="G1507" s="7"/>
      <c r="H1507" s="9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</row>
    <row r="1508">
      <c r="F1508" s="8"/>
      <c r="G1508" s="7"/>
      <c r="H1508" s="9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</row>
    <row r="1509">
      <c r="F1509" s="8"/>
      <c r="G1509" s="7"/>
      <c r="H1509" s="9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</row>
    <row r="1510">
      <c r="F1510" s="8"/>
      <c r="G1510" s="7"/>
      <c r="H1510" s="9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</row>
    <row r="1511">
      <c r="F1511" s="8"/>
      <c r="G1511" s="7"/>
      <c r="H1511" s="9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</row>
    <row r="1512">
      <c r="F1512" s="8"/>
      <c r="G1512" s="7"/>
      <c r="H1512" s="9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</row>
    <row r="1513">
      <c r="F1513" s="8"/>
      <c r="G1513" s="7"/>
      <c r="H1513" s="9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</row>
    <row r="1514">
      <c r="F1514" s="8"/>
      <c r="G1514" s="7"/>
      <c r="H1514" s="9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</row>
    <row r="1515">
      <c r="F1515" s="8"/>
      <c r="G1515" s="7"/>
      <c r="H1515" s="9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</row>
    <row r="1516">
      <c r="F1516" s="8"/>
      <c r="G1516" s="7"/>
      <c r="H1516" s="9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</row>
    <row r="1517">
      <c r="F1517" s="8"/>
      <c r="G1517" s="7"/>
      <c r="H1517" s="9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</row>
    <row r="1518">
      <c r="F1518" s="8"/>
      <c r="G1518" s="7"/>
      <c r="H1518" s="9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</row>
    <row r="1519">
      <c r="F1519" s="8"/>
      <c r="G1519" s="7"/>
      <c r="H1519" s="9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</row>
    <row r="1520">
      <c r="F1520" s="8"/>
      <c r="G1520" s="7"/>
      <c r="H1520" s="9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</row>
    <row r="1521">
      <c r="F1521" s="8"/>
      <c r="G1521" s="7"/>
      <c r="H1521" s="9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</row>
    <row r="1522">
      <c r="F1522" s="8"/>
      <c r="G1522" s="7"/>
      <c r="H1522" s="9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</row>
    <row r="1523">
      <c r="F1523" s="8"/>
      <c r="G1523" s="7"/>
      <c r="H1523" s="9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</row>
    <row r="1524">
      <c r="F1524" s="8"/>
      <c r="G1524" s="7"/>
      <c r="H1524" s="9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</row>
    <row r="1525">
      <c r="F1525" s="8"/>
      <c r="G1525" s="7"/>
      <c r="H1525" s="9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</row>
    <row r="1526">
      <c r="F1526" s="8"/>
      <c r="G1526" s="7"/>
      <c r="H1526" s="9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</row>
    <row r="1527">
      <c r="F1527" s="8"/>
      <c r="G1527" s="7"/>
      <c r="H1527" s="9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</row>
    <row r="1528">
      <c r="F1528" s="8"/>
      <c r="G1528" s="7"/>
      <c r="H1528" s="9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</row>
    <row r="1529">
      <c r="F1529" s="8"/>
      <c r="G1529" s="7"/>
      <c r="H1529" s="9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</row>
    <row r="1530">
      <c r="F1530" s="8"/>
      <c r="G1530" s="7"/>
      <c r="H1530" s="9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</row>
    <row r="1531">
      <c r="F1531" s="8"/>
      <c r="G1531" s="7"/>
      <c r="H1531" s="9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</row>
    <row r="1532">
      <c r="F1532" s="8"/>
      <c r="G1532" s="7"/>
      <c r="H1532" s="9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</row>
    <row r="1533">
      <c r="F1533" s="8"/>
      <c r="G1533" s="7"/>
      <c r="H1533" s="9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</row>
    <row r="1534">
      <c r="F1534" s="8"/>
      <c r="G1534" s="7"/>
      <c r="H1534" s="9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</row>
    <row r="1535">
      <c r="F1535" s="8"/>
      <c r="G1535" s="7"/>
      <c r="H1535" s="9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</row>
    <row r="1536">
      <c r="F1536" s="8"/>
      <c r="G1536" s="7"/>
      <c r="H1536" s="9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</row>
    <row r="1537">
      <c r="F1537" s="8"/>
      <c r="G1537" s="7"/>
      <c r="H1537" s="9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</row>
    <row r="1538">
      <c r="F1538" s="8"/>
      <c r="G1538" s="7"/>
      <c r="H1538" s="9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</row>
    <row r="1539">
      <c r="F1539" s="8"/>
      <c r="G1539" s="7"/>
      <c r="H1539" s="9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</row>
    <row r="1540">
      <c r="F1540" s="8"/>
      <c r="G1540" s="7"/>
      <c r="H1540" s="9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</row>
    <row r="1541">
      <c r="F1541" s="8"/>
      <c r="G1541" s="7"/>
      <c r="H1541" s="9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</row>
    <row r="1542">
      <c r="F1542" s="8"/>
      <c r="G1542" s="7"/>
      <c r="H1542" s="9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</row>
    <row r="1543">
      <c r="F1543" s="8"/>
      <c r="G1543" s="7"/>
      <c r="H1543" s="9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</row>
    <row r="1544">
      <c r="F1544" s="8"/>
      <c r="G1544" s="7"/>
      <c r="H1544" s="9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</row>
    <row r="1545">
      <c r="F1545" s="8"/>
      <c r="G1545" s="7"/>
      <c r="H1545" s="9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</row>
    <row r="1546">
      <c r="F1546" s="8"/>
      <c r="G1546" s="7"/>
      <c r="H1546" s="9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</row>
    <row r="1547">
      <c r="F1547" s="8"/>
      <c r="G1547" s="7"/>
      <c r="H1547" s="9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</row>
    <row r="1548">
      <c r="F1548" s="8"/>
      <c r="G1548" s="7"/>
      <c r="H1548" s="9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</row>
    <row r="1549">
      <c r="F1549" s="8"/>
      <c r="G1549" s="7"/>
      <c r="H1549" s="9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</row>
    <row r="1550">
      <c r="F1550" s="8"/>
      <c r="G1550" s="7"/>
      <c r="H1550" s="9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</row>
    <row r="1551">
      <c r="F1551" s="8"/>
      <c r="G1551" s="7"/>
      <c r="H1551" s="9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</row>
    <row r="1552">
      <c r="F1552" s="8"/>
      <c r="G1552" s="7"/>
      <c r="H1552" s="9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</row>
    <row r="1553">
      <c r="F1553" s="8"/>
      <c r="G1553" s="7"/>
      <c r="H1553" s="9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</row>
    <row r="1554">
      <c r="F1554" s="8"/>
      <c r="G1554" s="7"/>
      <c r="H1554" s="9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</row>
    <row r="1555">
      <c r="F1555" s="8"/>
      <c r="G1555" s="7"/>
      <c r="H1555" s="9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</row>
    <row r="1556">
      <c r="F1556" s="8"/>
      <c r="G1556" s="7"/>
      <c r="H1556" s="9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</row>
    <row r="1557">
      <c r="F1557" s="8"/>
      <c r="G1557" s="7"/>
      <c r="H1557" s="9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</row>
    <row r="1558">
      <c r="F1558" s="8"/>
      <c r="G1558" s="7"/>
      <c r="H1558" s="9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</row>
    <row r="1559">
      <c r="F1559" s="8"/>
      <c r="G1559" s="7"/>
      <c r="H1559" s="9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</row>
    <row r="1560">
      <c r="F1560" s="8"/>
      <c r="G1560" s="7"/>
      <c r="H1560" s="9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</row>
    <row r="1561">
      <c r="F1561" s="8"/>
      <c r="G1561" s="7"/>
      <c r="H1561" s="9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</row>
    <row r="1562">
      <c r="F1562" s="8"/>
      <c r="G1562" s="7"/>
      <c r="H1562" s="9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</row>
    <row r="1563">
      <c r="F1563" s="8"/>
      <c r="G1563" s="7"/>
      <c r="H1563" s="9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</row>
    <row r="1564">
      <c r="F1564" s="8"/>
      <c r="G1564" s="7"/>
      <c r="H1564" s="9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</row>
    <row r="1565">
      <c r="F1565" s="8"/>
      <c r="G1565" s="7"/>
      <c r="H1565" s="9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</row>
    <row r="1566">
      <c r="F1566" s="8"/>
      <c r="G1566" s="7"/>
      <c r="H1566" s="9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</row>
    <row r="1567">
      <c r="F1567" s="8"/>
      <c r="G1567" s="7"/>
      <c r="H1567" s="9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</row>
    <row r="1568">
      <c r="F1568" s="8"/>
      <c r="G1568" s="7"/>
      <c r="H1568" s="9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</row>
    <row r="1569">
      <c r="F1569" s="8"/>
      <c r="G1569" s="7"/>
      <c r="H1569" s="9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</row>
    <row r="1570">
      <c r="F1570" s="8"/>
      <c r="G1570" s="7"/>
      <c r="H1570" s="9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</row>
    <row r="1571">
      <c r="F1571" s="8"/>
      <c r="G1571" s="7"/>
      <c r="H1571" s="9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</row>
    <row r="1572">
      <c r="F1572" s="8"/>
      <c r="G1572" s="7"/>
      <c r="H1572" s="9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</row>
    <row r="1573">
      <c r="F1573" s="8"/>
      <c r="G1573" s="7"/>
      <c r="H1573" s="9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</row>
    <row r="1574">
      <c r="F1574" s="8"/>
      <c r="G1574" s="7"/>
      <c r="H1574" s="9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</row>
    <row r="1575">
      <c r="F1575" s="8"/>
      <c r="G1575" s="7"/>
      <c r="H1575" s="9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</row>
    <row r="1576">
      <c r="F1576" s="8"/>
      <c r="G1576" s="7"/>
      <c r="H1576" s="9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</row>
    <row r="1577">
      <c r="F1577" s="8"/>
      <c r="G1577" s="7"/>
      <c r="H1577" s="9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</row>
    <row r="1578">
      <c r="F1578" s="8"/>
      <c r="G1578" s="7"/>
      <c r="H1578" s="9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</row>
    <row r="1579">
      <c r="F1579" s="8"/>
      <c r="G1579" s="7"/>
      <c r="H1579" s="9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</row>
    <row r="1580">
      <c r="F1580" s="8"/>
      <c r="G1580" s="7"/>
      <c r="H1580" s="9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</row>
    <row r="1581">
      <c r="F1581" s="8"/>
      <c r="G1581" s="7"/>
      <c r="H1581" s="9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</row>
    <row r="1582">
      <c r="F1582" s="8"/>
      <c r="G1582" s="7"/>
      <c r="H1582" s="9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</row>
    <row r="1583">
      <c r="F1583" s="8"/>
      <c r="G1583" s="7"/>
      <c r="H1583" s="9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</row>
    <row r="1584">
      <c r="F1584" s="8"/>
      <c r="G1584" s="7"/>
      <c r="H1584" s="9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</row>
    <row r="1585">
      <c r="F1585" s="8"/>
      <c r="G1585" s="7"/>
      <c r="H1585" s="9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</row>
    <row r="1586">
      <c r="F1586" s="8"/>
      <c r="G1586" s="7"/>
      <c r="H1586" s="9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</row>
    <row r="1587">
      <c r="F1587" s="8"/>
      <c r="G1587" s="7"/>
      <c r="H1587" s="9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</row>
    <row r="1588">
      <c r="F1588" s="8"/>
      <c r="G1588" s="7"/>
      <c r="H1588" s="9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</row>
    <row r="1589">
      <c r="F1589" s="8"/>
      <c r="G1589" s="7"/>
      <c r="H1589" s="9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</row>
    <row r="1590">
      <c r="F1590" s="8"/>
      <c r="G1590" s="7"/>
      <c r="H1590" s="9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</row>
    <row r="1591">
      <c r="F1591" s="8"/>
      <c r="G1591" s="7"/>
      <c r="H1591" s="9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</row>
    <row r="1592">
      <c r="F1592" s="8"/>
      <c r="G1592" s="7"/>
      <c r="H1592" s="9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</row>
    <row r="1593">
      <c r="F1593" s="8"/>
      <c r="G1593" s="7"/>
      <c r="H1593" s="9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</row>
    <row r="1594">
      <c r="F1594" s="8"/>
      <c r="G1594" s="7"/>
      <c r="H1594" s="9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</row>
    <row r="1595">
      <c r="F1595" s="8"/>
      <c r="G1595" s="7"/>
      <c r="H1595" s="9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</row>
    <row r="1596">
      <c r="F1596" s="8"/>
      <c r="G1596" s="7"/>
      <c r="H1596" s="9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</row>
    <row r="1597">
      <c r="F1597" s="8"/>
      <c r="G1597" s="7"/>
      <c r="H1597" s="9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</row>
    <row r="1598">
      <c r="F1598" s="8"/>
      <c r="G1598" s="7"/>
      <c r="H1598" s="9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</row>
    <row r="1599">
      <c r="F1599" s="8"/>
      <c r="G1599" s="7"/>
      <c r="H1599" s="9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</row>
    <row r="1600">
      <c r="F1600" s="8"/>
      <c r="G1600" s="7"/>
      <c r="H1600" s="9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</row>
    <row r="1601">
      <c r="F1601" s="8"/>
      <c r="G1601" s="7"/>
      <c r="H1601" s="9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</row>
    <row r="1602">
      <c r="F1602" s="8"/>
      <c r="G1602" s="7"/>
      <c r="H1602" s="9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</row>
    <row r="1603">
      <c r="F1603" s="8"/>
      <c r="G1603" s="7"/>
      <c r="H1603" s="9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</row>
    <row r="1604">
      <c r="F1604" s="8"/>
      <c r="G1604" s="7"/>
      <c r="H1604" s="9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</row>
    <row r="1605">
      <c r="F1605" s="8"/>
      <c r="G1605" s="7"/>
      <c r="H1605" s="9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</row>
    <row r="1606">
      <c r="F1606" s="8"/>
      <c r="G1606" s="7"/>
      <c r="H1606" s="9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</row>
    <row r="1607">
      <c r="F1607" s="8"/>
      <c r="G1607" s="7"/>
      <c r="H1607" s="9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</row>
    <row r="1608">
      <c r="F1608" s="8"/>
      <c r="G1608" s="7"/>
      <c r="H1608" s="9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</row>
    <row r="1609">
      <c r="F1609" s="8"/>
      <c r="G1609" s="7"/>
      <c r="H1609" s="9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</row>
    <row r="1610">
      <c r="F1610" s="8"/>
      <c r="G1610" s="7"/>
      <c r="H1610" s="9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</row>
    <row r="1611">
      <c r="F1611" s="8"/>
      <c r="G1611" s="7"/>
      <c r="H1611" s="9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</row>
    <row r="1612">
      <c r="F1612" s="8"/>
      <c r="G1612" s="7"/>
      <c r="H1612" s="9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</row>
    <row r="1613">
      <c r="F1613" s="8"/>
      <c r="G1613" s="7"/>
      <c r="H1613" s="9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</row>
    <row r="1614">
      <c r="F1614" s="8"/>
      <c r="G1614" s="7"/>
      <c r="H1614" s="9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</row>
    <row r="1615">
      <c r="F1615" s="8"/>
      <c r="G1615" s="7"/>
      <c r="H1615" s="9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</row>
    <row r="1616">
      <c r="F1616" s="8"/>
      <c r="G1616" s="7"/>
      <c r="H1616" s="9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</row>
    <row r="1617">
      <c r="F1617" s="8"/>
      <c r="G1617" s="7"/>
      <c r="H1617" s="9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</row>
    <row r="1618">
      <c r="F1618" s="8"/>
      <c r="G1618" s="7"/>
      <c r="H1618" s="9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</row>
    <row r="1619">
      <c r="F1619" s="8"/>
      <c r="G1619" s="7"/>
      <c r="H1619" s="9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</row>
    <row r="1620">
      <c r="F1620" s="8"/>
      <c r="G1620" s="7"/>
      <c r="H1620" s="9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</row>
    <row r="1621">
      <c r="F1621" s="8"/>
      <c r="G1621" s="7"/>
      <c r="H1621" s="9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</row>
    <row r="1622">
      <c r="F1622" s="8"/>
      <c r="G1622" s="7"/>
      <c r="H1622" s="9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</row>
    <row r="1623">
      <c r="F1623" s="8"/>
      <c r="G1623" s="7"/>
      <c r="H1623" s="9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</row>
    <row r="1624">
      <c r="F1624" s="8"/>
      <c r="G1624" s="7"/>
      <c r="H1624" s="9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</row>
    <row r="1625">
      <c r="F1625" s="8"/>
      <c r="G1625" s="7"/>
      <c r="H1625" s="9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</row>
    <row r="1626">
      <c r="F1626" s="8"/>
      <c r="G1626" s="7"/>
      <c r="H1626" s="9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</row>
    <row r="1627">
      <c r="F1627" s="8"/>
      <c r="G1627" s="7"/>
      <c r="H1627" s="9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</row>
    <row r="1628">
      <c r="F1628" s="8"/>
      <c r="G1628" s="7"/>
      <c r="H1628" s="9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</row>
    <row r="1629">
      <c r="F1629" s="8"/>
      <c r="G1629" s="7"/>
      <c r="H1629" s="9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</row>
    <row r="1630">
      <c r="F1630" s="8"/>
      <c r="G1630" s="7"/>
      <c r="H1630" s="9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</row>
    <row r="1631">
      <c r="F1631" s="8"/>
      <c r="G1631" s="7"/>
      <c r="H1631" s="9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</row>
    <row r="1632">
      <c r="F1632" s="8"/>
      <c r="G1632" s="7"/>
      <c r="H1632" s="9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</row>
    <row r="1633">
      <c r="F1633" s="8"/>
      <c r="G1633" s="7"/>
      <c r="H1633" s="9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</row>
    <row r="1634">
      <c r="F1634" s="8"/>
      <c r="G1634" s="7"/>
      <c r="H1634" s="9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</row>
    <row r="1635">
      <c r="F1635" s="8"/>
      <c r="G1635" s="7"/>
      <c r="H1635" s="9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</row>
    <row r="1636">
      <c r="F1636" s="8"/>
      <c r="G1636" s="7"/>
      <c r="H1636" s="9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</row>
    <row r="1637">
      <c r="F1637" s="8"/>
      <c r="G1637" s="7"/>
      <c r="H1637" s="9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</row>
    <row r="1638">
      <c r="F1638" s="8"/>
      <c r="G1638" s="7"/>
      <c r="H1638" s="9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</row>
    <row r="1639">
      <c r="F1639" s="8"/>
      <c r="G1639" s="7"/>
      <c r="H1639" s="9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</row>
    <row r="1640">
      <c r="F1640" s="8"/>
      <c r="G1640" s="7"/>
      <c r="H1640" s="9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</row>
    <row r="1641">
      <c r="F1641" s="8"/>
      <c r="G1641" s="7"/>
      <c r="H1641" s="9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</row>
    <row r="1642">
      <c r="F1642" s="8"/>
      <c r="G1642" s="7"/>
      <c r="H1642" s="9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</row>
    <row r="1643">
      <c r="F1643" s="8"/>
      <c r="G1643" s="7"/>
      <c r="H1643" s="9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</row>
    <row r="1644">
      <c r="F1644" s="8"/>
      <c r="G1644" s="7"/>
      <c r="H1644" s="9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</row>
    <row r="1645">
      <c r="F1645" s="8"/>
      <c r="G1645" s="7"/>
      <c r="H1645" s="9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</row>
    <row r="1646">
      <c r="F1646" s="8"/>
      <c r="G1646" s="7"/>
      <c r="H1646" s="9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</row>
    <row r="1647">
      <c r="F1647" s="8"/>
      <c r="G1647" s="7"/>
      <c r="H1647" s="9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</row>
    <row r="1648">
      <c r="F1648" s="8"/>
      <c r="G1648" s="7"/>
      <c r="H1648" s="9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</row>
    <row r="1649">
      <c r="F1649" s="8"/>
      <c r="G1649" s="7"/>
      <c r="H1649" s="9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</row>
    <row r="1650">
      <c r="F1650" s="8"/>
      <c r="G1650" s="7"/>
      <c r="H1650" s="9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</row>
    <row r="1651">
      <c r="F1651" s="8"/>
      <c r="G1651" s="7"/>
      <c r="H1651" s="9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</row>
    <row r="1652">
      <c r="F1652" s="8"/>
      <c r="G1652" s="7"/>
      <c r="H1652" s="9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</row>
    <row r="1653">
      <c r="F1653" s="8"/>
      <c r="G1653" s="7"/>
      <c r="H1653" s="9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</row>
    <row r="1654">
      <c r="F1654" s="8"/>
      <c r="G1654" s="7"/>
      <c r="H1654" s="9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</row>
    <row r="1655">
      <c r="F1655" s="8"/>
      <c r="G1655" s="7"/>
      <c r="H1655" s="9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</row>
    <row r="1656">
      <c r="F1656" s="8"/>
      <c r="G1656" s="7"/>
      <c r="H1656" s="9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</row>
    <row r="1657">
      <c r="F1657" s="8"/>
      <c r="G1657" s="7"/>
      <c r="H1657" s="9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</row>
    <row r="1658">
      <c r="F1658" s="8"/>
      <c r="G1658" s="7"/>
      <c r="H1658" s="9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</row>
    <row r="1659">
      <c r="F1659" s="8"/>
      <c r="G1659" s="7"/>
      <c r="H1659" s="9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</row>
    <row r="1660">
      <c r="F1660" s="8"/>
      <c r="G1660" s="7"/>
      <c r="H1660" s="9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</row>
    <row r="1661">
      <c r="F1661" s="8"/>
      <c r="G1661" s="7"/>
      <c r="H1661" s="9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</row>
    <row r="1662">
      <c r="F1662" s="8"/>
      <c r="G1662" s="7"/>
      <c r="H1662" s="9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</row>
    <row r="1663">
      <c r="F1663" s="8"/>
      <c r="G1663" s="7"/>
      <c r="H1663" s="9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</row>
    <row r="1664">
      <c r="F1664" s="8"/>
      <c r="G1664" s="7"/>
      <c r="H1664" s="9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</row>
    <row r="1665">
      <c r="F1665" s="8"/>
      <c r="G1665" s="7"/>
      <c r="H1665" s="9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</row>
    <row r="1666">
      <c r="F1666" s="8"/>
      <c r="G1666" s="7"/>
      <c r="H1666" s="9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</row>
    <row r="1667">
      <c r="F1667" s="8"/>
      <c r="G1667" s="7"/>
      <c r="H1667" s="9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</row>
    <row r="1668">
      <c r="F1668" s="8"/>
      <c r="G1668" s="7"/>
      <c r="H1668" s="9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</row>
    <row r="1669">
      <c r="F1669" s="8"/>
      <c r="G1669" s="7"/>
      <c r="H1669" s="9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</row>
    <row r="1670">
      <c r="F1670" s="8"/>
      <c r="G1670" s="7"/>
      <c r="H1670" s="9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</row>
    <row r="1671">
      <c r="F1671" s="8"/>
      <c r="G1671" s="7"/>
      <c r="H1671" s="9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</row>
    <row r="1672">
      <c r="F1672" s="8"/>
      <c r="G1672" s="7"/>
      <c r="H1672" s="9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</row>
    <row r="1673">
      <c r="F1673" s="8"/>
      <c r="G1673" s="7"/>
      <c r="H1673" s="9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</row>
    <row r="1674">
      <c r="F1674" s="8"/>
      <c r="G1674" s="7"/>
      <c r="H1674" s="9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</row>
    <row r="1675">
      <c r="F1675" s="8"/>
      <c r="G1675" s="7"/>
      <c r="H1675" s="9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</row>
    <row r="1676">
      <c r="F1676" s="8"/>
      <c r="G1676" s="7"/>
      <c r="H1676" s="9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</row>
    <row r="1677">
      <c r="F1677" s="8"/>
      <c r="G1677" s="7"/>
      <c r="H1677" s="9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</row>
    <row r="1678">
      <c r="F1678" s="8"/>
      <c r="G1678" s="7"/>
      <c r="H1678" s="9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</row>
    <row r="1679">
      <c r="F1679" s="8"/>
      <c r="G1679" s="7"/>
      <c r="H1679" s="9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</row>
    <row r="1680">
      <c r="F1680" s="8"/>
      <c r="G1680" s="7"/>
      <c r="H1680" s="9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</row>
    <row r="1681">
      <c r="F1681" s="8"/>
      <c r="G1681" s="7"/>
      <c r="H1681" s="9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</row>
    <row r="1682">
      <c r="F1682" s="8"/>
      <c r="G1682" s="7"/>
      <c r="H1682" s="9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</row>
    <row r="1683">
      <c r="F1683" s="8"/>
      <c r="G1683" s="7"/>
      <c r="H1683" s="9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</row>
    <row r="1684">
      <c r="F1684" s="8"/>
      <c r="G1684" s="7"/>
      <c r="H1684" s="9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</row>
    <row r="1685">
      <c r="F1685" s="8"/>
      <c r="G1685" s="7"/>
      <c r="H1685" s="9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</row>
    <row r="1686">
      <c r="F1686" s="8"/>
      <c r="G1686" s="7"/>
      <c r="H1686" s="9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</row>
    <row r="1687">
      <c r="F1687" s="8"/>
      <c r="G1687" s="7"/>
      <c r="H1687" s="9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</row>
    <row r="1688">
      <c r="F1688" s="8"/>
      <c r="G1688" s="7"/>
      <c r="H1688" s="9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</row>
    <row r="1689">
      <c r="F1689" s="8"/>
      <c r="G1689" s="7"/>
      <c r="H1689" s="9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</row>
    <row r="1690">
      <c r="F1690" s="8"/>
      <c r="G1690" s="7"/>
      <c r="H1690" s="9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</row>
    <row r="1691">
      <c r="F1691" s="8"/>
      <c r="G1691" s="7"/>
      <c r="H1691" s="9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</row>
    <row r="1692">
      <c r="F1692" s="8"/>
      <c r="G1692" s="7"/>
      <c r="H1692" s="9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</row>
    <row r="1693">
      <c r="F1693" s="8"/>
      <c r="G1693" s="7"/>
      <c r="H1693" s="9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</row>
    <row r="1694">
      <c r="F1694" s="8"/>
      <c r="G1694" s="7"/>
      <c r="H1694" s="9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</row>
    <row r="1695">
      <c r="F1695" s="8"/>
      <c r="G1695" s="7"/>
      <c r="H1695" s="9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</row>
    <row r="1696">
      <c r="F1696" s="8"/>
      <c r="G1696" s="7"/>
      <c r="H1696" s="9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</row>
    <row r="1697">
      <c r="F1697" s="8"/>
      <c r="G1697" s="7"/>
      <c r="H1697" s="9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</row>
    <row r="1698">
      <c r="F1698" s="8"/>
      <c r="G1698" s="7"/>
      <c r="H1698" s="9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</row>
    <row r="1699">
      <c r="F1699" s="8"/>
      <c r="G1699" s="7"/>
      <c r="H1699" s="9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</row>
    <row r="1700">
      <c r="F1700" s="8"/>
      <c r="G1700" s="7"/>
      <c r="H1700" s="9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</row>
    <row r="1701">
      <c r="F1701" s="8"/>
      <c r="G1701" s="7"/>
      <c r="H1701" s="9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</row>
    <row r="1702">
      <c r="F1702" s="8"/>
      <c r="G1702" s="7"/>
      <c r="H1702" s="9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</row>
    <row r="1703">
      <c r="F1703" s="8"/>
      <c r="G1703" s="7"/>
      <c r="H1703" s="9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</row>
    <row r="1704">
      <c r="F1704" s="8"/>
      <c r="G1704" s="7"/>
      <c r="H1704" s="9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</row>
    <row r="1705">
      <c r="F1705" s="8"/>
      <c r="G1705" s="7"/>
      <c r="H1705" s="9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</row>
    <row r="1706">
      <c r="F1706" s="8"/>
      <c r="G1706" s="7"/>
      <c r="H1706" s="9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</row>
    <row r="1707">
      <c r="F1707" s="8"/>
      <c r="G1707" s="7"/>
      <c r="H1707" s="9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</row>
    <row r="1708">
      <c r="F1708" s="8"/>
      <c r="G1708" s="7"/>
      <c r="H1708" s="9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</row>
    <row r="1709">
      <c r="F1709" s="8"/>
      <c r="G1709" s="7"/>
      <c r="H1709" s="9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</row>
    <row r="1710">
      <c r="F1710" s="8"/>
      <c r="G1710" s="7"/>
      <c r="H1710" s="9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</row>
    <row r="1711">
      <c r="F1711" s="8"/>
      <c r="G1711" s="7"/>
      <c r="H1711" s="9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</row>
    <row r="1712">
      <c r="F1712" s="8"/>
      <c r="G1712" s="7"/>
      <c r="H1712" s="9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</row>
    <row r="1713">
      <c r="F1713" s="8"/>
      <c r="G1713" s="7"/>
      <c r="H1713" s="9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</row>
    <row r="1714">
      <c r="F1714" s="8"/>
      <c r="G1714" s="7"/>
      <c r="H1714" s="9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</row>
    <row r="1715">
      <c r="F1715" s="8"/>
      <c r="G1715" s="7"/>
      <c r="H1715" s="9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</row>
    <row r="1716">
      <c r="F1716" s="8"/>
      <c r="G1716" s="7"/>
      <c r="H1716" s="9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</row>
    <row r="1717">
      <c r="F1717" s="8"/>
      <c r="G1717" s="7"/>
      <c r="H1717" s="9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</row>
    <row r="1718">
      <c r="F1718" s="8"/>
      <c r="G1718" s="7"/>
      <c r="H1718" s="9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</row>
    <row r="1719">
      <c r="F1719" s="8"/>
      <c r="G1719" s="7"/>
      <c r="H1719" s="9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</row>
    <row r="1720">
      <c r="F1720" s="8"/>
      <c r="G1720" s="7"/>
      <c r="H1720" s="9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</row>
    <row r="1721">
      <c r="F1721" s="8"/>
      <c r="G1721" s="7"/>
      <c r="H1721" s="9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</row>
    <row r="1722">
      <c r="F1722" s="8"/>
      <c r="G1722" s="7"/>
      <c r="H1722" s="9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</row>
    <row r="1723">
      <c r="F1723" s="8"/>
      <c r="G1723" s="7"/>
      <c r="H1723" s="9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</row>
    <row r="1724">
      <c r="F1724" s="8"/>
      <c r="G1724" s="7"/>
      <c r="H1724" s="9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</row>
    <row r="1725">
      <c r="F1725" s="8"/>
      <c r="G1725" s="7"/>
      <c r="H1725" s="9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</row>
    <row r="1726">
      <c r="F1726" s="8"/>
      <c r="G1726" s="7"/>
      <c r="H1726" s="9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</row>
    <row r="1727">
      <c r="F1727" s="8"/>
      <c r="G1727" s="7"/>
      <c r="H1727" s="9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</row>
    <row r="1728">
      <c r="F1728" s="8"/>
      <c r="G1728" s="7"/>
      <c r="H1728" s="9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</row>
    <row r="1729">
      <c r="F1729" s="8"/>
      <c r="G1729" s="7"/>
      <c r="H1729" s="9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</row>
    <row r="1730">
      <c r="F1730" s="8"/>
      <c r="G1730" s="7"/>
      <c r="H1730" s="9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</row>
    <row r="1731">
      <c r="F1731" s="8"/>
      <c r="G1731" s="7"/>
      <c r="H1731" s="9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</row>
    <row r="1732">
      <c r="F1732" s="8"/>
      <c r="G1732" s="7"/>
      <c r="H1732" s="9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</row>
    <row r="1733">
      <c r="F1733" s="8"/>
      <c r="G1733" s="7"/>
      <c r="H1733" s="9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</row>
    <row r="1734">
      <c r="F1734" s="8"/>
      <c r="G1734" s="7"/>
      <c r="H1734" s="9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</row>
    <row r="1735">
      <c r="F1735" s="8"/>
      <c r="G1735" s="7"/>
      <c r="H1735" s="9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</row>
    <row r="1736">
      <c r="F1736" s="8"/>
      <c r="G1736" s="7"/>
      <c r="H1736" s="9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</row>
    <row r="1737">
      <c r="F1737" s="8"/>
      <c r="G1737" s="7"/>
      <c r="H1737" s="9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</row>
    <row r="1738">
      <c r="F1738" s="8"/>
      <c r="G1738" s="7"/>
      <c r="H1738" s="9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</row>
    <row r="1739">
      <c r="F1739" s="8"/>
      <c r="G1739" s="7"/>
      <c r="H1739" s="9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</row>
    <row r="1740">
      <c r="F1740" s="8"/>
      <c r="G1740" s="7"/>
      <c r="H1740" s="9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</row>
    <row r="1741">
      <c r="F1741" s="8"/>
      <c r="G1741" s="7"/>
      <c r="H1741" s="9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</row>
    <row r="1742">
      <c r="F1742" s="8"/>
      <c r="G1742" s="7"/>
      <c r="H1742" s="9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</row>
    <row r="1743">
      <c r="F1743" s="8"/>
      <c r="G1743" s="7"/>
      <c r="H1743" s="9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</row>
    <row r="1744">
      <c r="F1744" s="8"/>
      <c r="G1744" s="7"/>
      <c r="H1744" s="9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</row>
    <row r="1745">
      <c r="F1745" s="8"/>
      <c r="G1745" s="7"/>
      <c r="H1745" s="9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</row>
    <row r="1746">
      <c r="F1746" s="8"/>
      <c r="G1746" s="7"/>
      <c r="H1746" s="9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</row>
    <row r="1747">
      <c r="F1747" s="8"/>
      <c r="G1747" s="7"/>
      <c r="H1747" s="9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</row>
    <row r="1748">
      <c r="F1748" s="8"/>
      <c r="G1748" s="7"/>
      <c r="H1748" s="9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</row>
    <row r="1749">
      <c r="F1749" s="8"/>
      <c r="G1749" s="7"/>
      <c r="H1749" s="9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</row>
    <row r="1750">
      <c r="F1750" s="8"/>
      <c r="G1750" s="7"/>
      <c r="H1750" s="9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</row>
    <row r="1751">
      <c r="F1751" s="8"/>
      <c r="G1751" s="7"/>
      <c r="H1751" s="9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</row>
    <row r="1752">
      <c r="F1752" s="8"/>
      <c r="G1752" s="7"/>
      <c r="H1752" s="9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</row>
    <row r="1753">
      <c r="F1753" s="8"/>
      <c r="G1753" s="7"/>
      <c r="H1753" s="9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</row>
    <row r="1754">
      <c r="F1754" s="8"/>
      <c r="G1754" s="7"/>
      <c r="H1754" s="9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</row>
    <row r="1755">
      <c r="F1755" s="8"/>
      <c r="G1755" s="7"/>
      <c r="H1755" s="9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</row>
    <row r="1756">
      <c r="F1756" s="8"/>
      <c r="G1756" s="7"/>
      <c r="H1756" s="9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</row>
    <row r="1757">
      <c r="F1757" s="8"/>
      <c r="G1757" s="7"/>
      <c r="H1757" s="9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</row>
    <row r="1758">
      <c r="F1758" s="8"/>
      <c r="G1758" s="7"/>
      <c r="H1758" s="9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</row>
    <row r="1759">
      <c r="F1759" s="8"/>
      <c r="G1759" s="7"/>
      <c r="H1759" s="9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</row>
    <row r="1760">
      <c r="F1760" s="8"/>
      <c r="G1760" s="7"/>
      <c r="H1760" s="9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</row>
    <row r="1761">
      <c r="F1761" s="8"/>
      <c r="G1761" s="7"/>
      <c r="H1761" s="9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</row>
    <row r="1762">
      <c r="F1762" s="8"/>
      <c r="G1762" s="7"/>
      <c r="H1762" s="9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</row>
    <row r="1763">
      <c r="F1763" s="8"/>
      <c r="G1763" s="7"/>
      <c r="H1763" s="9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</row>
    <row r="1764">
      <c r="F1764" s="8"/>
      <c r="G1764" s="7"/>
      <c r="H1764" s="9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</row>
    <row r="1765">
      <c r="F1765" s="8"/>
      <c r="G1765" s="7"/>
      <c r="H1765" s="9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</row>
    <row r="1766">
      <c r="F1766" s="8"/>
      <c r="G1766" s="7"/>
      <c r="H1766" s="9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</row>
    <row r="1767">
      <c r="F1767" s="8"/>
      <c r="G1767" s="7"/>
      <c r="H1767" s="9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</row>
    <row r="1768">
      <c r="F1768" s="8"/>
      <c r="G1768" s="7"/>
      <c r="H1768" s="9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</row>
    <row r="1769">
      <c r="F1769" s="8"/>
      <c r="G1769" s="7"/>
      <c r="H1769" s="9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</row>
    <row r="1770">
      <c r="F1770" s="8"/>
      <c r="G1770" s="7"/>
      <c r="H1770" s="9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</row>
    <row r="1771">
      <c r="F1771" s="8"/>
      <c r="G1771" s="7"/>
      <c r="H1771" s="9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</row>
    <row r="1772">
      <c r="F1772" s="8"/>
      <c r="G1772" s="7"/>
      <c r="H1772" s="9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</row>
    <row r="1773">
      <c r="F1773" s="8"/>
      <c r="G1773" s="7"/>
      <c r="H1773" s="9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</row>
    <row r="1774">
      <c r="F1774" s="8"/>
      <c r="G1774" s="7"/>
      <c r="H1774" s="9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</row>
    <row r="1775">
      <c r="F1775" s="8"/>
      <c r="G1775" s="7"/>
      <c r="H1775" s="9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</row>
    <row r="1776">
      <c r="F1776" s="8"/>
      <c r="G1776" s="7"/>
      <c r="H1776" s="9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</row>
    <row r="1777">
      <c r="F1777" s="8"/>
      <c r="G1777" s="7"/>
      <c r="H1777" s="9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</row>
    <row r="1778">
      <c r="F1778" s="8"/>
      <c r="G1778" s="7"/>
      <c r="H1778" s="9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</row>
    <row r="1779">
      <c r="F1779" s="8"/>
      <c r="G1779" s="7"/>
      <c r="H1779" s="9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</row>
    <row r="1780">
      <c r="F1780" s="8"/>
      <c r="G1780" s="7"/>
      <c r="H1780" s="9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</row>
    <row r="1781">
      <c r="F1781" s="8"/>
      <c r="G1781" s="7"/>
      <c r="H1781" s="9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</row>
    <row r="1782">
      <c r="F1782" s="8"/>
      <c r="G1782" s="7"/>
      <c r="H1782" s="9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</row>
    <row r="1783">
      <c r="F1783" s="8"/>
      <c r="G1783" s="7"/>
      <c r="H1783" s="9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</row>
    <row r="1784">
      <c r="F1784" s="8"/>
      <c r="G1784" s="7"/>
      <c r="H1784" s="9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</row>
    <row r="1785">
      <c r="F1785" s="8"/>
      <c r="G1785" s="7"/>
      <c r="H1785" s="9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</row>
    <row r="1786">
      <c r="F1786" s="8"/>
      <c r="G1786" s="7"/>
      <c r="H1786" s="9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</row>
    <row r="1787">
      <c r="F1787" s="8"/>
      <c r="G1787" s="7"/>
      <c r="H1787" s="9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</row>
    <row r="1788">
      <c r="F1788" s="8"/>
      <c r="G1788" s="7"/>
      <c r="H1788" s="9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</row>
    <row r="1789">
      <c r="F1789" s="8"/>
      <c r="G1789" s="7"/>
      <c r="H1789" s="9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</row>
    <row r="1790">
      <c r="F1790" s="8"/>
      <c r="G1790" s="7"/>
      <c r="H1790" s="9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</row>
    <row r="1791">
      <c r="F1791" s="8"/>
      <c r="G1791" s="7"/>
      <c r="H1791" s="9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</row>
    <row r="1792">
      <c r="F1792" s="8"/>
      <c r="G1792" s="7"/>
      <c r="H1792" s="9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</row>
    <row r="1793">
      <c r="F1793" s="8"/>
      <c r="G1793" s="7"/>
      <c r="H1793" s="9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</row>
    <row r="1794">
      <c r="F1794" s="8"/>
      <c r="G1794" s="7"/>
      <c r="H1794" s="9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</row>
    <row r="1795">
      <c r="F1795" s="8"/>
      <c r="G1795" s="7"/>
      <c r="H1795" s="9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</row>
    <row r="1796">
      <c r="F1796" s="8"/>
      <c r="G1796" s="7"/>
      <c r="H1796" s="9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</row>
    <row r="1797">
      <c r="F1797" s="8"/>
      <c r="G1797" s="7"/>
      <c r="H1797" s="9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</row>
    <row r="1798">
      <c r="F1798" s="8"/>
      <c r="G1798" s="7"/>
      <c r="H1798" s="9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</row>
    <row r="1799">
      <c r="F1799" s="8"/>
      <c r="G1799" s="7"/>
      <c r="H1799" s="9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</row>
    <row r="1800">
      <c r="F1800" s="8"/>
      <c r="G1800" s="7"/>
      <c r="H1800" s="9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</row>
    <row r="1801">
      <c r="F1801" s="8"/>
      <c r="G1801" s="7"/>
      <c r="H1801" s="9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</row>
    <row r="1802">
      <c r="F1802" s="8"/>
      <c r="G1802" s="7"/>
      <c r="H1802" s="9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</row>
    <row r="1803">
      <c r="F1803" s="8"/>
      <c r="G1803" s="7"/>
      <c r="H1803" s="9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</row>
    <row r="1804">
      <c r="F1804" s="8"/>
      <c r="G1804" s="7"/>
      <c r="H1804" s="9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</row>
    <row r="1805">
      <c r="F1805" s="8"/>
      <c r="G1805" s="7"/>
      <c r="H1805" s="9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</row>
    <row r="1806">
      <c r="F1806" s="8"/>
      <c r="G1806" s="7"/>
      <c r="H1806" s="9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</row>
    <row r="1807">
      <c r="F1807" s="8"/>
      <c r="G1807" s="7"/>
      <c r="H1807" s="9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</row>
    <row r="1808">
      <c r="F1808" s="8"/>
      <c r="G1808" s="7"/>
      <c r="H1808" s="9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</row>
    <row r="1809">
      <c r="F1809" s="8"/>
      <c r="G1809" s="7"/>
      <c r="H1809" s="9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</row>
    <row r="1810">
      <c r="F1810" s="8"/>
      <c r="G1810" s="7"/>
      <c r="H1810" s="9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</row>
    <row r="1811">
      <c r="F1811" s="8"/>
      <c r="G1811" s="7"/>
      <c r="H1811" s="9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</row>
    <row r="1812">
      <c r="F1812" s="8"/>
      <c r="G1812" s="7"/>
      <c r="H1812" s="9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</row>
    <row r="1813">
      <c r="F1813" s="8"/>
      <c r="G1813" s="7"/>
      <c r="H1813" s="9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</row>
    <row r="1814">
      <c r="F1814" s="8"/>
      <c r="G1814" s="7"/>
      <c r="H1814" s="9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</row>
    <row r="1815">
      <c r="F1815" s="8"/>
      <c r="G1815" s="7"/>
      <c r="H1815" s="9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</row>
    <row r="1816">
      <c r="F1816" s="8"/>
      <c r="G1816" s="7"/>
      <c r="H1816" s="9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</row>
    <row r="1817">
      <c r="F1817" s="8"/>
      <c r="G1817" s="7"/>
      <c r="H1817" s="9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</row>
    <row r="1818">
      <c r="F1818" s="8"/>
      <c r="G1818" s="7"/>
      <c r="H1818" s="9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</row>
    <row r="1819">
      <c r="F1819" s="8"/>
      <c r="G1819" s="7"/>
      <c r="H1819" s="9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</row>
    <row r="1820">
      <c r="F1820" s="8"/>
      <c r="G1820" s="7"/>
      <c r="H1820" s="9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</row>
    <row r="1821">
      <c r="F1821" s="8"/>
      <c r="G1821" s="7"/>
      <c r="H1821" s="9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</row>
    <row r="1822">
      <c r="F1822" s="8"/>
      <c r="G1822" s="7"/>
      <c r="H1822" s="9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</row>
    <row r="1823">
      <c r="F1823" s="8"/>
      <c r="G1823" s="7"/>
      <c r="H1823" s="9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</row>
    <row r="1824">
      <c r="F1824" s="8"/>
      <c r="G1824" s="7"/>
      <c r="H1824" s="9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</row>
    <row r="1825">
      <c r="F1825" s="8"/>
      <c r="G1825" s="7"/>
      <c r="H1825" s="9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</row>
    <row r="1826">
      <c r="F1826" s="8"/>
      <c r="G1826" s="7"/>
      <c r="H1826" s="9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</row>
    <row r="1827">
      <c r="F1827" s="8"/>
      <c r="G1827" s="7"/>
      <c r="H1827" s="9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</row>
    <row r="1828">
      <c r="F1828" s="8"/>
      <c r="G1828" s="7"/>
      <c r="H1828" s="9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</row>
    <row r="1829">
      <c r="F1829" s="8"/>
      <c r="G1829" s="7"/>
      <c r="H1829" s="9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</row>
    <row r="1830">
      <c r="F1830" s="8"/>
      <c r="G1830" s="7"/>
      <c r="H1830" s="9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</row>
    <row r="1831">
      <c r="F1831" s="8"/>
      <c r="G1831" s="7"/>
      <c r="H1831" s="9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</row>
    <row r="1832">
      <c r="F1832" s="8"/>
      <c r="G1832" s="7"/>
      <c r="H1832" s="9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</row>
    <row r="1833">
      <c r="F1833" s="8"/>
      <c r="G1833" s="7"/>
      <c r="H1833" s="9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</row>
    <row r="1834">
      <c r="F1834" s="8"/>
      <c r="G1834" s="7"/>
      <c r="H1834" s="9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</row>
    <row r="1835">
      <c r="F1835" s="8"/>
      <c r="G1835" s="7"/>
      <c r="H1835" s="9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</row>
    <row r="1836">
      <c r="F1836" s="8"/>
      <c r="G1836" s="7"/>
      <c r="H1836" s="9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</row>
    <row r="1837">
      <c r="F1837" s="8"/>
      <c r="G1837" s="7"/>
      <c r="H1837" s="9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</row>
    <row r="1838">
      <c r="F1838" s="8"/>
      <c r="G1838" s="7"/>
      <c r="H1838" s="9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</row>
    <row r="1839">
      <c r="F1839" s="8"/>
      <c r="G1839" s="7"/>
      <c r="H1839" s="9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</row>
    <row r="1840">
      <c r="F1840" s="8"/>
      <c r="G1840" s="7"/>
      <c r="H1840" s="9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</row>
    <row r="1841">
      <c r="F1841" s="8"/>
      <c r="G1841" s="7"/>
      <c r="H1841" s="9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</row>
    <row r="1842">
      <c r="F1842" s="8"/>
      <c r="G1842" s="7"/>
      <c r="H1842" s="9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</row>
    <row r="1843">
      <c r="F1843" s="8"/>
      <c r="G1843" s="7"/>
      <c r="H1843" s="9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</row>
    <row r="1844">
      <c r="F1844" s="8"/>
      <c r="G1844" s="7"/>
      <c r="H1844" s="9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</row>
    <row r="1845">
      <c r="F1845" s="8"/>
      <c r="G1845" s="7"/>
      <c r="H1845" s="9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</row>
    <row r="1846">
      <c r="F1846" s="8"/>
      <c r="G1846" s="7"/>
      <c r="H1846" s="9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</row>
    <row r="1847">
      <c r="F1847" s="8"/>
      <c r="G1847" s="7"/>
      <c r="H1847" s="9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</row>
    <row r="1848">
      <c r="F1848" s="8"/>
      <c r="G1848" s="7"/>
      <c r="H1848" s="9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</row>
    <row r="1849">
      <c r="F1849" s="8"/>
      <c r="G1849" s="7"/>
      <c r="H1849" s="9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</row>
    <row r="1850">
      <c r="F1850" s="8"/>
      <c r="G1850" s="7"/>
      <c r="H1850" s="9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</row>
    <row r="1851">
      <c r="F1851" s="8"/>
      <c r="G1851" s="7"/>
      <c r="H1851" s="9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</row>
    <row r="1852">
      <c r="F1852" s="8"/>
      <c r="G1852" s="7"/>
      <c r="H1852" s="9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</row>
    <row r="1853">
      <c r="F1853" s="8"/>
      <c r="G1853" s="7"/>
      <c r="H1853" s="9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</row>
    <row r="1854">
      <c r="F1854" s="8"/>
      <c r="G1854" s="7"/>
      <c r="H1854" s="9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</row>
    <row r="1855">
      <c r="F1855" s="8"/>
      <c r="G1855" s="7"/>
      <c r="H1855" s="9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</row>
    <row r="1856">
      <c r="F1856" s="8"/>
      <c r="G1856" s="7"/>
      <c r="H1856" s="9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</row>
    <row r="1857">
      <c r="F1857" s="8"/>
      <c r="G1857" s="7"/>
      <c r="H1857" s="9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</row>
    <row r="1858">
      <c r="F1858" s="8"/>
      <c r="G1858" s="7"/>
      <c r="H1858" s="9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</row>
    <row r="1859">
      <c r="F1859" s="8"/>
      <c r="G1859" s="7"/>
      <c r="H1859" s="9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</row>
    <row r="1860">
      <c r="F1860" s="8"/>
      <c r="G1860" s="7"/>
      <c r="H1860" s="9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</row>
    <row r="1861">
      <c r="F1861" s="8"/>
      <c r="G1861" s="7"/>
      <c r="H1861" s="9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</row>
    <row r="1862">
      <c r="F1862" s="8"/>
      <c r="G1862" s="7"/>
      <c r="H1862" s="9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</row>
    <row r="1863">
      <c r="F1863" s="8"/>
      <c r="G1863" s="7"/>
      <c r="H1863" s="9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</row>
    <row r="1864">
      <c r="F1864" s="8"/>
      <c r="G1864" s="7"/>
      <c r="H1864" s="9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</row>
    <row r="1865">
      <c r="F1865" s="8"/>
      <c r="G1865" s="7"/>
      <c r="H1865" s="9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</row>
    <row r="1866">
      <c r="F1866" s="8"/>
      <c r="G1866" s="7"/>
      <c r="H1866" s="9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</row>
    <row r="1867">
      <c r="F1867" s="8"/>
      <c r="G1867" s="7"/>
      <c r="H1867" s="9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</row>
    <row r="1868">
      <c r="F1868" s="8"/>
      <c r="G1868" s="7"/>
      <c r="H1868" s="9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</row>
    <row r="1869">
      <c r="F1869" s="8"/>
      <c r="G1869" s="7"/>
      <c r="H1869" s="9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</row>
    <row r="1870">
      <c r="F1870" s="8"/>
      <c r="G1870" s="7"/>
      <c r="H1870" s="9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</row>
    <row r="1871">
      <c r="F1871" s="8"/>
      <c r="G1871" s="7"/>
      <c r="H1871" s="9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</row>
    <row r="1872">
      <c r="F1872" s="8"/>
      <c r="G1872" s="7"/>
      <c r="H1872" s="9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</row>
    <row r="1873">
      <c r="F1873" s="8"/>
      <c r="G1873" s="7"/>
      <c r="H1873" s="9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</row>
    <row r="1874">
      <c r="F1874" s="8"/>
      <c r="G1874" s="7"/>
      <c r="H1874" s="9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</row>
    <row r="1875">
      <c r="F1875" s="8"/>
      <c r="G1875" s="7"/>
      <c r="H1875" s="9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</row>
    <row r="1876">
      <c r="F1876" s="8"/>
      <c r="G1876" s="7"/>
      <c r="H1876" s="9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</row>
    <row r="1877">
      <c r="F1877" s="8"/>
      <c r="G1877" s="7"/>
      <c r="H1877" s="9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</row>
    <row r="1878">
      <c r="F1878" s="8"/>
      <c r="G1878" s="7"/>
      <c r="H1878" s="9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</row>
    <row r="1879">
      <c r="F1879" s="8"/>
      <c r="G1879" s="7"/>
      <c r="H1879" s="9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</row>
    <row r="1880">
      <c r="F1880" s="8"/>
      <c r="G1880" s="7"/>
      <c r="H1880" s="9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</row>
    <row r="1881">
      <c r="F1881" s="8"/>
      <c r="G1881" s="7"/>
      <c r="H1881" s="9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</row>
    <row r="1882">
      <c r="F1882" s="8"/>
      <c r="G1882" s="7"/>
      <c r="H1882" s="9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</row>
    <row r="1883">
      <c r="F1883" s="8"/>
      <c r="G1883" s="7"/>
      <c r="H1883" s="9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</row>
    <row r="1884">
      <c r="F1884" s="8"/>
      <c r="G1884" s="7"/>
      <c r="H1884" s="9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</row>
    <row r="1885">
      <c r="F1885" s="8"/>
      <c r="G1885" s="7"/>
      <c r="H1885" s="9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</row>
    <row r="1886">
      <c r="F1886" s="8"/>
      <c r="G1886" s="7"/>
      <c r="H1886" s="9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</row>
    <row r="1887">
      <c r="F1887" s="8"/>
      <c r="G1887" s="7"/>
      <c r="H1887" s="9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</row>
    <row r="1888">
      <c r="F1888" s="8"/>
      <c r="G1888" s="7"/>
      <c r="H1888" s="9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</row>
    <row r="1889">
      <c r="F1889" s="8"/>
      <c r="G1889" s="7"/>
      <c r="H1889" s="9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</row>
    <row r="1890">
      <c r="F1890" s="8"/>
      <c r="G1890" s="7"/>
      <c r="H1890" s="9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</row>
    <row r="1891">
      <c r="F1891" s="8"/>
      <c r="G1891" s="7"/>
      <c r="H1891" s="9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</row>
    <row r="1892">
      <c r="F1892" s="8"/>
      <c r="G1892" s="7"/>
      <c r="H1892" s="9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</row>
    <row r="1893">
      <c r="F1893" s="8"/>
      <c r="G1893" s="7"/>
      <c r="H1893" s="9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</row>
    <row r="1894">
      <c r="F1894" s="8"/>
      <c r="G1894" s="7"/>
      <c r="H1894" s="9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</row>
    <row r="1895">
      <c r="F1895" s="8"/>
      <c r="G1895" s="7"/>
      <c r="H1895" s="9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</row>
    <row r="1896">
      <c r="F1896" s="8"/>
      <c r="G1896" s="7"/>
      <c r="H1896" s="9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</row>
    <row r="1897">
      <c r="F1897" s="8"/>
      <c r="G1897" s="7"/>
      <c r="H1897" s="9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</row>
    <row r="1898">
      <c r="F1898" s="8"/>
      <c r="G1898" s="7"/>
      <c r="H1898" s="9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</row>
    <row r="1899">
      <c r="F1899" s="8"/>
      <c r="G1899" s="7"/>
      <c r="H1899" s="9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</row>
    <row r="1900">
      <c r="F1900" s="8"/>
      <c r="G1900" s="7"/>
      <c r="H1900" s="9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</row>
    <row r="1901">
      <c r="F1901" s="8"/>
      <c r="G1901" s="7"/>
      <c r="H1901" s="9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</row>
    <row r="1902">
      <c r="F1902" s="8"/>
      <c r="G1902" s="7"/>
      <c r="H1902" s="9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</row>
    <row r="1903">
      <c r="F1903" s="8"/>
      <c r="G1903" s="7"/>
      <c r="H1903" s="9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</row>
    <row r="1904">
      <c r="F1904" s="8"/>
      <c r="G1904" s="7"/>
      <c r="H1904" s="9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</row>
    <row r="1905">
      <c r="F1905" s="8"/>
      <c r="G1905" s="7"/>
      <c r="H1905" s="9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</row>
    <row r="1906">
      <c r="F1906" s="8"/>
      <c r="G1906" s="7"/>
      <c r="H1906" s="9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</row>
    <row r="1907">
      <c r="F1907" s="8"/>
      <c r="G1907" s="7"/>
      <c r="H1907" s="9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</row>
    <row r="1908">
      <c r="F1908" s="8"/>
      <c r="G1908" s="7"/>
      <c r="H1908" s="9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</row>
    <row r="1909">
      <c r="F1909" s="8"/>
      <c r="G1909" s="7"/>
      <c r="H1909" s="9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</row>
    <row r="1910">
      <c r="F1910" s="8"/>
      <c r="G1910" s="7"/>
      <c r="H1910" s="9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</row>
    <row r="1911">
      <c r="F1911" s="8"/>
      <c r="G1911" s="7"/>
      <c r="H1911" s="9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</row>
    <row r="1912">
      <c r="F1912" s="8"/>
      <c r="G1912" s="7"/>
      <c r="H1912" s="9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</row>
    <row r="1913">
      <c r="F1913" s="8"/>
      <c r="G1913" s="7"/>
      <c r="H1913" s="9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</row>
    <row r="1914">
      <c r="F1914" s="8"/>
      <c r="G1914" s="7"/>
      <c r="H1914" s="9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</row>
    <row r="1915">
      <c r="F1915" s="8"/>
      <c r="G1915" s="7"/>
      <c r="H1915" s="9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</row>
    <row r="1916">
      <c r="F1916" s="8"/>
      <c r="G1916" s="7"/>
      <c r="H1916" s="9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</row>
    <row r="1917">
      <c r="F1917" s="8"/>
      <c r="G1917" s="7"/>
      <c r="H1917" s="9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</row>
    <row r="1918">
      <c r="F1918" s="8"/>
      <c r="G1918" s="7"/>
      <c r="H1918" s="9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</row>
    <row r="1919">
      <c r="F1919" s="8"/>
      <c r="G1919" s="7"/>
      <c r="H1919" s="9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</row>
    <row r="1920">
      <c r="F1920" s="8"/>
      <c r="G1920" s="7"/>
      <c r="H1920" s="9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</row>
    <row r="1921">
      <c r="F1921" s="8"/>
      <c r="G1921" s="7"/>
      <c r="H1921" s="9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</row>
    <row r="1922">
      <c r="F1922" s="8"/>
      <c r="G1922" s="7"/>
      <c r="H1922" s="9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</row>
    <row r="1923">
      <c r="F1923" s="8"/>
      <c r="G1923" s="7"/>
      <c r="H1923" s="9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</row>
    <row r="1924">
      <c r="F1924" s="8"/>
      <c r="G1924" s="7"/>
      <c r="H1924" s="9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</row>
    <row r="1925">
      <c r="F1925" s="8"/>
      <c r="G1925" s="7"/>
      <c r="H1925" s="9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</row>
    <row r="1926">
      <c r="F1926" s="8"/>
      <c r="G1926" s="7"/>
      <c r="H1926" s="9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</row>
    <row r="1927">
      <c r="F1927" s="8"/>
      <c r="G1927" s="7"/>
      <c r="H1927" s="9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</row>
    <row r="1928">
      <c r="F1928" s="8"/>
      <c r="G1928" s="7"/>
      <c r="H1928" s="9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</row>
    <row r="1929">
      <c r="F1929" s="8"/>
      <c r="G1929" s="7"/>
      <c r="H1929" s="9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</row>
    <row r="1930">
      <c r="F1930" s="8"/>
      <c r="G1930" s="7"/>
      <c r="H1930" s="9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</row>
    <row r="1931">
      <c r="F1931" s="8"/>
      <c r="G1931" s="7"/>
      <c r="H1931" s="9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</row>
    <row r="1932">
      <c r="F1932" s="8"/>
      <c r="G1932" s="7"/>
      <c r="H1932" s="9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</row>
    <row r="1933">
      <c r="F1933" s="8"/>
      <c r="G1933" s="7"/>
      <c r="H1933" s="9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</row>
    <row r="1934">
      <c r="F1934" s="8"/>
      <c r="G1934" s="7"/>
      <c r="H1934" s="9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</row>
    <row r="1935">
      <c r="F1935" s="8"/>
      <c r="G1935" s="7"/>
      <c r="H1935" s="9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</row>
    <row r="1936">
      <c r="F1936" s="8"/>
      <c r="G1936" s="7"/>
      <c r="H1936" s="9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</row>
    <row r="1937">
      <c r="F1937" s="8"/>
      <c r="G1937" s="7"/>
      <c r="H1937" s="9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</row>
    <row r="1938">
      <c r="F1938" s="8"/>
      <c r="G1938" s="7"/>
      <c r="H1938" s="9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</row>
    <row r="1939">
      <c r="F1939" s="8"/>
      <c r="G1939" s="7"/>
      <c r="H1939" s="9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</row>
    <row r="1940">
      <c r="F1940" s="8"/>
      <c r="G1940" s="7"/>
      <c r="H1940" s="9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</row>
    <row r="1941">
      <c r="F1941" s="8"/>
      <c r="G1941" s="7"/>
      <c r="H1941" s="9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</row>
    <row r="1942">
      <c r="F1942" s="8"/>
      <c r="G1942" s="7"/>
      <c r="H1942" s="9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</row>
    <row r="1943">
      <c r="F1943" s="8"/>
      <c r="G1943" s="7"/>
      <c r="H1943" s="9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</row>
    <row r="1944">
      <c r="F1944" s="8"/>
      <c r="G1944" s="7"/>
      <c r="H1944" s="9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</row>
    <row r="1945">
      <c r="F1945" s="8"/>
      <c r="G1945" s="7"/>
      <c r="H1945" s="9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</row>
    <row r="1946">
      <c r="F1946" s="8"/>
      <c r="G1946" s="7"/>
      <c r="H1946" s="9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</row>
    <row r="1947">
      <c r="F1947" s="8"/>
      <c r="G1947" s="7"/>
      <c r="H1947" s="9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</row>
    <row r="1948">
      <c r="F1948" s="8"/>
      <c r="G1948" s="7"/>
      <c r="H1948" s="9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</row>
    <row r="1949">
      <c r="F1949" s="8"/>
      <c r="G1949" s="7"/>
      <c r="H1949" s="9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</row>
    <row r="1950">
      <c r="F1950" s="8"/>
      <c r="G1950" s="7"/>
      <c r="H1950" s="9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</row>
    <row r="1951">
      <c r="F1951" s="8"/>
      <c r="G1951" s="7"/>
      <c r="H1951" s="9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</row>
    <row r="1952">
      <c r="F1952" s="8"/>
      <c r="G1952" s="7"/>
      <c r="H1952" s="9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</row>
    <row r="1953">
      <c r="F1953" s="8"/>
      <c r="G1953" s="7"/>
      <c r="H1953" s="9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</row>
    <row r="1954">
      <c r="F1954" s="8"/>
      <c r="G1954" s="7"/>
      <c r="H1954" s="9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</row>
    <row r="1955">
      <c r="F1955" s="8"/>
      <c r="G1955" s="7"/>
      <c r="H1955" s="9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</row>
    <row r="1956">
      <c r="F1956" s="8"/>
      <c r="G1956" s="7"/>
      <c r="H1956" s="9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</row>
    <row r="1957">
      <c r="F1957" s="8"/>
      <c r="G1957" s="7"/>
      <c r="H1957" s="9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</row>
    <row r="1958">
      <c r="F1958" s="8"/>
      <c r="G1958" s="7"/>
      <c r="H1958" s="9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</row>
    <row r="1959">
      <c r="F1959" s="8"/>
      <c r="G1959" s="7"/>
      <c r="H1959" s="9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</row>
    <row r="1960">
      <c r="F1960" s="8"/>
      <c r="G1960" s="7"/>
      <c r="H1960" s="9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</row>
    <row r="1961">
      <c r="F1961" s="8"/>
      <c r="G1961" s="7"/>
      <c r="H1961" s="9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</row>
    <row r="1962">
      <c r="F1962" s="8"/>
      <c r="G1962" s="7"/>
      <c r="H1962" s="9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</row>
    <row r="1963">
      <c r="F1963" s="8"/>
      <c r="G1963" s="7"/>
      <c r="H1963" s="9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</row>
    <row r="1964">
      <c r="F1964" s="8"/>
      <c r="G1964" s="7"/>
      <c r="H1964" s="9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</row>
    <row r="1965">
      <c r="F1965" s="8"/>
      <c r="G1965" s="7"/>
      <c r="H1965" s="9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</row>
    <row r="1966">
      <c r="F1966" s="8"/>
      <c r="G1966" s="7"/>
      <c r="H1966" s="9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</row>
    <row r="1967">
      <c r="F1967" s="8"/>
      <c r="G1967" s="7"/>
      <c r="H1967" s="9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</row>
    <row r="1968">
      <c r="F1968" s="8"/>
      <c r="G1968" s="7"/>
      <c r="H1968" s="9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</row>
    <row r="1969">
      <c r="F1969" s="8"/>
      <c r="G1969" s="7"/>
      <c r="H1969" s="9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</row>
    <row r="1970">
      <c r="F1970" s="8"/>
      <c r="G1970" s="7"/>
      <c r="H1970" s="9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</row>
    <row r="1971">
      <c r="F1971" s="8"/>
      <c r="G1971" s="7"/>
      <c r="H1971" s="9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</row>
    <row r="1972">
      <c r="F1972" s="8"/>
      <c r="G1972" s="7"/>
      <c r="H1972" s="9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</row>
    <row r="1973">
      <c r="F1973" s="8"/>
      <c r="G1973" s="7"/>
      <c r="H1973" s="9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</row>
    <row r="1974">
      <c r="F1974" s="8"/>
      <c r="G1974" s="7"/>
      <c r="H1974" s="9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</row>
    <row r="1975">
      <c r="F1975" s="8"/>
      <c r="G1975" s="7"/>
      <c r="H1975" s="9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</row>
    <row r="1976">
      <c r="F1976" s="8"/>
      <c r="G1976" s="7"/>
      <c r="H1976" s="9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</row>
    <row r="1977">
      <c r="F1977" s="8"/>
      <c r="G1977" s="7"/>
      <c r="H1977" s="9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</row>
    <row r="1978">
      <c r="F1978" s="8"/>
      <c r="G1978" s="7"/>
      <c r="H1978" s="9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</row>
    <row r="1979">
      <c r="F1979" s="8"/>
      <c r="G1979" s="7"/>
      <c r="H1979" s="9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</row>
    <row r="1980">
      <c r="F1980" s="8"/>
      <c r="G1980" s="7"/>
      <c r="H1980" s="9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</row>
    <row r="1981">
      <c r="F1981" s="8"/>
      <c r="G1981" s="7"/>
      <c r="H1981" s="9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</row>
    <row r="1982">
      <c r="F1982" s="8"/>
      <c r="G1982" s="7"/>
      <c r="H1982" s="9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</row>
    <row r="1983">
      <c r="F1983" s="8"/>
      <c r="G1983" s="7"/>
      <c r="H1983" s="9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</row>
    <row r="1984">
      <c r="F1984" s="8"/>
      <c r="G1984" s="7"/>
      <c r="H1984" s="9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</row>
    <row r="1985">
      <c r="F1985" s="8"/>
      <c r="G1985" s="7"/>
      <c r="H1985" s="9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</row>
    <row r="1986">
      <c r="F1986" s="8"/>
      <c r="G1986" s="7"/>
      <c r="H1986" s="9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</row>
    <row r="1987">
      <c r="F1987" s="8"/>
      <c r="G1987" s="7"/>
      <c r="H1987" s="9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</row>
    <row r="1988">
      <c r="F1988" s="8"/>
      <c r="G1988" s="7"/>
      <c r="H1988" s="9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</row>
    <row r="1989">
      <c r="F1989" s="8"/>
      <c r="G1989" s="7"/>
      <c r="H1989" s="9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</row>
    <row r="1990">
      <c r="F1990" s="8"/>
      <c r="G1990" s="7"/>
      <c r="H1990" s="9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</row>
    <row r="1991">
      <c r="F1991" s="8"/>
      <c r="G1991" s="7"/>
      <c r="H1991" s="9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</row>
    <row r="1992">
      <c r="F1992" s="8"/>
      <c r="G1992" s="7"/>
      <c r="H1992" s="9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</row>
    <row r="1993">
      <c r="F1993" s="8"/>
      <c r="G1993" s="7"/>
      <c r="H1993" s="9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</row>
    <row r="1994">
      <c r="F1994" s="8"/>
      <c r="G1994" s="7"/>
      <c r="H1994" s="9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</row>
    <row r="1995">
      <c r="F1995" s="8"/>
      <c r="G1995" s="7"/>
      <c r="H1995" s="9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</row>
    <row r="1996">
      <c r="F1996" s="8"/>
      <c r="G1996" s="7"/>
      <c r="H1996" s="9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</row>
    <row r="1997">
      <c r="F1997" s="8"/>
      <c r="G1997" s="7"/>
      <c r="H1997" s="9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</row>
    <row r="1998">
      <c r="F1998" s="8"/>
      <c r="G1998" s="7"/>
      <c r="H1998" s="9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</row>
    <row r="1999">
      <c r="F1999" s="8"/>
      <c r="G1999" s="7"/>
      <c r="H1999" s="9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</row>
    <row r="2000">
      <c r="F2000" s="8"/>
      <c r="G2000" s="7"/>
      <c r="H2000" s="9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</row>
    <row r="2001">
      <c r="F2001" s="8"/>
      <c r="G2001" s="7"/>
      <c r="H2001" s="9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</row>
    <row r="2002">
      <c r="F2002" s="8"/>
      <c r="G2002" s="7"/>
      <c r="H2002" s="9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</row>
    <row r="2003">
      <c r="F2003" s="8"/>
      <c r="G2003" s="7"/>
      <c r="H2003" s="9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</row>
    <row r="2004">
      <c r="F2004" s="8"/>
      <c r="G2004" s="7"/>
      <c r="H2004" s="9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</row>
    <row r="2005">
      <c r="F2005" s="8"/>
      <c r="G2005" s="7"/>
      <c r="H2005" s="9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</row>
    <row r="2006">
      <c r="F2006" s="8"/>
      <c r="G2006" s="7"/>
      <c r="H2006" s="9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</row>
    <row r="2007">
      <c r="F2007" s="8"/>
      <c r="G2007" s="7"/>
      <c r="H2007" s="9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</row>
    <row r="2008">
      <c r="F2008" s="8"/>
      <c r="G2008" s="7"/>
      <c r="H2008" s="9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</row>
    <row r="2009">
      <c r="F2009" s="8"/>
      <c r="G2009" s="7"/>
      <c r="H2009" s="9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</row>
    <row r="2010">
      <c r="F2010" s="8"/>
      <c r="G2010" s="7"/>
      <c r="H2010" s="9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</row>
    <row r="2011">
      <c r="F2011" s="8"/>
      <c r="G2011" s="7"/>
      <c r="H2011" s="9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</row>
    <row r="2012">
      <c r="F2012" s="8"/>
      <c r="G2012" s="7"/>
      <c r="H2012" s="9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</row>
    <row r="2013">
      <c r="F2013" s="8"/>
      <c r="G2013" s="7"/>
      <c r="H2013" s="9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</row>
    <row r="2014">
      <c r="F2014" s="8"/>
      <c r="G2014" s="7"/>
      <c r="H2014" s="9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</row>
    <row r="2015">
      <c r="F2015" s="8"/>
      <c r="G2015" s="7"/>
      <c r="H2015" s="9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</row>
    <row r="2016">
      <c r="F2016" s="8"/>
      <c r="G2016" s="7"/>
      <c r="H2016" s="9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</row>
    <row r="2017">
      <c r="F2017" s="8"/>
      <c r="G2017" s="7"/>
      <c r="H2017" s="9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</row>
    <row r="2018">
      <c r="F2018" s="8"/>
      <c r="G2018" s="7"/>
      <c r="H2018" s="9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</row>
    <row r="2019">
      <c r="F2019" s="8"/>
      <c r="G2019" s="7"/>
      <c r="H2019" s="9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</row>
    <row r="2020">
      <c r="F2020" s="8"/>
      <c r="G2020" s="7"/>
      <c r="H2020" s="9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</row>
    <row r="2021">
      <c r="F2021" s="8"/>
      <c r="G2021" s="7"/>
      <c r="H2021" s="9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</row>
    <row r="2022">
      <c r="F2022" s="8"/>
      <c r="G2022" s="7"/>
      <c r="H2022" s="9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</row>
    <row r="2023">
      <c r="F2023" s="8"/>
      <c r="G2023" s="7"/>
      <c r="H2023" s="9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</row>
    <row r="2024">
      <c r="F2024" s="8"/>
      <c r="G2024" s="7"/>
      <c r="H2024" s="9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</row>
    <row r="2025">
      <c r="F2025" s="8"/>
      <c r="G2025" s="7"/>
      <c r="H2025" s="9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</row>
    <row r="2026">
      <c r="F2026" s="8"/>
      <c r="G2026" s="7"/>
      <c r="H2026" s="9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</row>
    <row r="2027">
      <c r="F2027" s="8"/>
      <c r="G2027" s="7"/>
      <c r="H2027" s="9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</row>
    <row r="2028">
      <c r="F2028" s="8"/>
      <c r="G2028" s="7"/>
      <c r="H2028" s="9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</row>
    <row r="2029">
      <c r="F2029" s="8"/>
      <c r="G2029" s="7"/>
      <c r="H2029" s="9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</row>
    <row r="2030">
      <c r="F2030" s="8"/>
      <c r="G2030" s="7"/>
      <c r="H2030" s="9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</row>
    <row r="2031">
      <c r="F2031" s="8"/>
      <c r="G2031" s="7"/>
      <c r="H2031" s="9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</row>
    <row r="2032">
      <c r="F2032" s="8"/>
      <c r="G2032" s="7"/>
      <c r="H2032" s="9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</row>
    <row r="2033">
      <c r="F2033" s="8"/>
      <c r="G2033" s="7"/>
      <c r="H2033" s="9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</row>
    <row r="2034">
      <c r="F2034" s="8"/>
      <c r="G2034" s="7"/>
      <c r="H2034" s="9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</row>
    <row r="2035">
      <c r="F2035" s="8"/>
      <c r="G2035" s="7"/>
      <c r="H2035" s="9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</row>
    <row r="2036">
      <c r="F2036" s="8"/>
      <c r="G2036" s="7"/>
      <c r="H2036" s="9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</row>
    <row r="2037">
      <c r="F2037" s="8"/>
      <c r="G2037" s="7"/>
      <c r="H2037" s="9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</row>
    <row r="2038">
      <c r="F2038" s="8"/>
      <c r="G2038" s="7"/>
      <c r="H2038" s="9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</row>
    <row r="2039">
      <c r="F2039" s="8"/>
      <c r="G2039" s="7"/>
      <c r="H2039" s="9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</row>
    <row r="2040">
      <c r="F2040" s="8"/>
      <c r="G2040" s="7"/>
      <c r="H2040" s="9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</row>
    <row r="2041">
      <c r="F2041" s="8"/>
      <c r="G2041" s="7"/>
      <c r="H2041" s="9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</row>
    <row r="2042">
      <c r="F2042" s="8"/>
      <c r="G2042" s="7"/>
      <c r="H2042" s="9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</row>
    <row r="2043">
      <c r="F2043" s="8"/>
      <c r="G2043" s="7"/>
      <c r="H2043" s="9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</row>
    <row r="2044">
      <c r="F2044" s="8"/>
      <c r="G2044" s="7"/>
      <c r="H2044" s="9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</row>
    <row r="2045">
      <c r="F2045" s="8"/>
      <c r="G2045" s="7"/>
      <c r="H2045" s="9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</row>
    <row r="2046">
      <c r="F2046" s="8"/>
      <c r="G2046" s="7"/>
      <c r="H2046" s="9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</row>
    <row r="2047">
      <c r="F2047" s="8"/>
      <c r="G2047" s="7"/>
      <c r="H2047" s="9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</row>
    <row r="2048">
      <c r="F2048" s="8"/>
      <c r="G2048" s="7"/>
      <c r="H2048" s="9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</row>
    <row r="2049">
      <c r="F2049" s="8"/>
      <c r="G2049" s="7"/>
      <c r="H2049" s="9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</row>
    <row r="2050">
      <c r="F2050" s="8"/>
      <c r="G2050" s="7"/>
      <c r="H2050" s="9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</row>
    <row r="2051">
      <c r="F2051" s="8"/>
      <c r="G2051" s="7"/>
      <c r="H2051" s="9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</row>
    <row r="2052">
      <c r="F2052" s="8"/>
      <c r="G2052" s="7"/>
      <c r="H2052" s="9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</row>
    <row r="2053">
      <c r="F2053" s="8"/>
      <c r="G2053" s="7"/>
      <c r="H2053" s="9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</row>
    <row r="2054">
      <c r="F2054" s="8"/>
      <c r="G2054" s="7"/>
      <c r="H2054" s="9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</row>
    <row r="2055">
      <c r="F2055" s="8"/>
      <c r="G2055" s="7"/>
      <c r="H2055" s="9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</row>
    <row r="2056">
      <c r="F2056" s="8"/>
      <c r="G2056" s="7"/>
      <c r="H2056" s="9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</row>
    <row r="2057">
      <c r="F2057" s="8"/>
      <c r="G2057" s="7"/>
      <c r="H2057" s="9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</row>
    <row r="2058">
      <c r="F2058" s="8"/>
      <c r="G2058" s="7"/>
      <c r="H2058" s="9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</row>
    <row r="2059">
      <c r="F2059" s="8"/>
      <c r="G2059" s="7"/>
      <c r="H2059" s="9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</row>
    <row r="2060">
      <c r="F2060" s="8"/>
      <c r="G2060" s="7"/>
      <c r="H2060" s="9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</row>
    <row r="2061">
      <c r="F2061" s="8"/>
      <c r="G2061" s="7"/>
      <c r="H2061" s="9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</row>
    <row r="2062">
      <c r="F2062" s="8"/>
      <c r="G2062" s="7"/>
      <c r="H2062" s="9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</row>
    <row r="2063">
      <c r="F2063" s="8"/>
      <c r="G2063" s="7"/>
      <c r="H2063" s="9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</row>
    <row r="2064">
      <c r="F2064" s="8"/>
      <c r="G2064" s="7"/>
      <c r="H2064" s="9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</row>
    <row r="2065">
      <c r="F2065" s="8"/>
      <c r="G2065" s="7"/>
      <c r="H2065" s="9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</row>
    <row r="2066">
      <c r="F2066" s="8"/>
      <c r="G2066" s="7"/>
      <c r="H2066" s="9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</row>
    <row r="2067">
      <c r="F2067" s="8"/>
      <c r="G2067" s="7"/>
      <c r="H2067" s="9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</row>
    <row r="2068">
      <c r="F2068" s="8"/>
      <c r="G2068" s="7"/>
      <c r="H2068" s="9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</row>
    <row r="2069">
      <c r="F2069" s="8"/>
      <c r="G2069" s="7"/>
      <c r="H2069" s="9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</row>
    <row r="2070">
      <c r="F2070" s="8"/>
      <c r="G2070" s="7"/>
      <c r="H2070" s="9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</row>
    <row r="2071">
      <c r="F2071" s="8"/>
      <c r="G2071" s="7"/>
      <c r="H2071" s="9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</row>
    <row r="2072">
      <c r="F2072" s="8"/>
      <c r="G2072" s="7"/>
      <c r="H2072" s="9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</row>
    <row r="2073">
      <c r="F2073" s="8"/>
      <c r="G2073" s="7"/>
      <c r="H2073" s="9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</row>
    <row r="2074">
      <c r="F2074" s="8"/>
      <c r="G2074" s="7"/>
      <c r="H2074" s="9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</row>
    <row r="2075">
      <c r="F2075" s="8"/>
      <c r="G2075" s="7"/>
      <c r="H2075" s="9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</row>
    <row r="2076">
      <c r="F2076" s="8"/>
      <c r="G2076" s="7"/>
      <c r="H2076" s="9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</row>
    <row r="2077">
      <c r="F2077" s="8"/>
      <c r="G2077" s="7"/>
      <c r="H2077" s="9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</row>
    <row r="2078">
      <c r="F2078" s="8"/>
      <c r="G2078" s="7"/>
      <c r="H2078" s="9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</row>
    <row r="2079">
      <c r="F2079" s="8"/>
      <c r="G2079" s="7"/>
      <c r="H2079" s="9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</row>
    <row r="2080">
      <c r="F2080" s="8"/>
      <c r="G2080" s="7"/>
      <c r="H2080" s="9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</row>
    <row r="2081">
      <c r="F2081" s="8"/>
      <c r="G2081" s="7"/>
      <c r="H2081" s="9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</row>
    <row r="2082">
      <c r="F2082" s="8"/>
      <c r="G2082" s="7"/>
      <c r="H2082" s="9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</row>
    <row r="2083">
      <c r="F2083" s="8"/>
      <c r="G2083" s="7"/>
      <c r="H2083" s="9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</row>
    <row r="2084">
      <c r="F2084" s="8"/>
      <c r="G2084" s="7"/>
      <c r="H2084" s="9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</row>
    <row r="2085">
      <c r="F2085" s="8"/>
      <c r="G2085" s="7"/>
      <c r="H2085" s="9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</row>
    <row r="2086">
      <c r="F2086" s="8"/>
      <c r="G2086" s="7"/>
      <c r="H2086" s="9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</row>
    <row r="2087">
      <c r="F2087" s="8"/>
      <c r="G2087" s="7"/>
      <c r="H2087" s="9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</row>
    <row r="2088">
      <c r="F2088" s="8"/>
      <c r="G2088" s="7"/>
      <c r="H2088" s="9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</row>
    <row r="2089">
      <c r="F2089" s="8"/>
      <c r="G2089" s="7"/>
      <c r="H2089" s="9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</row>
    <row r="2090">
      <c r="F2090" s="8"/>
      <c r="G2090" s="7"/>
      <c r="H2090" s="9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</row>
    <row r="2091">
      <c r="F2091" s="8"/>
      <c r="G2091" s="7"/>
      <c r="H2091" s="9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</row>
    <row r="2092">
      <c r="F2092" s="8"/>
      <c r="G2092" s="7"/>
      <c r="H2092" s="9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</row>
    <row r="2093">
      <c r="F2093" s="8"/>
      <c r="G2093" s="7"/>
      <c r="H2093" s="9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</row>
    <row r="2094">
      <c r="F2094" s="8"/>
      <c r="G2094" s="7"/>
      <c r="H2094" s="9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  <c r="T2094" s="7"/>
    </row>
    <row r="2095">
      <c r="F2095" s="8"/>
      <c r="G2095" s="7"/>
      <c r="H2095" s="9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  <c r="T2095" s="7"/>
    </row>
    <row r="2096">
      <c r="F2096" s="8"/>
      <c r="G2096" s="7"/>
      <c r="H2096" s="9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</row>
    <row r="2097">
      <c r="F2097" s="8"/>
      <c r="G2097" s="7"/>
      <c r="H2097" s="9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  <c r="T2097" s="7"/>
    </row>
    <row r="2098">
      <c r="F2098" s="8"/>
      <c r="G2098" s="7"/>
      <c r="H2098" s="9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  <c r="T2098" s="7"/>
    </row>
    <row r="2099">
      <c r="F2099" s="8"/>
      <c r="G2099" s="7"/>
      <c r="H2099" s="9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</row>
    <row r="2100">
      <c r="F2100" s="8"/>
      <c r="G2100" s="7"/>
      <c r="H2100" s="9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  <c r="T2100" s="7"/>
    </row>
    <row r="2101">
      <c r="F2101" s="8"/>
      <c r="G2101" s="7"/>
      <c r="H2101" s="9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  <c r="T2101" s="7"/>
    </row>
    <row r="2102">
      <c r="F2102" s="8"/>
      <c r="G2102" s="7"/>
      <c r="H2102" s="9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  <c r="T2102" s="7"/>
    </row>
    <row r="2103">
      <c r="F2103" s="8"/>
      <c r="G2103" s="7"/>
      <c r="H2103" s="9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  <c r="T2103" s="7"/>
    </row>
    <row r="2104">
      <c r="F2104" s="8"/>
      <c r="G2104" s="7"/>
      <c r="H2104" s="9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  <c r="T2104" s="7"/>
    </row>
    <row r="2105">
      <c r="F2105" s="8"/>
      <c r="G2105" s="7"/>
      <c r="H2105" s="9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  <c r="T2105" s="7"/>
    </row>
    <row r="2106">
      <c r="F2106" s="8"/>
      <c r="G2106" s="7"/>
      <c r="H2106" s="9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  <c r="T2106" s="7"/>
    </row>
    <row r="2107">
      <c r="F2107" s="8"/>
      <c r="G2107" s="7"/>
      <c r="H2107" s="9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  <c r="T2107" s="7"/>
    </row>
    <row r="2108">
      <c r="F2108" s="8"/>
      <c r="G2108" s="7"/>
      <c r="H2108" s="9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  <c r="T2108" s="7"/>
    </row>
    <row r="2109">
      <c r="F2109" s="8"/>
      <c r="G2109" s="7"/>
      <c r="H2109" s="9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  <c r="T2109" s="7"/>
    </row>
    <row r="2110">
      <c r="F2110" s="8"/>
      <c r="G2110" s="7"/>
      <c r="H2110" s="9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  <c r="T2110" s="7"/>
    </row>
    <row r="2111">
      <c r="F2111" s="8"/>
      <c r="G2111" s="7"/>
      <c r="H2111" s="9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  <c r="T2111" s="7"/>
    </row>
    <row r="2112">
      <c r="F2112" s="8"/>
      <c r="G2112" s="7"/>
      <c r="H2112" s="9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  <c r="T2112" s="7"/>
    </row>
    <row r="2113">
      <c r="F2113" s="8"/>
      <c r="G2113" s="7"/>
      <c r="H2113" s="9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  <c r="T2113" s="7"/>
    </row>
    <row r="2114">
      <c r="F2114" s="8"/>
      <c r="G2114" s="7"/>
      <c r="H2114" s="9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  <c r="T2114" s="7"/>
    </row>
    <row r="2115">
      <c r="F2115" s="8"/>
      <c r="G2115" s="7"/>
      <c r="H2115" s="9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  <c r="T2115" s="7"/>
    </row>
    <row r="2116">
      <c r="F2116" s="8"/>
      <c r="G2116" s="7"/>
      <c r="H2116" s="9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  <c r="T2116" s="7"/>
    </row>
    <row r="2117">
      <c r="F2117" s="8"/>
      <c r="G2117" s="7"/>
      <c r="H2117" s="9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</row>
    <row r="2118">
      <c r="F2118" s="8"/>
      <c r="G2118" s="7"/>
      <c r="H2118" s="9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  <c r="T2118" s="7"/>
    </row>
    <row r="2119">
      <c r="F2119" s="8"/>
      <c r="G2119" s="7"/>
      <c r="H2119" s="9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  <c r="T2119" s="7"/>
    </row>
    <row r="2120">
      <c r="F2120" s="8"/>
      <c r="G2120" s="7"/>
      <c r="H2120" s="9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  <c r="T2120" s="7"/>
    </row>
    <row r="2121">
      <c r="F2121" s="8"/>
      <c r="G2121" s="7"/>
      <c r="H2121" s="9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  <c r="T2121" s="7"/>
    </row>
    <row r="2122">
      <c r="F2122" s="8"/>
      <c r="G2122" s="7"/>
      <c r="H2122" s="9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  <c r="T2122" s="7"/>
    </row>
    <row r="2123">
      <c r="F2123" s="8"/>
      <c r="G2123" s="7"/>
      <c r="H2123" s="9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  <c r="T2123" s="7"/>
    </row>
    <row r="2124">
      <c r="F2124" s="8"/>
      <c r="G2124" s="7"/>
      <c r="H2124" s="9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</row>
    <row r="2125">
      <c r="F2125" s="8"/>
      <c r="G2125" s="7"/>
      <c r="H2125" s="9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</row>
    <row r="2126">
      <c r="F2126" s="8"/>
      <c r="G2126" s="7"/>
      <c r="H2126" s="9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  <c r="T2126" s="7"/>
    </row>
    <row r="2127">
      <c r="F2127" s="8"/>
      <c r="G2127" s="7"/>
      <c r="H2127" s="9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  <c r="T2127" s="7"/>
    </row>
    <row r="2128">
      <c r="F2128" s="8"/>
      <c r="G2128" s="7"/>
      <c r="H2128" s="9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  <c r="T2128" s="7"/>
    </row>
    <row r="2129">
      <c r="F2129" s="8"/>
      <c r="G2129" s="7"/>
      <c r="H2129" s="9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  <c r="T2129" s="7"/>
    </row>
    <row r="2130">
      <c r="F2130" s="8"/>
      <c r="G2130" s="7"/>
      <c r="H2130" s="9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  <c r="T2130" s="7"/>
    </row>
    <row r="2131">
      <c r="F2131" s="8"/>
      <c r="G2131" s="7"/>
      <c r="H2131" s="9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  <c r="T2131" s="7"/>
    </row>
    <row r="2132">
      <c r="F2132" s="8"/>
      <c r="G2132" s="7"/>
      <c r="H2132" s="9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  <c r="T2132" s="7"/>
    </row>
    <row r="2133">
      <c r="F2133" s="8"/>
      <c r="G2133" s="7"/>
      <c r="H2133" s="9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  <c r="T2133" s="7"/>
    </row>
    <row r="2134">
      <c r="F2134" s="8"/>
      <c r="G2134" s="7"/>
      <c r="H2134" s="9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  <c r="T2134" s="7"/>
    </row>
    <row r="2135">
      <c r="F2135" s="8"/>
      <c r="G2135" s="7"/>
      <c r="H2135" s="9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  <c r="T2135" s="7"/>
    </row>
    <row r="2136">
      <c r="F2136" s="8"/>
      <c r="G2136" s="7"/>
      <c r="H2136" s="9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  <c r="T2136" s="7"/>
    </row>
    <row r="2137">
      <c r="F2137" s="8"/>
      <c r="G2137" s="7"/>
      <c r="H2137" s="9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  <c r="T2137" s="7"/>
    </row>
    <row r="2138">
      <c r="F2138" s="8"/>
      <c r="G2138" s="7"/>
      <c r="H2138" s="9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</row>
    <row r="2139">
      <c r="F2139" s="8"/>
      <c r="G2139" s="7"/>
      <c r="H2139" s="9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  <c r="T2139" s="7"/>
    </row>
    <row r="2140">
      <c r="F2140" s="8"/>
      <c r="G2140" s="7"/>
      <c r="H2140" s="9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  <c r="T2140" s="7"/>
    </row>
    <row r="2141">
      <c r="F2141" s="8"/>
      <c r="G2141" s="7"/>
      <c r="H2141" s="9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  <c r="T2141" s="7"/>
    </row>
    <row r="2142">
      <c r="F2142" s="8"/>
      <c r="G2142" s="7"/>
      <c r="H2142" s="9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  <c r="T2142" s="7"/>
    </row>
    <row r="2143">
      <c r="F2143" s="8"/>
      <c r="G2143" s="7"/>
      <c r="H2143" s="9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  <c r="T2143" s="7"/>
    </row>
    <row r="2144">
      <c r="F2144" s="8"/>
      <c r="G2144" s="7"/>
      <c r="H2144" s="9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  <c r="T2144" s="7"/>
    </row>
    <row r="2145">
      <c r="F2145" s="8"/>
      <c r="G2145" s="7"/>
      <c r="H2145" s="9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  <c r="T2145" s="7"/>
    </row>
    <row r="2146">
      <c r="F2146" s="8"/>
      <c r="G2146" s="7"/>
      <c r="H2146" s="9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  <c r="T2146" s="7"/>
    </row>
    <row r="2147">
      <c r="F2147" s="8"/>
      <c r="G2147" s="7"/>
      <c r="H2147" s="9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  <c r="T2147" s="7"/>
    </row>
    <row r="2148">
      <c r="F2148" s="8"/>
      <c r="G2148" s="7"/>
      <c r="H2148" s="9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  <c r="T2148" s="7"/>
    </row>
    <row r="2149">
      <c r="F2149" s="8"/>
      <c r="G2149" s="7"/>
      <c r="H2149" s="9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  <c r="T2149" s="7"/>
    </row>
    <row r="2150">
      <c r="F2150" s="8"/>
      <c r="G2150" s="7"/>
      <c r="H2150" s="9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  <c r="T2150" s="7"/>
    </row>
    <row r="2151">
      <c r="F2151" s="8"/>
      <c r="G2151" s="7"/>
      <c r="H2151" s="9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  <c r="T2151" s="7"/>
    </row>
    <row r="2152">
      <c r="F2152" s="8"/>
      <c r="G2152" s="7"/>
      <c r="H2152" s="9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  <c r="T2152" s="7"/>
    </row>
    <row r="2153">
      <c r="F2153" s="8"/>
      <c r="G2153" s="7"/>
      <c r="H2153" s="9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  <c r="T2153" s="7"/>
    </row>
    <row r="2154">
      <c r="F2154" s="8"/>
      <c r="G2154" s="7"/>
      <c r="H2154" s="9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  <c r="T2154" s="7"/>
    </row>
    <row r="2155">
      <c r="F2155" s="8"/>
      <c r="G2155" s="7"/>
      <c r="H2155" s="9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  <c r="T2155" s="7"/>
    </row>
    <row r="2156">
      <c r="F2156" s="8"/>
      <c r="G2156" s="7"/>
      <c r="H2156" s="9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  <c r="T2156" s="7"/>
    </row>
    <row r="2157">
      <c r="F2157" s="8"/>
      <c r="G2157" s="7"/>
      <c r="H2157" s="9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  <c r="T2157" s="7"/>
    </row>
    <row r="2158">
      <c r="F2158" s="8"/>
      <c r="G2158" s="7"/>
      <c r="H2158" s="9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</row>
    <row r="2159">
      <c r="F2159" s="8"/>
      <c r="G2159" s="7"/>
      <c r="H2159" s="9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</row>
    <row r="2160">
      <c r="F2160" s="8"/>
      <c r="G2160" s="7"/>
      <c r="H2160" s="9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</row>
    <row r="2161">
      <c r="F2161" s="8"/>
      <c r="G2161" s="7"/>
      <c r="H2161" s="9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</row>
    <row r="2162">
      <c r="F2162" s="8"/>
      <c r="G2162" s="7"/>
      <c r="H2162" s="9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</row>
    <row r="2163">
      <c r="F2163" s="8"/>
      <c r="G2163" s="7"/>
      <c r="H2163" s="9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</row>
    <row r="2164">
      <c r="F2164" s="8"/>
      <c r="G2164" s="7"/>
      <c r="H2164" s="9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  <c r="T2164" s="7"/>
    </row>
    <row r="2165">
      <c r="F2165" s="8"/>
      <c r="G2165" s="7"/>
      <c r="H2165" s="9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  <c r="T2165" s="7"/>
    </row>
    <row r="2166">
      <c r="F2166" s="8"/>
      <c r="G2166" s="7"/>
      <c r="H2166" s="9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  <c r="T2166" s="7"/>
    </row>
    <row r="2167">
      <c r="F2167" s="8"/>
      <c r="G2167" s="7"/>
      <c r="H2167" s="9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  <c r="T2167" s="7"/>
    </row>
    <row r="2168">
      <c r="F2168" s="8"/>
      <c r="G2168" s="7"/>
      <c r="H2168" s="9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  <c r="T2168" s="7"/>
    </row>
    <row r="2169">
      <c r="F2169" s="8"/>
      <c r="G2169" s="7"/>
      <c r="H2169" s="9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  <c r="T2169" s="7"/>
    </row>
    <row r="2170">
      <c r="F2170" s="8"/>
      <c r="G2170" s="7"/>
      <c r="H2170" s="9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  <c r="T2170" s="7"/>
    </row>
    <row r="2171">
      <c r="F2171" s="8"/>
      <c r="G2171" s="7"/>
      <c r="H2171" s="9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  <c r="T2171" s="7"/>
    </row>
    <row r="2172">
      <c r="F2172" s="8"/>
      <c r="G2172" s="7"/>
      <c r="H2172" s="9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  <c r="T2172" s="7"/>
    </row>
    <row r="2173">
      <c r="F2173" s="8"/>
      <c r="G2173" s="7"/>
      <c r="H2173" s="9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  <c r="T2173" s="7"/>
    </row>
    <row r="2174">
      <c r="F2174" s="8"/>
      <c r="G2174" s="7"/>
      <c r="H2174" s="9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  <c r="T2174" s="7"/>
    </row>
    <row r="2175">
      <c r="F2175" s="8"/>
      <c r="G2175" s="7"/>
      <c r="H2175" s="9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  <c r="T2175" s="7"/>
    </row>
    <row r="2176">
      <c r="F2176" s="8"/>
      <c r="G2176" s="7"/>
      <c r="H2176" s="9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  <c r="T2176" s="7"/>
    </row>
    <row r="2177">
      <c r="F2177" s="8"/>
      <c r="G2177" s="7"/>
      <c r="H2177" s="9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  <c r="T2177" s="7"/>
    </row>
    <row r="2178">
      <c r="F2178" s="8"/>
      <c r="G2178" s="7"/>
      <c r="H2178" s="9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  <c r="T2178" s="7"/>
    </row>
    <row r="2179">
      <c r="F2179" s="8"/>
      <c r="G2179" s="7"/>
      <c r="H2179" s="9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  <c r="T2179" s="7"/>
    </row>
    <row r="2180">
      <c r="F2180" s="8"/>
      <c r="G2180" s="7"/>
      <c r="H2180" s="9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  <c r="T2180" s="7"/>
    </row>
    <row r="2181">
      <c r="F2181" s="8"/>
      <c r="G2181" s="7"/>
      <c r="H2181" s="9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  <c r="T2181" s="7"/>
    </row>
    <row r="2182">
      <c r="F2182" s="8"/>
      <c r="G2182" s="7"/>
      <c r="H2182" s="9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  <c r="T2182" s="7"/>
    </row>
    <row r="2183">
      <c r="F2183" s="8"/>
      <c r="G2183" s="7"/>
      <c r="H2183" s="9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  <c r="T2183" s="7"/>
    </row>
    <row r="2184">
      <c r="F2184" s="8"/>
      <c r="G2184" s="7"/>
      <c r="H2184" s="9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  <c r="T2184" s="7"/>
    </row>
    <row r="2185">
      <c r="F2185" s="8"/>
      <c r="G2185" s="7"/>
      <c r="H2185" s="9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  <c r="T2185" s="7"/>
    </row>
    <row r="2186">
      <c r="F2186" s="8"/>
      <c r="G2186" s="7"/>
      <c r="H2186" s="9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  <c r="T2186" s="7"/>
    </row>
    <row r="2187">
      <c r="F2187" s="8"/>
      <c r="G2187" s="7"/>
      <c r="H2187" s="9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  <c r="T2187" s="7"/>
    </row>
    <row r="2188">
      <c r="F2188" s="8"/>
      <c r="G2188" s="7"/>
      <c r="H2188" s="9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  <c r="T2188" s="7"/>
    </row>
    <row r="2189">
      <c r="F2189" s="8"/>
      <c r="G2189" s="7"/>
      <c r="H2189" s="9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  <c r="T2189" s="7"/>
    </row>
    <row r="2190">
      <c r="F2190" s="8"/>
      <c r="G2190" s="7"/>
      <c r="H2190" s="9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  <c r="T2190" s="7"/>
    </row>
    <row r="2191">
      <c r="F2191" s="8"/>
      <c r="G2191" s="7"/>
      <c r="H2191" s="9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  <c r="T2191" s="7"/>
    </row>
    <row r="2192">
      <c r="F2192" s="8"/>
      <c r="G2192" s="7"/>
      <c r="H2192" s="9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  <c r="T2192" s="7"/>
    </row>
    <row r="2193">
      <c r="F2193" s="8"/>
      <c r="G2193" s="7"/>
      <c r="H2193" s="9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  <c r="T2193" s="7"/>
    </row>
    <row r="2194">
      <c r="F2194" s="8"/>
      <c r="G2194" s="7"/>
      <c r="H2194" s="9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  <c r="T2194" s="7"/>
    </row>
    <row r="2195">
      <c r="F2195" s="8"/>
      <c r="G2195" s="7"/>
      <c r="H2195" s="9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  <c r="T2195" s="7"/>
    </row>
    <row r="2196">
      <c r="F2196" s="8"/>
      <c r="G2196" s="7"/>
      <c r="H2196" s="9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</row>
    <row r="2197">
      <c r="F2197" s="8"/>
      <c r="G2197" s="7"/>
      <c r="H2197" s="9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  <c r="T2197" s="7"/>
    </row>
    <row r="2198">
      <c r="F2198" s="8"/>
      <c r="G2198" s="7"/>
      <c r="H2198" s="9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  <c r="T2198" s="7"/>
    </row>
    <row r="2199">
      <c r="F2199" s="8"/>
      <c r="G2199" s="7"/>
      <c r="H2199" s="9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  <c r="T2199" s="7"/>
    </row>
    <row r="2200">
      <c r="F2200" s="8"/>
      <c r="G2200" s="7"/>
      <c r="H2200" s="9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  <c r="T2200" s="7"/>
    </row>
    <row r="2201">
      <c r="F2201" s="8"/>
      <c r="G2201" s="7"/>
      <c r="H2201" s="9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  <c r="T2201" s="7"/>
    </row>
    <row r="2202">
      <c r="F2202" s="8"/>
      <c r="G2202" s="7"/>
      <c r="H2202" s="9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  <c r="T2202" s="7"/>
    </row>
    <row r="2203">
      <c r="F2203" s="8"/>
      <c r="G2203" s="7"/>
      <c r="H2203" s="9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  <c r="T2203" s="7"/>
    </row>
    <row r="2204">
      <c r="F2204" s="8"/>
      <c r="G2204" s="7"/>
      <c r="H2204" s="9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  <c r="T2204" s="7"/>
    </row>
    <row r="2205">
      <c r="F2205" s="8"/>
      <c r="G2205" s="7"/>
      <c r="H2205" s="9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  <c r="T2205" s="7"/>
    </row>
    <row r="2206">
      <c r="F2206" s="8"/>
      <c r="G2206" s="7"/>
      <c r="H2206" s="9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  <c r="T2206" s="7"/>
    </row>
    <row r="2207">
      <c r="F2207" s="8"/>
      <c r="G2207" s="7"/>
      <c r="H2207" s="9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  <c r="T2207" s="7"/>
    </row>
    <row r="2208">
      <c r="F2208" s="8"/>
      <c r="G2208" s="7"/>
      <c r="H2208" s="9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  <c r="T2208" s="7"/>
    </row>
    <row r="2209">
      <c r="F2209" s="8"/>
      <c r="G2209" s="7"/>
      <c r="H2209" s="9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  <c r="T2209" s="7"/>
    </row>
    <row r="2210">
      <c r="F2210" s="8"/>
      <c r="G2210" s="7"/>
      <c r="H2210" s="9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7"/>
    </row>
    <row r="2211">
      <c r="F2211" s="8"/>
      <c r="G2211" s="7"/>
      <c r="H2211" s="9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  <c r="T2211" s="7"/>
    </row>
    <row r="2212">
      <c r="F2212" s="8"/>
      <c r="G2212" s="7"/>
      <c r="H2212" s="9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</row>
    <row r="2213">
      <c r="F2213" s="8"/>
      <c r="G2213" s="7"/>
      <c r="H2213" s="9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  <c r="T2213" s="7"/>
    </row>
    <row r="2214">
      <c r="F2214" s="8"/>
      <c r="G2214" s="7"/>
      <c r="H2214" s="9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  <c r="T2214" s="7"/>
    </row>
    <row r="2215">
      <c r="F2215" s="8"/>
      <c r="G2215" s="7"/>
      <c r="H2215" s="9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  <c r="T2215" s="7"/>
    </row>
    <row r="2216">
      <c r="F2216" s="8"/>
      <c r="G2216" s="7"/>
      <c r="H2216" s="9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  <c r="T2216" s="7"/>
    </row>
    <row r="2217">
      <c r="F2217" s="8"/>
      <c r="G2217" s="7"/>
      <c r="H2217" s="9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  <c r="T2217" s="7"/>
    </row>
    <row r="2218">
      <c r="F2218" s="8"/>
      <c r="G2218" s="7"/>
      <c r="H2218" s="9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  <c r="T2218" s="7"/>
    </row>
    <row r="2219">
      <c r="F2219" s="8"/>
      <c r="G2219" s="7"/>
      <c r="H2219" s="9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  <c r="T2219" s="7"/>
    </row>
    <row r="2220">
      <c r="F2220" s="8"/>
      <c r="G2220" s="7"/>
      <c r="H2220" s="9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  <c r="T2220" s="7"/>
    </row>
    <row r="2221">
      <c r="F2221" s="8"/>
      <c r="G2221" s="7"/>
      <c r="H2221" s="9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  <c r="T2221" s="7"/>
    </row>
    <row r="2222">
      <c r="F2222" s="8"/>
      <c r="G2222" s="7"/>
      <c r="H2222" s="9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  <c r="T2222" s="7"/>
    </row>
    <row r="2223">
      <c r="F2223" s="8"/>
      <c r="G2223" s="7"/>
      <c r="H2223" s="9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  <c r="T2223" s="7"/>
    </row>
    <row r="2224">
      <c r="F2224" s="8"/>
      <c r="G2224" s="7"/>
      <c r="H2224" s="9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  <c r="T2224" s="7"/>
    </row>
    <row r="2225">
      <c r="F2225" s="8"/>
      <c r="G2225" s="7"/>
      <c r="H2225" s="9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  <c r="T2225" s="7"/>
    </row>
    <row r="2226">
      <c r="F2226" s="8"/>
      <c r="G2226" s="7"/>
      <c r="H2226" s="9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  <c r="T2226" s="7"/>
    </row>
    <row r="2227">
      <c r="F2227" s="8"/>
      <c r="G2227" s="7"/>
      <c r="H2227" s="9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  <c r="T2227" s="7"/>
    </row>
    <row r="2228">
      <c r="F2228" s="8"/>
      <c r="G2228" s="7"/>
      <c r="H2228" s="9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  <c r="T2228" s="7"/>
    </row>
    <row r="2229">
      <c r="F2229" s="8"/>
      <c r="G2229" s="7"/>
      <c r="H2229" s="9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  <c r="T2229" s="7"/>
    </row>
    <row r="2230">
      <c r="F2230" s="8"/>
      <c r="G2230" s="7"/>
      <c r="H2230" s="9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7"/>
    </row>
    <row r="2231">
      <c r="F2231" s="8"/>
      <c r="G2231" s="7"/>
      <c r="H2231" s="9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  <c r="T2231" s="7"/>
    </row>
    <row r="2232">
      <c r="F2232" s="8"/>
      <c r="G2232" s="7"/>
      <c r="H2232" s="9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  <c r="T2232" s="7"/>
    </row>
    <row r="2233">
      <c r="F2233" s="8"/>
      <c r="G2233" s="7"/>
      <c r="H2233" s="9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  <c r="T2233" s="7"/>
    </row>
    <row r="2234">
      <c r="F2234" s="8"/>
      <c r="G2234" s="7"/>
      <c r="H2234" s="9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  <c r="T2234" s="7"/>
    </row>
    <row r="2235">
      <c r="F2235" s="8"/>
      <c r="G2235" s="7"/>
      <c r="H2235" s="9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  <c r="T2235" s="7"/>
    </row>
    <row r="2236">
      <c r="F2236" s="8"/>
      <c r="G2236" s="7"/>
      <c r="H2236" s="9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  <c r="T2236" s="7"/>
    </row>
    <row r="2237">
      <c r="F2237" s="8"/>
      <c r="G2237" s="7"/>
      <c r="H2237" s="9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  <c r="T2237" s="7"/>
    </row>
    <row r="2238">
      <c r="F2238" s="8"/>
      <c r="G2238" s="7"/>
      <c r="H2238" s="9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  <c r="T2238" s="7"/>
    </row>
    <row r="2239">
      <c r="F2239" s="8"/>
      <c r="G2239" s="7"/>
      <c r="H2239" s="9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</row>
    <row r="2240">
      <c r="F2240" s="8"/>
      <c r="G2240" s="7"/>
      <c r="H2240" s="9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  <c r="T2240" s="7"/>
    </row>
    <row r="2241">
      <c r="F2241" s="8"/>
      <c r="G2241" s="7"/>
      <c r="H2241" s="9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  <c r="T2241" s="7"/>
    </row>
    <row r="2242">
      <c r="F2242" s="8"/>
      <c r="G2242" s="7"/>
      <c r="H2242" s="9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  <c r="T2242" s="7"/>
    </row>
    <row r="2243">
      <c r="F2243" s="8"/>
      <c r="G2243" s="7"/>
      <c r="H2243" s="9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  <c r="T2243" s="7"/>
    </row>
    <row r="2244">
      <c r="F2244" s="8"/>
      <c r="G2244" s="7"/>
      <c r="H2244" s="9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  <c r="T2244" s="7"/>
    </row>
    <row r="2245">
      <c r="F2245" s="8"/>
      <c r="G2245" s="7"/>
      <c r="H2245" s="9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  <c r="T2245" s="7"/>
    </row>
    <row r="2246">
      <c r="F2246" s="8"/>
      <c r="G2246" s="7"/>
      <c r="H2246" s="9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  <c r="T2246" s="7"/>
    </row>
    <row r="2247">
      <c r="F2247" s="8"/>
      <c r="G2247" s="7"/>
      <c r="H2247" s="9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  <c r="T2247" s="7"/>
    </row>
    <row r="2248">
      <c r="F2248" s="8"/>
      <c r="G2248" s="7"/>
      <c r="H2248" s="9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  <c r="T2248" s="7"/>
    </row>
    <row r="2249">
      <c r="F2249" s="8"/>
      <c r="G2249" s="7"/>
      <c r="H2249" s="9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  <c r="T2249" s="7"/>
    </row>
    <row r="2250">
      <c r="F2250" s="8"/>
      <c r="G2250" s="7"/>
      <c r="H2250" s="9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</row>
    <row r="2251">
      <c r="F2251" s="8"/>
      <c r="G2251" s="7"/>
      <c r="H2251" s="9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</row>
    <row r="2252">
      <c r="F2252" s="8"/>
      <c r="G2252" s="7"/>
      <c r="H2252" s="9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</row>
    <row r="2253">
      <c r="F2253" s="8"/>
      <c r="G2253" s="7"/>
      <c r="H2253" s="9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</row>
    <row r="2254">
      <c r="F2254" s="8"/>
      <c r="G2254" s="7"/>
      <c r="H2254" s="9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</row>
    <row r="2255">
      <c r="F2255" s="8"/>
      <c r="G2255" s="7"/>
      <c r="H2255" s="9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  <c r="T2255" s="7"/>
    </row>
    <row r="2256">
      <c r="F2256" s="8"/>
      <c r="G2256" s="7"/>
      <c r="H2256" s="9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  <c r="T2256" s="7"/>
    </row>
    <row r="2257">
      <c r="F2257" s="8"/>
      <c r="G2257" s="7"/>
      <c r="H2257" s="9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  <c r="T2257" s="7"/>
    </row>
    <row r="2258">
      <c r="F2258" s="8"/>
      <c r="G2258" s="7"/>
      <c r="H2258" s="9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</row>
    <row r="2259">
      <c r="F2259" s="8"/>
      <c r="G2259" s="7"/>
      <c r="H2259" s="9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</row>
    <row r="2260">
      <c r="F2260" s="8"/>
      <c r="G2260" s="7"/>
      <c r="H2260" s="9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</row>
    <row r="2261">
      <c r="F2261" s="8"/>
      <c r="G2261" s="7"/>
      <c r="H2261" s="9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  <c r="T2261" s="7"/>
    </row>
    <row r="2262">
      <c r="F2262" s="8"/>
      <c r="G2262" s="7"/>
      <c r="H2262" s="9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  <c r="T2262" s="7"/>
    </row>
    <row r="2263">
      <c r="F2263" s="8"/>
      <c r="G2263" s="7"/>
      <c r="H2263" s="9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  <c r="T2263" s="7"/>
    </row>
    <row r="2264">
      <c r="F2264" s="8"/>
      <c r="G2264" s="7"/>
      <c r="H2264" s="9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  <c r="T2264" s="7"/>
    </row>
    <row r="2265">
      <c r="F2265" s="8"/>
      <c r="G2265" s="7"/>
      <c r="H2265" s="9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  <c r="T2265" s="7"/>
    </row>
    <row r="2266">
      <c r="F2266" s="8"/>
      <c r="G2266" s="7"/>
      <c r="H2266" s="9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  <c r="T2266" s="7"/>
    </row>
    <row r="2267">
      <c r="F2267" s="8"/>
      <c r="G2267" s="7"/>
      <c r="H2267" s="9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  <c r="T2267" s="7"/>
    </row>
    <row r="2268">
      <c r="F2268" s="8"/>
      <c r="G2268" s="7"/>
      <c r="H2268" s="9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</row>
    <row r="2269">
      <c r="F2269" s="8"/>
      <c r="G2269" s="7"/>
      <c r="H2269" s="9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  <c r="T2269" s="7"/>
    </row>
    <row r="2270">
      <c r="F2270" s="8"/>
      <c r="G2270" s="7"/>
      <c r="H2270" s="9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  <c r="T2270" s="7"/>
    </row>
    <row r="2271">
      <c r="F2271" s="8"/>
      <c r="G2271" s="7"/>
      <c r="H2271" s="9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  <c r="T2271" s="7"/>
    </row>
    <row r="2272">
      <c r="F2272" s="8"/>
      <c r="G2272" s="7"/>
      <c r="H2272" s="9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  <c r="T2272" s="7"/>
    </row>
    <row r="2273">
      <c r="F2273" s="8"/>
      <c r="G2273" s="7"/>
      <c r="H2273" s="9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  <c r="T2273" s="7"/>
    </row>
    <row r="2274">
      <c r="F2274" s="8"/>
      <c r="G2274" s="7"/>
      <c r="H2274" s="9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  <c r="T2274" s="7"/>
    </row>
    <row r="2275">
      <c r="F2275" s="8"/>
      <c r="G2275" s="7"/>
      <c r="H2275" s="9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  <c r="T2275" s="7"/>
    </row>
    <row r="2276">
      <c r="F2276" s="8"/>
      <c r="G2276" s="7"/>
      <c r="H2276" s="9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  <c r="T2276" s="7"/>
    </row>
    <row r="2277">
      <c r="F2277" s="8"/>
      <c r="G2277" s="7"/>
      <c r="H2277" s="9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  <c r="T2277" s="7"/>
    </row>
    <row r="2278">
      <c r="F2278" s="8"/>
      <c r="G2278" s="7"/>
      <c r="H2278" s="9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  <c r="T2278" s="7"/>
    </row>
    <row r="2279">
      <c r="F2279" s="8"/>
      <c r="G2279" s="7"/>
      <c r="H2279" s="9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  <c r="T2279" s="7"/>
    </row>
    <row r="2280">
      <c r="F2280" s="8"/>
      <c r="G2280" s="7"/>
      <c r="H2280" s="9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  <c r="T2280" s="7"/>
    </row>
    <row r="2281">
      <c r="F2281" s="8"/>
      <c r="G2281" s="7"/>
      <c r="H2281" s="9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  <c r="T2281" s="7"/>
    </row>
    <row r="2282">
      <c r="F2282" s="8"/>
      <c r="G2282" s="7"/>
      <c r="H2282" s="9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  <c r="T2282" s="7"/>
    </row>
    <row r="2283">
      <c r="F2283" s="8"/>
      <c r="G2283" s="7"/>
      <c r="H2283" s="9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  <c r="T2283" s="7"/>
    </row>
    <row r="2284">
      <c r="F2284" s="8"/>
      <c r="G2284" s="7"/>
      <c r="H2284" s="9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  <c r="T2284" s="7"/>
    </row>
    <row r="2285">
      <c r="F2285" s="8"/>
      <c r="G2285" s="7"/>
      <c r="H2285" s="9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  <c r="T2285" s="7"/>
    </row>
    <row r="2286">
      <c r="F2286" s="8"/>
      <c r="G2286" s="7"/>
      <c r="H2286" s="9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  <c r="T2286" s="7"/>
    </row>
    <row r="2287">
      <c r="F2287" s="8"/>
      <c r="G2287" s="7"/>
      <c r="H2287" s="9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  <c r="T2287" s="7"/>
    </row>
    <row r="2288">
      <c r="F2288" s="8"/>
      <c r="G2288" s="7"/>
      <c r="H2288" s="9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  <c r="T2288" s="7"/>
    </row>
    <row r="2289">
      <c r="F2289" s="8"/>
      <c r="G2289" s="7"/>
      <c r="H2289" s="9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  <c r="T2289" s="7"/>
    </row>
    <row r="2290">
      <c r="F2290" s="8"/>
      <c r="G2290" s="7"/>
      <c r="H2290" s="9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  <c r="T2290" s="7"/>
    </row>
    <row r="2291">
      <c r="F2291" s="8"/>
      <c r="G2291" s="7"/>
      <c r="H2291" s="9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  <c r="T2291" s="7"/>
    </row>
    <row r="2292">
      <c r="F2292" s="8"/>
      <c r="G2292" s="7"/>
      <c r="H2292" s="9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  <c r="T2292" s="7"/>
    </row>
    <row r="2293">
      <c r="F2293" s="8"/>
      <c r="G2293" s="7"/>
      <c r="H2293" s="9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  <c r="T2293" s="7"/>
    </row>
    <row r="2294">
      <c r="F2294" s="8"/>
      <c r="G2294" s="7"/>
      <c r="H2294" s="9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  <c r="T2294" s="7"/>
    </row>
    <row r="2295">
      <c r="F2295" s="8"/>
      <c r="G2295" s="7"/>
      <c r="H2295" s="9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  <c r="T2295" s="7"/>
    </row>
    <row r="2296">
      <c r="F2296" s="8"/>
      <c r="G2296" s="7"/>
      <c r="H2296" s="9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  <c r="T2296" s="7"/>
    </row>
    <row r="2297">
      <c r="F2297" s="8"/>
      <c r="G2297" s="7"/>
      <c r="H2297" s="9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  <c r="T2297" s="7"/>
    </row>
    <row r="2298">
      <c r="F2298" s="8"/>
      <c r="G2298" s="7"/>
      <c r="H2298" s="9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  <c r="T2298" s="7"/>
    </row>
    <row r="2299">
      <c r="F2299" s="8"/>
      <c r="G2299" s="7"/>
      <c r="H2299" s="9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  <c r="T2299" s="7"/>
    </row>
    <row r="2300">
      <c r="F2300" s="8"/>
      <c r="G2300" s="7"/>
      <c r="H2300" s="9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  <c r="T2300" s="7"/>
    </row>
    <row r="2301">
      <c r="F2301" s="8"/>
      <c r="G2301" s="7"/>
      <c r="H2301" s="9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  <c r="T2301" s="7"/>
    </row>
    <row r="2302">
      <c r="F2302" s="8"/>
      <c r="G2302" s="7"/>
      <c r="H2302" s="9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  <c r="T2302" s="7"/>
    </row>
    <row r="2303">
      <c r="F2303" s="8"/>
      <c r="G2303" s="7"/>
      <c r="H2303" s="9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  <c r="T2303" s="7"/>
    </row>
    <row r="2304">
      <c r="F2304" s="8"/>
      <c r="G2304" s="7"/>
      <c r="H2304" s="9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  <c r="T2304" s="7"/>
    </row>
    <row r="2305">
      <c r="F2305" s="8"/>
      <c r="G2305" s="7"/>
      <c r="H2305" s="9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  <c r="T2305" s="7"/>
    </row>
    <row r="2306">
      <c r="F2306" s="8"/>
      <c r="G2306" s="7"/>
      <c r="H2306" s="9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  <c r="T2306" s="7"/>
    </row>
    <row r="2307">
      <c r="F2307" s="8"/>
      <c r="G2307" s="7"/>
      <c r="H2307" s="9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  <c r="T2307" s="7"/>
    </row>
    <row r="2308">
      <c r="F2308" s="8"/>
      <c r="G2308" s="7"/>
      <c r="H2308" s="9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  <c r="T2308" s="7"/>
    </row>
    <row r="2309">
      <c r="F2309" s="8"/>
      <c r="G2309" s="7"/>
      <c r="H2309" s="9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  <c r="T2309" s="7"/>
    </row>
    <row r="2310">
      <c r="F2310" s="8"/>
      <c r="G2310" s="7"/>
      <c r="H2310" s="9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  <c r="T2310" s="7"/>
    </row>
    <row r="2311">
      <c r="F2311" s="8"/>
      <c r="G2311" s="7"/>
      <c r="H2311" s="9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  <c r="T2311" s="7"/>
    </row>
    <row r="2312">
      <c r="F2312" s="8"/>
      <c r="G2312" s="7"/>
      <c r="H2312" s="9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  <c r="T2312" s="7"/>
    </row>
    <row r="2313">
      <c r="F2313" s="8"/>
      <c r="G2313" s="7"/>
      <c r="H2313" s="9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  <c r="T2313" s="7"/>
    </row>
    <row r="2314">
      <c r="F2314" s="8"/>
      <c r="G2314" s="7"/>
      <c r="H2314" s="9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  <c r="T2314" s="7"/>
    </row>
    <row r="2315">
      <c r="F2315" s="8"/>
      <c r="G2315" s="7"/>
      <c r="H2315" s="9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  <c r="T2315" s="7"/>
    </row>
    <row r="2316">
      <c r="F2316" s="8"/>
      <c r="G2316" s="7"/>
      <c r="H2316" s="9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  <c r="T2316" s="7"/>
    </row>
    <row r="2317">
      <c r="F2317" s="8"/>
      <c r="G2317" s="7"/>
      <c r="H2317" s="9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  <c r="T2317" s="7"/>
    </row>
    <row r="2318">
      <c r="F2318" s="8"/>
      <c r="G2318" s="7"/>
      <c r="H2318" s="9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  <c r="T2318" s="7"/>
    </row>
    <row r="2319">
      <c r="F2319" s="8"/>
      <c r="G2319" s="7"/>
      <c r="H2319" s="9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  <c r="T2319" s="7"/>
    </row>
    <row r="2320">
      <c r="F2320" s="8"/>
      <c r="G2320" s="7"/>
      <c r="H2320" s="9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  <c r="T2320" s="7"/>
    </row>
    <row r="2321">
      <c r="F2321" s="8"/>
      <c r="G2321" s="7"/>
      <c r="H2321" s="9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  <c r="T2321" s="7"/>
    </row>
    <row r="2322">
      <c r="F2322" s="8"/>
      <c r="G2322" s="7"/>
      <c r="H2322" s="9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  <c r="T2322" s="7"/>
    </row>
    <row r="2323">
      <c r="F2323" s="8"/>
      <c r="G2323" s="7"/>
      <c r="H2323" s="9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  <c r="T2323" s="7"/>
    </row>
    <row r="2324">
      <c r="F2324" s="8"/>
      <c r="G2324" s="7"/>
      <c r="H2324" s="9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  <c r="T2324" s="7"/>
    </row>
    <row r="2325">
      <c r="F2325" s="8"/>
      <c r="G2325" s="7"/>
      <c r="H2325" s="9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</row>
    <row r="2326">
      <c r="F2326" s="8"/>
      <c r="G2326" s="7"/>
      <c r="H2326" s="9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</row>
    <row r="2327">
      <c r="F2327" s="8"/>
      <c r="G2327" s="7"/>
      <c r="H2327" s="9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  <c r="T2327" s="7"/>
    </row>
    <row r="2328">
      <c r="F2328" s="8"/>
      <c r="G2328" s="7"/>
      <c r="H2328" s="9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  <c r="T2328" s="7"/>
    </row>
    <row r="2329">
      <c r="F2329" s="8"/>
      <c r="G2329" s="7"/>
      <c r="H2329" s="9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  <c r="T2329" s="7"/>
    </row>
    <row r="2330">
      <c r="F2330" s="8"/>
      <c r="G2330" s="7"/>
      <c r="H2330" s="9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  <c r="T2330" s="7"/>
    </row>
    <row r="2331">
      <c r="F2331" s="8"/>
      <c r="G2331" s="7"/>
      <c r="H2331" s="9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  <c r="T2331" s="7"/>
    </row>
    <row r="2332">
      <c r="F2332" s="8"/>
      <c r="G2332" s="7"/>
      <c r="H2332" s="9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  <c r="T2332" s="7"/>
    </row>
    <row r="2333">
      <c r="F2333" s="8"/>
      <c r="G2333" s="7"/>
      <c r="H2333" s="9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  <c r="T2333" s="7"/>
    </row>
    <row r="2334">
      <c r="F2334" s="8"/>
      <c r="G2334" s="7"/>
      <c r="H2334" s="9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  <c r="T2334" s="7"/>
    </row>
    <row r="2335">
      <c r="F2335" s="8"/>
      <c r="G2335" s="7"/>
      <c r="H2335" s="9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  <c r="T2335" s="7"/>
    </row>
    <row r="2336">
      <c r="F2336" s="8"/>
      <c r="G2336" s="7"/>
      <c r="H2336" s="9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  <c r="T2336" s="7"/>
    </row>
    <row r="2337">
      <c r="F2337" s="8"/>
      <c r="G2337" s="7"/>
      <c r="H2337" s="9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  <c r="T2337" s="7"/>
    </row>
    <row r="2338">
      <c r="F2338" s="8"/>
      <c r="G2338" s="7"/>
      <c r="H2338" s="9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</row>
    <row r="2339">
      <c r="F2339" s="8"/>
      <c r="G2339" s="7"/>
      <c r="H2339" s="9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  <c r="T2339" s="7"/>
    </row>
    <row r="2340">
      <c r="F2340" s="8"/>
      <c r="G2340" s="7"/>
      <c r="H2340" s="9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  <c r="T2340" s="7"/>
    </row>
    <row r="2341">
      <c r="F2341" s="8"/>
      <c r="G2341" s="7"/>
      <c r="H2341" s="9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  <c r="T2341" s="7"/>
    </row>
    <row r="2342">
      <c r="F2342" s="8"/>
      <c r="G2342" s="7"/>
      <c r="H2342" s="9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  <c r="T2342" s="7"/>
    </row>
    <row r="2343">
      <c r="F2343" s="8"/>
      <c r="G2343" s="7"/>
      <c r="H2343" s="9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  <c r="T2343" s="7"/>
    </row>
    <row r="2344">
      <c r="F2344" s="8"/>
      <c r="G2344" s="7"/>
      <c r="H2344" s="9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  <c r="T2344" s="7"/>
    </row>
    <row r="2345">
      <c r="F2345" s="8"/>
      <c r="G2345" s="7"/>
      <c r="H2345" s="9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</row>
    <row r="2346">
      <c r="F2346" s="8"/>
      <c r="G2346" s="7"/>
      <c r="H2346" s="9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</row>
    <row r="2347">
      <c r="F2347" s="8"/>
      <c r="G2347" s="7"/>
      <c r="H2347" s="9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</row>
    <row r="2348">
      <c r="F2348" s="8"/>
      <c r="G2348" s="7"/>
      <c r="H2348" s="9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</row>
    <row r="2349">
      <c r="F2349" s="8"/>
      <c r="G2349" s="7"/>
      <c r="H2349" s="9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</row>
    <row r="2350">
      <c r="F2350" s="8"/>
      <c r="G2350" s="7"/>
      <c r="H2350" s="9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</row>
    <row r="2351">
      <c r="F2351" s="8"/>
      <c r="G2351" s="7"/>
      <c r="H2351" s="9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  <c r="T2351" s="7"/>
    </row>
    <row r="2352">
      <c r="F2352" s="8"/>
      <c r="G2352" s="7"/>
      <c r="H2352" s="9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</row>
    <row r="2353">
      <c r="F2353" s="8"/>
      <c r="G2353" s="7"/>
      <c r="H2353" s="9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</row>
    <row r="2354">
      <c r="F2354" s="8"/>
      <c r="G2354" s="7"/>
      <c r="H2354" s="9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</row>
    <row r="2355">
      <c r="F2355" s="8"/>
      <c r="G2355" s="7"/>
      <c r="H2355" s="9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</row>
    <row r="2356">
      <c r="F2356" s="8"/>
      <c r="G2356" s="7"/>
      <c r="H2356" s="9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</row>
    <row r="2357">
      <c r="F2357" s="8"/>
      <c r="G2357" s="7"/>
      <c r="H2357" s="9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</row>
    <row r="2358">
      <c r="F2358" s="8"/>
      <c r="G2358" s="7"/>
      <c r="H2358" s="9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</row>
    <row r="2359">
      <c r="F2359" s="8"/>
      <c r="G2359" s="7"/>
      <c r="H2359" s="9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</row>
    <row r="2360">
      <c r="F2360" s="8"/>
      <c r="G2360" s="7"/>
      <c r="H2360" s="9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</row>
    <row r="2361">
      <c r="F2361" s="8"/>
      <c r="G2361" s="7"/>
      <c r="H2361" s="9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</row>
    <row r="2362">
      <c r="F2362" s="8"/>
      <c r="G2362" s="7"/>
      <c r="H2362" s="9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  <c r="T2362" s="7"/>
    </row>
    <row r="2363">
      <c r="F2363" s="8"/>
      <c r="G2363" s="7"/>
      <c r="H2363" s="9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</row>
    <row r="2364">
      <c r="F2364" s="8"/>
      <c r="G2364" s="7"/>
      <c r="H2364" s="9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  <c r="T2364" s="7"/>
    </row>
    <row r="2365">
      <c r="F2365" s="8"/>
      <c r="G2365" s="7"/>
      <c r="H2365" s="9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  <c r="T2365" s="7"/>
    </row>
    <row r="2366">
      <c r="F2366" s="8"/>
      <c r="G2366" s="7"/>
      <c r="H2366" s="9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  <c r="T2366" s="7"/>
    </row>
    <row r="2367">
      <c r="F2367" s="8"/>
      <c r="G2367" s="7"/>
      <c r="H2367" s="9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  <c r="T2367" s="7"/>
    </row>
    <row r="2368">
      <c r="F2368" s="8"/>
      <c r="G2368" s="7"/>
      <c r="H2368" s="9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  <c r="T2368" s="7"/>
    </row>
    <row r="2369">
      <c r="F2369" s="8"/>
      <c r="G2369" s="7"/>
      <c r="H2369" s="9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</row>
    <row r="2370">
      <c r="F2370" s="8"/>
      <c r="G2370" s="7"/>
      <c r="H2370" s="9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  <c r="T2370" s="7"/>
    </row>
    <row r="2371">
      <c r="F2371" s="8"/>
      <c r="G2371" s="7"/>
      <c r="H2371" s="9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</row>
    <row r="2372">
      <c r="F2372" s="8"/>
      <c r="G2372" s="7"/>
      <c r="H2372" s="9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  <c r="T2372" s="7"/>
    </row>
    <row r="2373">
      <c r="F2373" s="8"/>
      <c r="G2373" s="7"/>
      <c r="H2373" s="9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  <c r="T2373" s="7"/>
    </row>
    <row r="2374">
      <c r="F2374" s="8"/>
      <c r="G2374" s="7"/>
      <c r="H2374" s="9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  <c r="T2374" s="7"/>
    </row>
    <row r="2375">
      <c r="F2375" s="8"/>
      <c r="G2375" s="7"/>
      <c r="H2375" s="9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  <c r="T2375" s="7"/>
    </row>
    <row r="2376">
      <c r="F2376" s="8"/>
      <c r="G2376" s="7"/>
      <c r="H2376" s="9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  <c r="T2376" s="7"/>
    </row>
    <row r="2377">
      <c r="F2377" s="8"/>
      <c r="G2377" s="7"/>
      <c r="H2377" s="9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  <c r="T2377" s="7"/>
    </row>
    <row r="2378">
      <c r="F2378" s="8"/>
      <c r="G2378" s="7"/>
      <c r="H2378" s="9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  <c r="T2378" s="7"/>
    </row>
    <row r="2379">
      <c r="F2379" s="8"/>
      <c r="G2379" s="7"/>
      <c r="H2379" s="9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  <c r="T2379" s="7"/>
    </row>
    <row r="2380">
      <c r="F2380" s="8"/>
      <c r="G2380" s="7"/>
      <c r="H2380" s="9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  <c r="T2380" s="7"/>
    </row>
    <row r="2381">
      <c r="F2381" s="8"/>
      <c r="G2381" s="7"/>
      <c r="H2381" s="9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  <c r="T2381" s="7"/>
    </row>
    <row r="2382">
      <c r="F2382" s="8"/>
      <c r="G2382" s="7"/>
      <c r="H2382" s="9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  <c r="T2382" s="7"/>
    </row>
    <row r="2383">
      <c r="F2383" s="8"/>
      <c r="G2383" s="7"/>
      <c r="H2383" s="9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7"/>
    </row>
    <row r="2384">
      <c r="F2384" s="8"/>
      <c r="G2384" s="7"/>
      <c r="H2384" s="9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  <c r="T2384" s="7"/>
    </row>
    <row r="2385">
      <c r="F2385" s="8"/>
      <c r="G2385" s="7"/>
      <c r="H2385" s="9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</row>
    <row r="2386">
      <c r="F2386" s="8"/>
      <c r="G2386" s="7"/>
      <c r="H2386" s="9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7"/>
    </row>
    <row r="2387">
      <c r="F2387" s="8"/>
      <c r="G2387" s="7"/>
      <c r="H2387" s="9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  <c r="T2387" s="7"/>
    </row>
    <row r="2388">
      <c r="F2388" s="8"/>
      <c r="G2388" s="7"/>
      <c r="H2388" s="9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  <c r="T2388" s="7"/>
    </row>
    <row r="2389">
      <c r="F2389" s="8"/>
      <c r="G2389" s="7"/>
      <c r="H2389" s="9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  <c r="T2389" s="7"/>
    </row>
    <row r="2390">
      <c r="F2390" s="8"/>
      <c r="G2390" s="7"/>
      <c r="H2390" s="9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  <c r="T2390" s="7"/>
    </row>
    <row r="2391">
      <c r="F2391" s="8"/>
      <c r="G2391" s="7"/>
      <c r="H2391" s="9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  <c r="T2391" s="7"/>
    </row>
    <row r="2392">
      <c r="F2392" s="8"/>
      <c r="G2392" s="7"/>
      <c r="H2392" s="9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  <c r="T2392" s="7"/>
    </row>
    <row r="2393">
      <c r="F2393" s="8"/>
      <c r="G2393" s="7"/>
      <c r="H2393" s="9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  <c r="T2393" s="7"/>
    </row>
    <row r="2394">
      <c r="F2394" s="8"/>
      <c r="G2394" s="7"/>
      <c r="H2394" s="9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</row>
    <row r="2395">
      <c r="F2395" s="8"/>
      <c r="G2395" s="7"/>
      <c r="H2395" s="9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  <c r="T2395" s="7"/>
    </row>
    <row r="2396">
      <c r="F2396" s="8"/>
      <c r="G2396" s="7"/>
      <c r="H2396" s="9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  <c r="T2396" s="7"/>
    </row>
    <row r="2397">
      <c r="F2397" s="8"/>
      <c r="G2397" s="7"/>
      <c r="H2397" s="9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  <c r="T2397" s="7"/>
    </row>
    <row r="2398">
      <c r="F2398" s="8"/>
      <c r="G2398" s="7"/>
      <c r="H2398" s="9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  <c r="T2398" s="7"/>
    </row>
    <row r="2399">
      <c r="F2399" s="8"/>
      <c r="G2399" s="7"/>
      <c r="H2399" s="9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  <c r="T2399" s="7"/>
    </row>
    <row r="2400">
      <c r="F2400" s="8"/>
      <c r="G2400" s="7"/>
      <c r="H2400" s="9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</row>
    <row r="2401">
      <c r="F2401" s="8"/>
      <c r="G2401" s="7"/>
      <c r="H2401" s="9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  <c r="T2401" s="7"/>
    </row>
    <row r="2402">
      <c r="F2402" s="8"/>
      <c r="G2402" s="7"/>
      <c r="H2402" s="9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  <c r="T2402" s="7"/>
    </row>
    <row r="2403">
      <c r="F2403" s="8"/>
      <c r="G2403" s="7"/>
      <c r="H2403" s="9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  <c r="T2403" s="7"/>
    </row>
    <row r="2404">
      <c r="F2404" s="8"/>
      <c r="G2404" s="7"/>
      <c r="H2404" s="9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  <c r="T2404" s="7"/>
    </row>
    <row r="2405">
      <c r="F2405" s="8"/>
      <c r="G2405" s="7"/>
      <c r="H2405" s="9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</row>
    <row r="2406">
      <c r="F2406" s="8"/>
      <c r="G2406" s="7"/>
      <c r="H2406" s="9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  <c r="T2406" s="7"/>
    </row>
    <row r="2407">
      <c r="F2407" s="8"/>
      <c r="G2407" s="7"/>
      <c r="H2407" s="9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  <c r="T2407" s="7"/>
    </row>
    <row r="2408">
      <c r="F2408" s="8"/>
      <c r="G2408" s="7"/>
      <c r="H2408" s="9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  <c r="T2408" s="7"/>
    </row>
    <row r="2409">
      <c r="F2409" s="8"/>
      <c r="G2409" s="7"/>
      <c r="H2409" s="9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7"/>
    </row>
    <row r="2410">
      <c r="F2410" s="8"/>
      <c r="G2410" s="7"/>
      <c r="H2410" s="9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  <c r="T2410" s="7"/>
    </row>
    <row r="2411">
      <c r="F2411" s="8"/>
      <c r="G2411" s="7"/>
      <c r="H2411" s="9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</row>
    <row r="2412">
      <c r="F2412" s="8"/>
      <c r="G2412" s="7"/>
      <c r="H2412" s="9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</row>
    <row r="2413">
      <c r="F2413" s="8"/>
      <c r="G2413" s="7"/>
      <c r="H2413" s="9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</row>
    <row r="2414">
      <c r="F2414" s="8"/>
      <c r="G2414" s="7"/>
      <c r="H2414" s="9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  <c r="T2414" s="7"/>
    </row>
    <row r="2415">
      <c r="F2415" s="8"/>
      <c r="G2415" s="7"/>
      <c r="H2415" s="9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  <c r="T2415" s="7"/>
    </row>
    <row r="2416">
      <c r="F2416" s="8"/>
      <c r="G2416" s="7"/>
      <c r="H2416" s="9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  <c r="T2416" s="7"/>
    </row>
    <row r="2417">
      <c r="F2417" s="8"/>
      <c r="G2417" s="7"/>
      <c r="H2417" s="9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  <c r="T2417" s="7"/>
    </row>
    <row r="2418">
      <c r="F2418" s="8"/>
      <c r="G2418" s="7"/>
      <c r="H2418" s="9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  <c r="T2418" s="7"/>
    </row>
    <row r="2419">
      <c r="F2419" s="8"/>
      <c r="G2419" s="7"/>
      <c r="H2419" s="9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  <c r="T2419" s="7"/>
    </row>
    <row r="2420">
      <c r="F2420" s="8"/>
      <c r="G2420" s="7"/>
      <c r="H2420" s="9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  <c r="T2420" s="7"/>
    </row>
    <row r="2421">
      <c r="F2421" s="8"/>
      <c r="G2421" s="7"/>
      <c r="H2421" s="9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</row>
    <row r="2422">
      <c r="F2422" s="8"/>
      <c r="G2422" s="7"/>
      <c r="H2422" s="9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</row>
    <row r="2423">
      <c r="F2423" s="8"/>
      <c r="G2423" s="7"/>
      <c r="H2423" s="9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</row>
    <row r="2424">
      <c r="F2424" s="8"/>
      <c r="G2424" s="7"/>
      <c r="H2424" s="9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  <c r="T2424" s="7"/>
    </row>
    <row r="2425">
      <c r="F2425" s="8"/>
      <c r="G2425" s="7"/>
      <c r="H2425" s="9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  <c r="T2425" s="7"/>
    </row>
    <row r="2426">
      <c r="F2426" s="8"/>
      <c r="G2426" s="7"/>
      <c r="H2426" s="9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</row>
    <row r="2427">
      <c r="F2427" s="8"/>
      <c r="G2427" s="7"/>
      <c r="H2427" s="9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</row>
    <row r="2428">
      <c r="F2428" s="8"/>
      <c r="G2428" s="7"/>
      <c r="H2428" s="9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</row>
    <row r="2429">
      <c r="F2429" s="8"/>
      <c r="G2429" s="7"/>
      <c r="H2429" s="9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  <c r="T2429" s="7"/>
    </row>
    <row r="2430">
      <c r="F2430" s="8"/>
      <c r="G2430" s="7"/>
      <c r="H2430" s="9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  <c r="T2430" s="7"/>
    </row>
    <row r="2431">
      <c r="F2431" s="8"/>
      <c r="G2431" s="7"/>
      <c r="H2431" s="9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  <c r="T2431" s="7"/>
    </row>
    <row r="2432">
      <c r="F2432" s="8"/>
      <c r="G2432" s="7"/>
      <c r="H2432" s="9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  <c r="T2432" s="7"/>
    </row>
    <row r="2433">
      <c r="F2433" s="8"/>
      <c r="G2433" s="7"/>
      <c r="H2433" s="9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  <c r="T2433" s="7"/>
    </row>
    <row r="2434">
      <c r="F2434" s="8"/>
      <c r="G2434" s="7"/>
      <c r="H2434" s="9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  <c r="T2434" s="7"/>
    </row>
    <row r="2435">
      <c r="F2435" s="8"/>
      <c r="G2435" s="7"/>
      <c r="H2435" s="9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  <c r="T2435" s="7"/>
    </row>
    <row r="2436">
      <c r="F2436" s="8"/>
      <c r="G2436" s="7"/>
      <c r="H2436" s="9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  <c r="T2436" s="7"/>
    </row>
    <row r="2437">
      <c r="F2437" s="8"/>
      <c r="G2437" s="7"/>
      <c r="H2437" s="9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</row>
    <row r="2438">
      <c r="F2438" s="8"/>
      <c r="G2438" s="7"/>
      <c r="H2438" s="9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  <c r="T2438" s="7"/>
    </row>
    <row r="2439">
      <c r="F2439" s="8"/>
      <c r="G2439" s="7"/>
      <c r="H2439" s="9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  <c r="T2439" s="7"/>
    </row>
    <row r="2440">
      <c r="F2440" s="8"/>
      <c r="G2440" s="7"/>
      <c r="H2440" s="9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  <c r="T2440" s="7"/>
    </row>
    <row r="2441">
      <c r="F2441" s="8"/>
      <c r="G2441" s="7"/>
      <c r="H2441" s="9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  <c r="T2441" s="7"/>
    </row>
    <row r="2442">
      <c r="F2442" s="8"/>
      <c r="G2442" s="7"/>
      <c r="H2442" s="9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  <c r="T2442" s="7"/>
    </row>
    <row r="2443">
      <c r="F2443" s="8"/>
      <c r="G2443" s="7"/>
      <c r="H2443" s="9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  <c r="T2443" s="7"/>
    </row>
    <row r="2444">
      <c r="F2444" s="8"/>
      <c r="G2444" s="7"/>
      <c r="H2444" s="9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  <c r="T2444" s="7"/>
    </row>
    <row r="2445">
      <c r="F2445" s="8"/>
      <c r="G2445" s="7"/>
      <c r="H2445" s="9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  <c r="T2445" s="7"/>
    </row>
    <row r="2446">
      <c r="F2446" s="8"/>
      <c r="G2446" s="7"/>
      <c r="H2446" s="9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  <c r="T2446" s="7"/>
    </row>
    <row r="2447">
      <c r="F2447" s="8"/>
      <c r="G2447" s="7"/>
      <c r="H2447" s="9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  <c r="T2447" s="7"/>
    </row>
    <row r="2448">
      <c r="F2448" s="8"/>
      <c r="G2448" s="7"/>
      <c r="H2448" s="9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  <c r="T2448" s="7"/>
    </row>
    <row r="2449">
      <c r="F2449" s="8"/>
      <c r="G2449" s="7"/>
      <c r="H2449" s="9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  <c r="T2449" s="7"/>
    </row>
    <row r="2450">
      <c r="F2450" s="8"/>
      <c r="G2450" s="7"/>
      <c r="H2450" s="9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  <c r="T2450" s="7"/>
    </row>
    <row r="2451">
      <c r="F2451" s="8"/>
      <c r="G2451" s="7"/>
      <c r="H2451" s="9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  <c r="T2451" s="7"/>
    </row>
    <row r="2452">
      <c r="F2452" s="8"/>
      <c r="G2452" s="7"/>
      <c r="H2452" s="9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  <c r="T2452" s="7"/>
    </row>
    <row r="2453">
      <c r="F2453" s="8"/>
      <c r="G2453" s="7"/>
      <c r="H2453" s="9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  <c r="T2453" s="7"/>
    </row>
    <row r="2454">
      <c r="F2454" s="8"/>
      <c r="G2454" s="7"/>
      <c r="H2454" s="9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</row>
    <row r="2455">
      <c r="F2455" s="8"/>
      <c r="G2455" s="7"/>
      <c r="H2455" s="9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</row>
    <row r="2456">
      <c r="F2456" s="8"/>
      <c r="G2456" s="7"/>
      <c r="H2456" s="9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  <c r="T2456" s="7"/>
    </row>
    <row r="2457">
      <c r="F2457" s="8"/>
      <c r="G2457" s="7"/>
      <c r="H2457" s="9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  <c r="T2457" s="7"/>
    </row>
    <row r="2458">
      <c r="F2458" s="8"/>
      <c r="G2458" s="7"/>
      <c r="H2458" s="9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  <c r="T2458" s="7"/>
    </row>
    <row r="2459">
      <c r="F2459" s="8"/>
      <c r="G2459" s="7"/>
      <c r="H2459" s="9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  <c r="T2459" s="7"/>
    </row>
    <row r="2460">
      <c r="F2460" s="8"/>
      <c r="G2460" s="7"/>
      <c r="H2460" s="9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  <c r="T2460" s="7"/>
    </row>
    <row r="2461">
      <c r="F2461" s="8"/>
      <c r="G2461" s="7"/>
      <c r="H2461" s="9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  <c r="T2461" s="7"/>
    </row>
    <row r="2462">
      <c r="F2462" s="8"/>
      <c r="G2462" s="7"/>
      <c r="H2462" s="9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  <c r="T2462" s="7"/>
    </row>
    <row r="2463">
      <c r="F2463" s="8"/>
      <c r="G2463" s="7"/>
      <c r="H2463" s="9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  <c r="T2463" s="7"/>
    </row>
    <row r="2464">
      <c r="F2464" s="8"/>
      <c r="G2464" s="7"/>
      <c r="H2464" s="9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  <c r="T2464" s="7"/>
    </row>
    <row r="2465">
      <c r="F2465" s="8"/>
      <c r="G2465" s="7"/>
      <c r="H2465" s="9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  <c r="T2465" s="7"/>
    </row>
    <row r="2466">
      <c r="F2466" s="8"/>
      <c r="G2466" s="7"/>
      <c r="H2466" s="9"/>
      <c r="I2466" s="7"/>
      <c r="J2466" s="7"/>
      <c r="K2466" s="7"/>
      <c r="L2466" s="7"/>
      <c r="M2466" s="7"/>
      <c r="N2466" s="7"/>
      <c r="O2466" s="7"/>
      <c r="P2466" s="7"/>
      <c r="Q2466" s="7"/>
      <c r="R2466" s="7"/>
      <c r="S2466" s="7"/>
      <c r="T2466" s="7"/>
    </row>
    <row r="2467">
      <c r="F2467" s="8"/>
      <c r="G2467" s="7"/>
      <c r="H2467" s="9"/>
      <c r="I2467" s="7"/>
      <c r="J2467" s="7"/>
      <c r="K2467" s="7"/>
      <c r="L2467" s="7"/>
      <c r="M2467" s="7"/>
      <c r="N2467" s="7"/>
      <c r="O2467" s="7"/>
      <c r="P2467" s="7"/>
      <c r="Q2467" s="7"/>
      <c r="R2467" s="7"/>
      <c r="S2467" s="7"/>
      <c r="T2467" s="7"/>
    </row>
    <row r="2468">
      <c r="F2468" s="8"/>
      <c r="G2468" s="7"/>
      <c r="H2468" s="9"/>
      <c r="I2468" s="7"/>
      <c r="J2468" s="7"/>
      <c r="K2468" s="7"/>
      <c r="L2468" s="7"/>
      <c r="M2468" s="7"/>
      <c r="N2468" s="7"/>
      <c r="O2468" s="7"/>
      <c r="P2468" s="7"/>
      <c r="Q2468" s="7"/>
      <c r="R2468" s="7"/>
      <c r="S2468" s="7"/>
      <c r="T2468" s="7"/>
    </row>
    <row r="2469">
      <c r="F2469" s="8"/>
      <c r="G2469" s="7"/>
      <c r="H2469" s="9"/>
      <c r="I2469" s="7"/>
      <c r="J2469" s="7"/>
      <c r="K2469" s="7"/>
      <c r="L2469" s="7"/>
      <c r="M2469" s="7"/>
      <c r="N2469" s="7"/>
      <c r="O2469" s="7"/>
      <c r="P2469" s="7"/>
      <c r="Q2469" s="7"/>
      <c r="R2469" s="7"/>
      <c r="S2469" s="7"/>
      <c r="T2469" s="7"/>
    </row>
    <row r="2470">
      <c r="F2470" s="8"/>
      <c r="G2470" s="7"/>
      <c r="H2470" s="9"/>
      <c r="I2470" s="7"/>
      <c r="J2470" s="7"/>
      <c r="K2470" s="7"/>
      <c r="L2470" s="7"/>
      <c r="M2470" s="7"/>
      <c r="N2470" s="7"/>
      <c r="O2470" s="7"/>
      <c r="P2470" s="7"/>
      <c r="Q2470" s="7"/>
      <c r="R2470" s="7"/>
      <c r="S2470" s="7"/>
      <c r="T2470" s="7"/>
    </row>
    <row r="2471">
      <c r="F2471" s="8"/>
      <c r="G2471" s="7"/>
      <c r="H2471" s="9"/>
      <c r="I2471" s="7"/>
      <c r="J2471" s="7"/>
      <c r="K2471" s="7"/>
      <c r="L2471" s="7"/>
      <c r="M2471" s="7"/>
      <c r="N2471" s="7"/>
      <c r="O2471" s="7"/>
      <c r="P2471" s="7"/>
      <c r="Q2471" s="7"/>
      <c r="R2471" s="7"/>
      <c r="S2471" s="7"/>
      <c r="T2471" s="7"/>
    </row>
    <row r="2472">
      <c r="F2472" s="8"/>
      <c r="G2472" s="7"/>
      <c r="H2472" s="9"/>
      <c r="I2472" s="7"/>
      <c r="J2472" s="7"/>
      <c r="K2472" s="7"/>
      <c r="L2472" s="7"/>
      <c r="M2472" s="7"/>
      <c r="N2472" s="7"/>
      <c r="O2472" s="7"/>
      <c r="P2472" s="7"/>
      <c r="Q2472" s="7"/>
      <c r="R2472" s="7"/>
      <c r="S2472" s="7"/>
      <c r="T2472" s="7"/>
    </row>
    <row r="2473">
      <c r="F2473" s="8"/>
      <c r="G2473" s="7"/>
      <c r="H2473" s="9"/>
      <c r="I2473" s="7"/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</row>
    <row r="2474">
      <c r="F2474" s="8"/>
      <c r="G2474" s="7"/>
      <c r="H2474" s="9"/>
      <c r="I2474" s="7"/>
      <c r="J2474" s="7"/>
      <c r="K2474" s="7"/>
      <c r="L2474" s="7"/>
      <c r="M2474" s="7"/>
      <c r="N2474" s="7"/>
      <c r="O2474" s="7"/>
      <c r="P2474" s="7"/>
      <c r="Q2474" s="7"/>
      <c r="R2474" s="7"/>
      <c r="S2474" s="7"/>
      <c r="T2474" s="7"/>
    </row>
    <row r="2475">
      <c r="F2475" s="8"/>
      <c r="G2475" s="7"/>
      <c r="H2475" s="9"/>
      <c r="I2475" s="7"/>
      <c r="J2475" s="7"/>
      <c r="K2475" s="7"/>
      <c r="L2475" s="7"/>
      <c r="M2475" s="7"/>
      <c r="N2475" s="7"/>
      <c r="O2475" s="7"/>
      <c r="P2475" s="7"/>
      <c r="Q2475" s="7"/>
      <c r="R2475" s="7"/>
      <c r="S2475" s="7"/>
      <c r="T2475" s="7"/>
    </row>
    <row r="2476">
      <c r="F2476" s="8"/>
      <c r="G2476" s="7"/>
      <c r="H2476" s="9"/>
      <c r="I2476" s="7"/>
      <c r="J2476" s="7"/>
      <c r="K2476" s="7"/>
      <c r="L2476" s="7"/>
      <c r="M2476" s="7"/>
      <c r="N2476" s="7"/>
      <c r="O2476" s="7"/>
      <c r="P2476" s="7"/>
      <c r="Q2476" s="7"/>
      <c r="R2476" s="7"/>
      <c r="S2476" s="7"/>
      <c r="T2476" s="7"/>
    </row>
    <row r="2477">
      <c r="F2477" s="8"/>
      <c r="G2477" s="7"/>
      <c r="H2477" s="9"/>
      <c r="I2477" s="7"/>
      <c r="J2477" s="7"/>
      <c r="K2477" s="7"/>
      <c r="L2477" s="7"/>
      <c r="M2477" s="7"/>
      <c r="N2477" s="7"/>
      <c r="O2477" s="7"/>
      <c r="P2477" s="7"/>
      <c r="Q2477" s="7"/>
      <c r="R2477" s="7"/>
      <c r="S2477" s="7"/>
      <c r="T2477" s="7"/>
    </row>
    <row r="2478">
      <c r="F2478" s="8"/>
      <c r="G2478" s="7"/>
      <c r="H2478" s="9"/>
      <c r="I2478" s="7"/>
      <c r="J2478" s="7"/>
      <c r="K2478" s="7"/>
      <c r="L2478" s="7"/>
      <c r="M2478" s="7"/>
      <c r="N2478" s="7"/>
      <c r="O2478" s="7"/>
      <c r="P2478" s="7"/>
      <c r="Q2478" s="7"/>
      <c r="R2478" s="7"/>
      <c r="S2478" s="7"/>
      <c r="T2478" s="7"/>
    </row>
    <row r="2479">
      <c r="F2479" s="8"/>
      <c r="G2479" s="7"/>
      <c r="H2479" s="9"/>
      <c r="I2479" s="7"/>
      <c r="J2479" s="7"/>
      <c r="K2479" s="7"/>
      <c r="L2479" s="7"/>
      <c r="M2479" s="7"/>
      <c r="N2479" s="7"/>
      <c r="O2479" s="7"/>
      <c r="P2479" s="7"/>
      <c r="Q2479" s="7"/>
      <c r="R2479" s="7"/>
      <c r="S2479" s="7"/>
      <c r="T2479" s="7"/>
    </row>
    <row r="2480">
      <c r="F2480" s="8"/>
      <c r="G2480" s="7"/>
      <c r="H2480" s="9"/>
      <c r="I2480" s="7"/>
      <c r="J2480" s="7"/>
      <c r="K2480" s="7"/>
      <c r="L2480" s="7"/>
      <c r="M2480" s="7"/>
      <c r="N2480" s="7"/>
      <c r="O2480" s="7"/>
      <c r="P2480" s="7"/>
      <c r="Q2480" s="7"/>
      <c r="R2480" s="7"/>
      <c r="S2480" s="7"/>
      <c r="T2480" s="7"/>
    </row>
    <row r="2481">
      <c r="F2481" s="8"/>
      <c r="G2481" s="7"/>
      <c r="H2481" s="9"/>
      <c r="I2481" s="7"/>
      <c r="J2481" s="7"/>
      <c r="K2481" s="7"/>
      <c r="L2481" s="7"/>
      <c r="M2481" s="7"/>
      <c r="N2481" s="7"/>
      <c r="O2481" s="7"/>
      <c r="P2481" s="7"/>
      <c r="Q2481" s="7"/>
      <c r="R2481" s="7"/>
      <c r="S2481" s="7"/>
      <c r="T2481" s="7"/>
    </row>
    <row r="2482">
      <c r="F2482" s="8"/>
      <c r="G2482" s="7"/>
      <c r="H2482" s="9"/>
      <c r="I2482" s="7"/>
      <c r="J2482" s="7"/>
      <c r="K2482" s="7"/>
      <c r="L2482" s="7"/>
      <c r="M2482" s="7"/>
      <c r="N2482" s="7"/>
      <c r="O2482" s="7"/>
      <c r="P2482" s="7"/>
      <c r="Q2482" s="7"/>
      <c r="R2482" s="7"/>
      <c r="S2482" s="7"/>
      <c r="T2482" s="7"/>
    </row>
    <row r="2483">
      <c r="F2483" s="8"/>
      <c r="G2483" s="7"/>
      <c r="H2483" s="9"/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</row>
    <row r="2484">
      <c r="F2484" s="8"/>
      <c r="G2484" s="7"/>
      <c r="H2484" s="9"/>
      <c r="I2484" s="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</row>
    <row r="2485">
      <c r="F2485" s="8"/>
      <c r="G2485" s="7"/>
      <c r="H2485" s="9"/>
      <c r="I2485" s="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</row>
    <row r="2486">
      <c r="F2486" s="8"/>
      <c r="G2486" s="7"/>
      <c r="H2486" s="9"/>
      <c r="I2486" s="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</row>
    <row r="2487">
      <c r="F2487" s="8"/>
      <c r="G2487" s="7"/>
      <c r="H2487" s="9"/>
      <c r="I2487" s="7"/>
      <c r="J2487" s="7"/>
      <c r="K2487" s="7"/>
      <c r="L2487" s="7"/>
      <c r="M2487" s="7"/>
      <c r="N2487" s="7"/>
      <c r="O2487" s="7"/>
      <c r="P2487" s="7"/>
      <c r="Q2487" s="7"/>
      <c r="R2487" s="7"/>
      <c r="S2487" s="7"/>
      <c r="T2487" s="7"/>
    </row>
    <row r="2488">
      <c r="F2488" s="8"/>
      <c r="G2488" s="7"/>
      <c r="H2488" s="9"/>
      <c r="I2488" s="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</row>
    <row r="2489">
      <c r="F2489" s="8"/>
      <c r="G2489" s="7"/>
      <c r="H2489" s="9"/>
      <c r="I2489" s="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</row>
    <row r="2490">
      <c r="F2490" s="8"/>
      <c r="G2490" s="7"/>
      <c r="H2490" s="9"/>
      <c r="I2490" s="7"/>
      <c r="J2490" s="7"/>
      <c r="K2490" s="7"/>
      <c r="L2490" s="7"/>
      <c r="M2490" s="7"/>
      <c r="N2490" s="7"/>
      <c r="O2490" s="7"/>
      <c r="P2490" s="7"/>
      <c r="Q2490" s="7"/>
      <c r="R2490" s="7"/>
      <c r="S2490" s="7"/>
      <c r="T2490" s="7"/>
    </row>
    <row r="2491">
      <c r="F2491" s="8"/>
      <c r="G2491" s="7"/>
      <c r="H2491" s="9"/>
      <c r="I2491" s="7"/>
      <c r="J2491" s="7"/>
      <c r="K2491" s="7"/>
      <c r="L2491" s="7"/>
      <c r="M2491" s="7"/>
      <c r="N2491" s="7"/>
      <c r="O2491" s="7"/>
      <c r="P2491" s="7"/>
      <c r="Q2491" s="7"/>
      <c r="R2491" s="7"/>
      <c r="S2491" s="7"/>
      <c r="T2491" s="7"/>
    </row>
    <row r="2492">
      <c r="F2492" s="8"/>
      <c r="G2492" s="7"/>
      <c r="H2492" s="9"/>
      <c r="I2492" s="7"/>
      <c r="J2492" s="7"/>
      <c r="K2492" s="7"/>
      <c r="L2492" s="7"/>
      <c r="M2492" s="7"/>
      <c r="N2492" s="7"/>
      <c r="O2492" s="7"/>
      <c r="P2492" s="7"/>
      <c r="Q2492" s="7"/>
      <c r="R2492" s="7"/>
      <c r="S2492" s="7"/>
      <c r="T2492" s="7"/>
    </row>
    <row r="2493">
      <c r="F2493" s="8"/>
      <c r="G2493" s="7"/>
      <c r="H2493" s="9"/>
      <c r="I2493" s="7"/>
      <c r="J2493" s="7"/>
      <c r="K2493" s="7"/>
      <c r="L2493" s="7"/>
      <c r="M2493" s="7"/>
      <c r="N2493" s="7"/>
      <c r="O2493" s="7"/>
      <c r="P2493" s="7"/>
      <c r="Q2493" s="7"/>
      <c r="R2493" s="7"/>
      <c r="S2493" s="7"/>
      <c r="T2493" s="7"/>
    </row>
    <row r="2494">
      <c r="F2494" s="8"/>
      <c r="G2494" s="7"/>
      <c r="H2494" s="9"/>
      <c r="I2494" s="7"/>
      <c r="J2494" s="7"/>
      <c r="K2494" s="7"/>
      <c r="L2494" s="7"/>
      <c r="M2494" s="7"/>
      <c r="N2494" s="7"/>
      <c r="O2494" s="7"/>
      <c r="P2494" s="7"/>
      <c r="Q2494" s="7"/>
      <c r="R2494" s="7"/>
      <c r="S2494" s="7"/>
      <c r="T2494" s="7"/>
    </row>
    <row r="2495">
      <c r="F2495" s="8"/>
      <c r="G2495" s="7"/>
      <c r="H2495" s="9"/>
      <c r="I2495" s="7"/>
      <c r="J2495" s="7"/>
      <c r="K2495" s="7"/>
      <c r="L2495" s="7"/>
      <c r="M2495" s="7"/>
      <c r="N2495" s="7"/>
      <c r="O2495" s="7"/>
      <c r="P2495" s="7"/>
      <c r="Q2495" s="7"/>
      <c r="R2495" s="7"/>
      <c r="S2495" s="7"/>
      <c r="T2495" s="7"/>
    </row>
    <row r="2496">
      <c r="F2496" s="8"/>
      <c r="G2496" s="7"/>
      <c r="H2496" s="9"/>
      <c r="I2496" s="7"/>
      <c r="J2496" s="7"/>
      <c r="K2496" s="7"/>
      <c r="L2496" s="7"/>
      <c r="M2496" s="7"/>
      <c r="N2496" s="7"/>
      <c r="O2496" s="7"/>
      <c r="P2496" s="7"/>
      <c r="Q2496" s="7"/>
      <c r="R2496" s="7"/>
      <c r="S2496" s="7"/>
      <c r="T2496" s="7"/>
    </row>
    <row r="2497">
      <c r="F2497" s="8"/>
      <c r="G2497" s="7"/>
      <c r="H2497" s="9"/>
      <c r="I2497" s="7"/>
      <c r="J2497" s="7"/>
      <c r="K2497" s="7"/>
      <c r="L2497" s="7"/>
      <c r="M2497" s="7"/>
      <c r="N2497" s="7"/>
      <c r="O2497" s="7"/>
      <c r="P2497" s="7"/>
      <c r="Q2497" s="7"/>
      <c r="R2497" s="7"/>
      <c r="S2497" s="7"/>
      <c r="T2497" s="7"/>
    </row>
    <row r="2498">
      <c r="F2498" s="8"/>
      <c r="G2498" s="7"/>
      <c r="H2498" s="9"/>
      <c r="I2498" s="7"/>
      <c r="J2498" s="7"/>
      <c r="K2498" s="7"/>
      <c r="L2498" s="7"/>
      <c r="M2498" s="7"/>
      <c r="N2498" s="7"/>
      <c r="O2498" s="7"/>
      <c r="P2498" s="7"/>
      <c r="Q2498" s="7"/>
      <c r="R2498" s="7"/>
      <c r="S2498" s="7"/>
      <c r="T2498" s="7"/>
    </row>
    <row r="2499">
      <c r="F2499" s="8"/>
      <c r="G2499" s="7"/>
      <c r="H2499" s="9"/>
      <c r="I2499" s="7"/>
      <c r="J2499" s="7"/>
      <c r="K2499" s="7"/>
      <c r="L2499" s="7"/>
      <c r="M2499" s="7"/>
      <c r="N2499" s="7"/>
      <c r="O2499" s="7"/>
      <c r="P2499" s="7"/>
      <c r="Q2499" s="7"/>
      <c r="R2499" s="7"/>
      <c r="S2499" s="7"/>
      <c r="T2499" s="7"/>
    </row>
    <row r="2500">
      <c r="F2500" s="8"/>
      <c r="G2500" s="7"/>
      <c r="H2500" s="9"/>
      <c r="I2500" s="7"/>
      <c r="J2500" s="7"/>
      <c r="K2500" s="7"/>
      <c r="L2500" s="7"/>
      <c r="M2500" s="7"/>
      <c r="N2500" s="7"/>
      <c r="O2500" s="7"/>
      <c r="P2500" s="7"/>
      <c r="Q2500" s="7"/>
      <c r="R2500" s="7"/>
      <c r="S2500" s="7"/>
      <c r="T2500" s="7"/>
    </row>
    <row r="2501">
      <c r="F2501" s="8"/>
      <c r="G2501" s="7"/>
      <c r="H2501" s="9"/>
      <c r="I2501" s="7"/>
      <c r="J2501" s="7"/>
      <c r="K2501" s="7"/>
      <c r="L2501" s="7"/>
      <c r="M2501" s="7"/>
      <c r="N2501" s="7"/>
      <c r="O2501" s="7"/>
      <c r="P2501" s="7"/>
      <c r="Q2501" s="7"/>
      <c r="R2501" s="7"/>
      <c r="S2501" s="7"/>
      <c r="T2501" s="7"/>
    </row>
    <row r="2502">
      <c r="F2502" s="8"/>
      <c r="G2502" s="7"/>
      <c r="H2502" s="9"/>
      <c r="I2502" s="7"/>
      <c r="J2502" s="7"/>
      <c r="K2502" s="7"/>
      <c r="L2502" s="7"/>
      <c r="M2502" s="7"/>
      <c r="N2502" s="7"/>
      <c r="O2502" s="7"/>
      <c r="P2502" s="7"/>
      <c r="Q2502" s="7"/>
      <c r="R2502" s="7"/>
      <c r="S2502" s="7"/>
      <c r="T2502" s="7"/>
    </row>
    <row r="2503">
      <c r="F2503" s="8"/>
      <c r="G2503" s="7"/>
      <c r="H2503" s="9"/>
      <c r="I2503" s="7"/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</row>
    <row r="2504">
      <c r="F2504" s="8"/>
      <c r="G2504" s="7"/>
      <c r="H2504" s="9"/>
      <c r="I2504" s="7"/>
      <c r="J2504" s="7"/>
      <c r="K2504" s="7"/>
      <c r="L2504" s="7"/>
      <c r="M2504" s="7"/>
      <c r="N2504" s="7"/>
      <c r="O2504" s="7"/>
      <c r="P2504" s="7"/>
      <c r="Q2504" s="7"/>
      <c r="R2504" s="7"/>
      <c r="S2504" s="7"/>
      <c r="T2504" s="7"/>
    </row>
    <row r="2505">
      <c r="F2505" s="8"/>
      <c r="G2505" s="7"/>
      <c r="H2505" s="9"/>
      <c r="I2505" s="7"/>
      <c r="J2505" s="7"/>
      <c r="K2505" s="7"/>
      <c r="L2505" s="7"/>
      <c r="M2505" s="7"/>
      <c r="N2505" s="7"/>
      <c r="O2505" s="7"/>
      <c r="P2505" s="7"/>
      <c r="Q2505" s="7"/>
      <c r="R2505" s="7"/>
      <c r="S2505" s="7"/>
      <c r="T2505" s="7"/>
    </row>
    <row r="2506">
      <c r="F2506" s="8"/>
      <c r="G2506" s="7"/>
      <c r="H2506" s="9"/>
      <c r="I2506" s="7"/>
      <c r="J2506" s="7"/>
      <c r="K2506" s="7"/>
      <c r="L2506" s="7"/>
      <c r="M2506" s="7"/>
      <c r="N2506" s="7"/>
      <c r="O2506" s="7"/>
      <c r="P2506" s="7"/>
      <c r="Q2506" s="7"/>
      <c r="R2506" s="7"/>
      <c r="S2506" s="7"/>
      <c r="T2506" s="7"/>
    </row>
    <row r="2507">
      <c r="F2507" s="8"/>
      <c r="G2507" s="7"/>
      <c r="H2507" s="9"/>
      <c r="I2507" s="7"/>
      <c r="J2507" s="7"/>
      <c r="K2507" s="7"/>
      <c r="L2507" s="7"/>
      <c r="M2507" s="7"/>
      <c r="N2507" s="7"/>
      <c r="O2507" s="7"/>
      <c r="P2507" s="7"/>
      <c r="Q2507" s="7"/>
      <c r="R2507" s="7"/>
      <c r="S2507" s="7"/>
      <c r="T2507" s="7"/>
    </row>
    <row r="2508">
      <c r="F2508" s="8"/>
      <c r="G2508" s="7"/>
      <c r="H2508" s="9"/>
      <c r="I2508" s="7"/>
      <c r="J2508" s="7"/>
      <c r="K2508" s="7"/>
      <c r="L2508" s="7"/>
      <c r="M2508" s="7"/>
      <c r="N2508" s="7"/>
      <c r="O2508" s="7"/>
      <c r="P2508" s="7"/>
      <c r="Q2508" s="7"/>
      <c r="R2508" s="7"/>
      <c r="S2508" s="7"/>
      <c r="T2508" s="7"/>
    </row>
    <row r="2509">
      <c r="F2509" s="8"/>
      <c r="G2509" s="7"/>
      <c r="H2509" s="9"/>
      <c r="I2509" s="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</row>
    <row r="2510">
      <c r="F2510" s="8"/>
      <c r="G2510" s="7"/>
      <c r="H2510" s="9"/>
      <c r="I2510" s="7"/>
      <c r="J2510" s="7"/>
      <c r="K2510" s="7"/>
      <c r="L2510" s="7"/>
      <c r="M2510" s="7"/>
      <c r="N2510" s="7"/>
      <c r="O2510" s="7"/>
      <c r="P2510" s="7"/>
      <c r="Q2510" s="7"/>
      <c r="R2510" s="7"/>
      <c r="S2510" s="7"/>
      <c r="T2510" s="7"/>
    </row>
    <row r="2511">
      <c r="F2511" s="8"/>
      <c r="G2511" s="7"/>
      <c r="H2511" s="9"/>
      <c r="I2511" s="7"/>
      <c r="J2511" s="7"/>
      <c r="K2511" s="7"/>
      <c r="L2511" s="7"/>
      <c r="M2511" s="7"/>
      <c r="N2511" s="7"/>
      <c r="O2511" s="7"/>
      <c r="P2511" s="7"/>
      <c r="Q2511" s="7"/>
      <c r="R2511" s="7"/>
      <c r="S2511" s="7"/>
      <c r="T2511" s="7"/>
    </row>
    <row r="2512">
      <c r="F2512" s="8"/>
      <c r="G2512" s="7"/>
      <c r="H2512" s="9"/>
      <c r="I2512" s="7"/>
      <c r="J2512" s="7"/>
      <c r="K2512" s="7"/>
      <c r="L2512" s="7"/>
      <c r="M2512" s="7"/>
      <c r="N2512" s="7"/>
      <c r="O2512" s="7"/>
      <c r="P2512" s="7"/>
      <c r="Q2512" s="7"/>
      <c r="R2512" s="7"/>
      <c r="S2512" s="7"/>
      <c r="T2512" s="7"/>
    </row>
    <row r="2513">
      <c r="F2513" s="8"/>
      <c r="G2513" s="7"/>
      <c r="H2513" s="9"/>
      <c r="I2513" s="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</row>
    <row r="2514">
      <c r="F2514" s="8"/>
      <c r="G2514" s="7"/>
      <c r="H2514" s="9"/>
      <c r="I2514" s="7"/>
      <c r="J2514" s="7"/>
      <c r="K2514" s="7"/>
      <c r="L2514" s="7"/>
      <c r="M2514" s="7"/>
      <c r="N2514" s="7"/>
      <c r="O2514" s="7"/>
      <c r="P2514" s="7"/>
      <c r="Q2514" s="7"/>
      <c r="R2514" s="7"/>
      <c r="S2514" s="7"/>
      <c r="T2514" s="7"/>
    </row>
    <row r="2515">
      <c r="F2515" s="8"/>
      <c r="G2515" s="7"/>
      <c r="H2515" s="9"/>
      <c r="I2515" s="7"/>
      <c r="J2515" s="7"/>
      <c r="K2515" s="7"/>
      <c r="L2515" s="7"/>
      <c r="M2515" s="7"/>
      <c r="N2515" s="7"/>
      <c r="O2515" s="7"/>
      <c r="P2515" s="7"/>
      <c r="Q2515" s="7"/>
      <c r="R2515" s="7"/>
      <c r="S2515" s="7"/>
      <c r="T2515" s="7"/>
    </row>
    <row r="2516">
      <c r="F2516" s="8"/>
      <c r="G2516" s="7"/>
      <c r="H2516" s="9"/>
      <c r="I2516" s="7"/>
      <c r="J2516" s="7"/>
      <c r="K2516" s="7"/>
      <c r="L2516" s="7"/>
      <c r="M2516" s="7"/>
      <c r="N2516" s="7"/>
      <c r="O2516" s="7"/>
      <c r="P2516" s="7"/>
      <c r="Q2516" s="7"/>
      <c r="R2516" s="7"/>
      <c r="S2516" s="7"/>
      <c r="T2516" s="7"/>
    </row>
    <row r="2517">
      <c r="F2517" s="8"/>
      <c r="G2517" s="7"/>
      <c r="H2517" s="9"/>
      <c r="I2517" s="7"/>
      <c r="J2517" s="7"/>
      <c r="K2517" s="7"/>
      <c r="L2517" s="7"/>
      <c r="M2517" s="7"/>
      <c r="N2517" s="7"/>
      <c r="O2517" s="7"/>
      <c r="P2517" s="7"/>
      <c r="Q2517" s="7"/>
      <c r="R2517" s="7"/>
      <c r="S2517" s="7"/>
      <c r="T2517" s="7"/>
    </row>
    <row r="2518">
      <c r="F2518" s="8"/>
      <c r="G2518" s="7"/>
      <c r="H2518" s="9"/>
      <c r="I2518" s="7"/>
      <c r="J2518" s="7"/>
      <c r="K2518" s="7"/>
      <c r="L2518" s="7"/>
      <c r="M2518" s="7"/>
      <c r="N2518" s="7"/>
      <c r="O2518" s="7"/>
      <c r="P2518" s="7"/>
      <c r="Q2518" s="7"/>
      <c r="R2518" s="7"/>
      <c r="S2518" s="7"/>
      <c r="T2518" s="7"/>
    </row>
    <row r="2519">
      <c r="F2519" s="8"/>
      <c r="G2519" s="7"/>
      <c r="H2519" s="9"/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7"/>
    </row>
    <row r="2520">
      <c r="F2520" s="8"/>
      <c r="G2520" s="7"/>
      <c r="H2520" s="9"/>
      <c r="I2520" s="7"/>
      <c r="J2520" s="7"/>
      <c r="K2520" s="7"/>
      <c r="L2520" s="7"/>
      <c r="M2520" s="7"/>
      <c r="N2520" s="7"/>
      <c r="O2520" s="7"/>
      <c r="P2520" s="7"/>
      <c r="Q2520" s="7"/>
      <c r="R2520" s="7"/>
      <c r="S2520" s="7"/>
      <c r="T2520" s="7"/>
    </row>
    <row r="2521">
      <c r="F2521" s="8"/>
      <c r="G2521" s="7"/>
      <c r="H2521" s="9"/>
      <c r="I2521" s="7"/>
      <c r="J2521" s="7"/>
      <c r="K2521" s="7"/>
      <c r="L2521" s="7"/>
      <c r="M2521" s="7"/>
      <c r="N2521" s="7"/>
      <c r="O2521" s="7"/>
      <c r="P2521" s="7"/>
      <c r="Q2521" s="7"/>
      <c r="R2521" s="7"/>
      <c r="S2521" s="7"/>
      <c r="T2521" s="7"/>
    </row>
    <row r="2522">
      <c r="F2522" s="8"/>
      <c r="G2522" s="7"/>
      <c r="H2522" s="9"/>
      <c r="I2522" s="7"/>
      <c r="J2522" s="7"/>
      <c r="K2522" s="7"/>
      <c r="L2522" s="7"/>
      <c r="M2522" s="7"/>
      <c r="N2522" s="7"/>
      <c r="O2522" s="7"/>
      <c r="P2522" s="7"/>
      <c r="Q2522" s="7"/>
      <c r="R2522" s="7"/>
      <c r="S2522" s="7"/>
      <c r="T2522" s="7"/>
    </row>
    <row r="2523">
      <c r="F2523" s="8"/>
      <c r="G2523" s="7"/>
      <c r="H2523" s="9"/>
      <c r="I2523" s="7"/>
      <c r="J2523" s="7"/>
      <c r="K2523" s="7"/>
      <c r="L2523" s="7"/>
      <c r="M2523" s="7"/>
      <c r="N2523" s="7"/>
      <c r="O2523" s="7"/>
      <c r="P2523" s="7"/>
      <c r="Q2523" s="7"/>
      <c r="R2523" s="7"/>
      <c r="S2523" s="7"/>
      <c r="T2523" s="7"/>
    </row>
    <row r="2524">
      <c r="F2524" s="8"/>
      <c r="G2524" s="7"/>
      <c r="H2524" s="9"/>
      <c r="I2524" s="7"/>
      <c r="J2524" s="7"/>
      <c r="K2524" s="7"/>
      <c r="L2524" s="7"/>
      <c r="M2524" s="7"/>
      <c r="N2524" s="7"/>
      <c r="O2524" s="7"/>
      <c r="P2524" s="7"/>
      <c r="Q2524" s="7"/>
      <c r="R2524" s="7"/>
      <c r="S2524" s="7"/>
      <c r="T2524" s="7"/>
    </row>
    <row r="2525">
      <c r="F2525" s="8"/>
      <c r="G2525" s="7"/>
      <c r="H2525" s="9"/>
      <c r="I2525" s="7"/>
      <c r="J2525" s="7"/>
      <c r="K2525" s="7"/>
      <c r="L2525" s="7"/>
      <c r="M2525" s="7"/>
      <c r="N2525" s="7"/>
      <c r="O2525" s="7"/>
      <c r="P2525" s="7"/>
      <c r="Q2525" s="7"/>
      <c r="R2525" s="7"/>
      <c r="S2525" s="7"/>
      <c r="T2525" s="7"/>
    </row>
    <row r="2526">
      <c r="F2526" s="8"/>
      <c r="G2526" s="7"/>
      <c r="H2526" s="9"/>
      <c r="I2526" s="7"/>
      <c r="J2526" s="7"/>
      <c r="K2526" s="7"/>
      <c r="L2526" s="7"/>
      <c r="M2526" s="7"/>
      <c r="N2526" s="7"/>
      <c r="O2526" s="7"/>
      <c r="P2526" s="7"/>
      <c r="Q2526" s="7"/>
      <c r="R2526" s="7"/>
      <c r="S2526" s="7"/>
      <c r="T2526" s="7"/>
    </row>
    <row r="2527">
      <c r="F2527" s="8"/>
      <c r="G2527" s="7"/>
      <c r="H2527" s="9"/>
      <c r="I2527" s="7"/>
      <c r="J2527" s="7"/>
      <c r="K2527" s="7"/>
      <c r="L2527" s="7"/>
      <c r="M2527" s="7"/>
      <c r="N2527" s="7"/>
      <c r="O2527" s="7"/>
      <c r="P2527" s="7"/>
      <c r="Q2527" s="7"/>
      <c r="R2527" s="7"/>
      <c r="S2527" s="7"/>
      <c r="T2527" s="7"/>
    </row>
    <row r="2528">
      <c r="F2528" s="8"/>
      <c r="G2528" s="7"/>
      <c r="H2528" s="9"/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7"/>
      <c r="T2528" s="7"/>
    </row>
    <row r="2529">
      <c r="F2529" s="8"/>
      <c r="G2529" s="7"/>
      <c r="H2529" s="9"/>
      <c r="I2529" s="7"/>
      <c r="J2529" s="7"/>
      <c r="K2529" s="7"/>
      <c r="L2529" s="7"/>
      <c r="M2529" s="7"/>
      <c r="N2529" s="7"/>
      <c r="O2529" s="7"/>
      <c r="P2529" s="7"/>
      <c r="Q2529" s="7"/>
      <c r="R2529" s="7"/>
      <c r="S2529" s="7"/>
      <c r="T2529" s="7"/>
    </row>
    <row r="2530">
      <c r="F2530" s="8"/>
      <c r="G2530" s="7"/>
      <c r="H2530" s="9"/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7"/>
      <c r="T2530" s="7"/>
    </row>
    <row r="2531">
      <c r="F2531" s="8"/>
      <c r="G2531" s="7"/>
      <c r="H2531" s="9"/>
      <c r="I2531" s="7"/>
      <c r="J2531" s="7"/>
      <c r="K2531" s="7"/>
      <c r="L2531" s="7"/>
      <c r="M2531" s="7"/>
      <c r="N2531" s="7"/>
      <c r="O2531" s="7"/>
      <c r="P2531" s="7"/>
      <c r="Q2531" s="7"/>
      <c r="R2531" s="7"/>
      <c r="S2531" s="7"/>
      <c r="T2531" s="7"/>
    </row>
    <row r="2532">
      <c r="F2532" s="8"/>
      <c r="G2532" s="7"/>
      <c r="H2532" s="9"/>
      <c r="I2532" s="7"/>
      <c r="J2532" s="7"/>
      <c r="K2532" s="7"/>
      <c r="L2532" s="7"/>
      <c r="M2532" s="7"/>
      <c r="N2532" s="7"/>
      <c r="O2532" s="7"/>
      <c r="P2532" s="7"/>
      <c r="Q2532" s="7"/>
      <c r="R2532" s="7"/>
      <c r="S2532" s="7"/>
      <c r="T2532" s="7"/>
    </row>
    <row r="2533">
      <c r="F2533" s="8"/>
      <c r="G2533" s="7"/>
      <c r="H2533" s="9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</row>
    <row r="2534">
      <c r="F2534" s="8"/>
      <c r="G2534" s="7"/>
      <c r="H2534" s="9"/>
      <c r="I2534" s="7"/>
      <c r="J2534" s="7"/>
      <c r="K2534" s="7"/>
      <c r="L2534" s="7"/>
      <c r="M2534" s="7"/>
      <c r="N2534" s="7"/>
      <c r="O2534" s="7"/>
      <c r="P2534" s="7"/>
      <c r="Q2534" s="7"/>
      <c r="R2534" s="7"/>
      <c r="S2534" s="7"/>
      <c r="T2534" s="7"/>
    </row>
    <row r="2535">
      <c r="F2535" s="8"/>
      <c r="G2535" s="7"/>
      <c r="H2535" s="9"/>
      <c r="I2535" s="7"/>
      <c r="J2535" s="7"/>
      <c r="K2535" s="7"/>
      <c r="L2535" s="7"/>
      <c r="M2535" s="7"/>
      <c r="N2535" s="7"/>
      <c r="O2535" s="7"/>
      <c r="P2535" s="7"/>
      <c r="Q2535" s="7"/>
      <c r="R2535" s="7"/>
      <c r="S2535" s="7"/>
      <c r="T2535" s="7"/>
    </row>
    <row r="2536">
      <c r="F2536" s="8"/>
      <c r="G2536" s="7"/>
      <c r="H2536" s="9"/>
      <c r="I2536" s="7"/>
      <c r="J2536" s="7"/>
      <c r="K2536" s="7"/>
      <c r="L2536" s="7"/>
      <c r="M2536" s="7"/>
      <c r="N2536" s="7"/>
      <c r="O2536" s="7"/>
      <c r="P2536" s="7"/>
      <c r="Q2536" s="7"/>
      <c r="R2536" s="7"/>
      <c r="S2536" s="7"/>
      <c r="T2536" s="7"/>
    </row>
    <row r="2537">
      <c r="F2537" s="8"/>
      <c r="G2537" s="7"/>
      <c r="H2537" s="9"/>
      <c r="I2537" s="7"/>
      <c r="J2537" s="7"/>
      <c r="K2537" s="7"/>
      <c r="L2537" s="7"/>
      <c r="M2537" s="7"/>
      <c r="N2537" s="7"/>
      <c r="O2537" s="7"/>
      <c r="P2537" s="7"/>
      <c r="Q2537" s="7"/>
      <c r="R2537" s="7"/>
      <c r="S2537" s="7"/>
      <c r="T2537" s="7"/>
    </row>
    <row r="2538">
      <c r="F2538" s="8"/>
      <c r="G2538" s="7"/>
      <c r="H2538" s="9"/>
      <c r="I2538" s="7"/>
      <c r="J2538" s="7"/>
      <c r="K2538" s="7"/>
      <c r="L2538" s="7"/>
      <c r="M2538" s="7"/>
      <c r="N2538" s="7"/>
      <c r="O2538" s="7"/>
      <c r="P2538" s="7"/>
      <c r="Q2538" s="7"/>
      <c r="R2538" s="7"/>
      <c r="S2538" s="7"/>
      <c r="T2538" s="7"/>
    </row>
    <row r="2539">
      <c r="F2539" s="8"/>
      <c r="G2539" s="7"/>
      <c r="H2539" s="9"/>
      <c r="I2539" s="7"/>
      <c r="J2539" s="7"/>
      <c r="K2539" s="7"/>
      <c r="L2539" s="7"/>
      <c r="M2539" s="7"/>
      <c r="N2539" s="7"/>
      <c r="O2539" s="7"/>
      <c r="P2539" s="7"/>
      <c r="Q2539" s="7"/>
      <c r="R2539" s="7"/>
      <c r="S2539" s="7"/>
      <c r="T2539" s="7"/>
    </row>
    <row r="2540">
      <c r="F2540" s="8"/>
      <c r="G2540" s="7"/>
      <c r="H2540" s="9"/>
      <c r="I2540" s="7"/>
      <c r="J2540" s="7"/>
      <c r="K2540" s="7"/>
      <c r="L2540" s="7"/>
      <c r="M2540" s="7"/>
      <c r="N2540" s="7"/>
      <c r="O2540" s="7"/>
      <c r="P2540" s="7"/>
      <c r="Q2540" s="7"/>
      <c r="R2540" s="7"/>
      <c r="S2540" s="7"/>
      <c r="T2540" s="7"/>
    </row>
    <row r="2541">
      <c r="F2541" s="8"/>
      <c r="G2541" s="7"/>
      <c r="H2541" s="9"/>
      <c r="I2541" s="7"/>
      <c r="J2541" s="7"/>
      <c r="K2541" s="7"/>
      <c r="L2541" s="7"/>
      <c r="M2541" s="7"/>
      <c r="N2541" s="7"/>
      <c r="O2541" s="7"/>
      <c r="P2541" s="7"/>
      <c r="Q2541" s="7"/>
      <c r="R2541" s="7"/>
      <c r="S2541" s="7"/>
      <c r="T2541" s="7"/>
    </row>
    <row r="2542">
      <c r="F2542" s="8"/>
      <c r="G2542" s="7"/>
      <c r="H2542" s="9"/>
      <c r="I2542" s="7"/>
      <c r="J2542" s="7"/>
      <c r="K2542" s="7"/>
      <c r="L2542" s="7"/>
      <c r="M2542" s="7"/>
      <c r="N2542" s="7"/>
      <c r="O2542" s="7"/>
      <c r="P2542" s="7"/>
      <c r="Q2542" s="7"/>
      <c r="R2542" s="7"/>
      <c r="S2542" s="7"/>
      <c r="T2542" s="7"/>
    </row>
    <row r="2543">
      <c r="F2543" s="8"/>
      <c r="G2543" s="7"/>
      <c r="H2543" s="9"/>
      <c r="I2543" s="7"/>
      <c r="J2543" s="7"/>
      <c r="K2543" s="7"/>
      <c r="L2543" s="7"/>
      <c r="M2543" s="7"/>
      <c r="N2543" s="7"/>
      <c r="O2543" s="7"/>
      <c r="P2543" s="7"/>
      <c r="Q2543" s="7"/>
      <c r="R2543" s="7"/>
      <c r="S2543" s="7"/>
      <c r="T2543" s="7"/>
    </row>
    <row r="2544">
      <c r="F2544" s="8"/>
      <c r="G2544" s="7"/>
      <c r="H2544" s="9"/>
      <c r="I2544" s="7"/>
      <c r="J2544" s="7"/>
      <c r="K2544" s="7"/>
      <c r="L2544" s="7"/>
      <c r="M2544" s="7"/>
      <c r="N2544" s="7"/>
      <c r="O2544" s="7"/>
      <c r="P2544" s="7"/>
      <c r="Q2544" s="7"/>
      <c r="R2544" s="7"/>
      <c r="S2544" s="7"/>
      <c r="T2544" s="7"/>
    </row>
    <row r="2545">
      <c r="F2545" s="8"/>
      <c r="G2545" s="7"/>
      <c r="H2545" s="9"/>
      <c r="I2545" s="7"/>
      <c r="J2545" s="7"/>
      <c r="K2545" s="7"/>
      <c r="L2545" s="7"/>
      <c r="M2545" s="7"/>
      <c r="N2545" s="7"/>
      <c r="O2545" s="7"/>
      <c r="P2545" s="7"/>
      <c r="Q2545" s="7"/>
      <c r="R2545" s="7"/>
      <c r="S2545" s="7"/>
      <c r="T2545" s="7"/>
    </row>
    <row r="2546">
      <c r="F2546" s="8"/>
      <c r="G2546" s="7"/>
      <c r="H2546" s="9"/>
      <c r="I2546" s="7"/>
      <c r="J2546" s="7"/>
      <c r="K2546" s="7"/>
      <c r="L2546" s="7"/>
      <c r="M2546" s="7"/>
      <c r="N2546" s="7"/>
      <c r="O2546" s="7"/>
      <c r="P2546" s="7"/>
      <c r="Q2546" s="7"/>
      <c r="R2546" s="7"/>
      <c r="S2546" s="7"/>
      <c r="T2546" s="7"/>
    </row>
    <row r="2547">
      <c r="F2547" s="8"/>
      <c r="G2547" s="7"/>
      <c r="H2547" s="9"/>
      <c r="I2547" s="7"/>
      <c r="J2547" s="7"/>
      <c r="K2547" s="7"/>
      <c r="L2547" s="7"/>
      <c r="M2547" s="7"/>
      <c r="N2547" s="7"/>
      <c r="O2547" s="7"/>
      <c r="P2547" s="7"/>
      <c r="Q2547" s="7"/>
      <c r="R2547" s="7"/>
      <c r="S2547" s="7"/>
      <c r="T2547" s="7"/>
    </row>
    <row r="2548">
      <c r="F2548" s="8"/>
      <c r="G2548" s="7"/>
      <c r="H2548" s="9"/>
      <c r="I2548" s="7"/>
      <c r="J2548" s="7"/>
      <c r="K2548" s="7"/>
      <c r="L2548" s="7"/>
      <c r="M2548" s="7"/>
      <c r="N2548" s="7"/>
      <c r="O2548" s="7"/>
      <c r="P2548" s="7"/>
      <c r="Q2548" s="7"/>
      <c r="R2548" s="7"/>
      <c r="S2548" s="7"/>
      <c r="T2548" s="7"/>
    </row>
    <row r="2549">
      <c r="F2549" s="8"/>
      <c r="G2549" s="7"/>
      <c r="H2549" s="9"/>
      <c r="I2549" s="7"/>
      <c r="J2549" s="7"/>
      <c r="K2549" s="7"/>
      <c r="L2549" s="7"/>
      <c r="M2549" s="7"/>
      <c r="N2549" s="7"/>
      <c r="O2549" s="7"/>
      <c r="P2549" s="7"/>
      <c r="Q2549" s="7"/>
      <c r="R2549" s="7"/>
      <c r="S2549" s="7"/>
      <c r="T2549" s="7"/>
    </row>
    <row r="2550">
      <c r="F2550" s="8"/>
      <c r="G2550" s="7"/>
      <c r="H2550" s="9"/>
      <c r="I2550" s="7"/>
      <c r="J2550" s="7"/>
      <c r="K2550" s="7"/>
      <c r="L2550" s="7"/>
      <c r="M2550" s="7"/>
      <c r="N2550" s="7"/>
      <c r="O2550" s="7"/>
      <c r="P2550" s="7"/>
      <c r="Q2550" s="7"/>
      <c r="R2550" s="7"/>
      <c r="S2550" s="7"/>
      <c r="T2550" s="7"/>
    </row>
    <row r="2551">
      <c r="F2551" s="8"/>
      <c r="G2551" s="7"/>
      <c r="H2551" s="9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</row>
    <row r="2552">
      <c r="F2552" s="8"/>
      <c r="G2552" s="7"/>
      <c r="H2552" s="9"/>
      <c r="I2552" s="7"/>
      <c r="J2552" s="7"/>
      <c r="K2552" s="7"/>
      <c r="L2552" s="7"/>
      <c r="M2552" s="7"/>
      <c r="N2552" s="7"/>
      <c r="O2552" s="7"/>
      <c r="P2552" s="7"/>
      <c r="Q2552" s="7"/>
      <c r="R2552" s="7"/>
      <c r="S2552" s="7"/>
      <c r="T2552" s="7"/>
    </row>
    <row r="2553">
      <c r="F2553" s="8"/>
      <c r="G2553" s="7"/>
      <c r="H2553" s="9"/>
      <c r="I2553" s="7"/>
      <c r="J2553" s="7"/>
      <c r="K2553" s="7"/>
      <c r="L2553" s="7"/>
      <c r="M2553" s="7"/>
      <c r="N2553" s="7"/>
      <c r="O2553" s="7"/>
      <c r="P2553" s="7"/>
      <c r="Q2553" s="7"/>
      <c r="R2553" s="7"/>
      <c r="S2553" s="7"/>
      <c r="T2553" s="7"/>
    </row>
    <row r="2554">
      <c r="F2554" s="8"/>
      <c r="G2554" s="7"/>
      <c r="H2554" s="9"/>
      <c r="I2554" s="7"/>
      <c r="J2554" s="7"/>
      <c r="K2554" s="7"/>
      <c r="L2554" s="7"/>
      <c r="M2554" s="7"/>
      <c r="N2554" s="7"/>
      <c r="O2554" s="7"/>
      <c r="P2554" s="7"/>
      <c r="Q2554" s="7"/>
      <c r="R2554" s="7"/>
      <c r="S2554" s="7"/>
      <c r="T2554" s="7"/>
    </row>
    <row r="2555">
      <c r="F2555" s="8"/>
      <c r="G2555" s="7"/>
      <c r="H2555" s="9"/>
      <c r="I2555" s="7"/>
      <c r="J2555" s="7"/>
      <c r="K2555" s="7"/>
      <c r="L2555" s="7"/>
      <c r="M2555" s="7"/>
      <c r="N2555" s="7"/>
      <c r="O2555" s="7"/>
      <c r="P2555" s="7"/>
      <c r="Q2555" s="7"/>
      <c r="R2555" s="7"/>
      <c r="S2555" s="7"/>
      <c r="T2555" s="7"/>
    </row>
    <row r="2556">
      <c r="F2556" s="8"/>
      <c r="G2556" s="7"/>
      <c r="H2556" s="9"/>
      <c r="I2556" s="7"/>
      <c r="J2556" s="7"/>
      <c r="K2556" s="7"/>
      <c r="L2556" s="7"/>
      <c r="M2556" s="7"/>
      <c r="N2556" s="7"/>
      <c r="O2556" s="7"/>
      <c r="P2556" s="7"/>
      <c r="Q2556" s="7"/>
      <c r="R2556" s="7"/>
      <c r="S2556" s="7"/>
      <c r="T2556" s="7"/>
    </row>
    <row r="2557">
      <c r="F2557" s="8"/>
      <c r="G2557" s="7"/>
      <c r="H2557" s="9"/>
      <c r="I2557" s="7"/>
      <c r="J2557" s="7"/>
      <c r="K2557" s="7"/>
      <c r="L2557" s="7"/>
      <c r="M2557" s="7"/>
      <c r="N2557" s="7"/>
      <c r="O2557" s="7"/>
      <c r="P2557" s="7"/>
      <c r="Q2557" s="7"/>
      <c r="R2557" s="7"/>
      <c r="S2557" s="7"/>
      <c r="T2557" s="7"/>
    </row>
    <row r="2558">
      <c r="F2558" s="8"/>
      <c r="G2558" s="7"/>
      <c r="H2558" s="9"/>
      <c r="I2558" s="7"/>
      <c r="J2558" s="7"/>
      <c r="K2558" s="7"/>
      <c r="L2558" s="7"/>
      <c r="M2558" s="7"/>
      <c r="N2558" s="7"/>
      <c r="O2558" s="7"/>
      <c r="P2558" s="7"/>
      <c r="Q2558" s="7"/>
      <c r="R2558" s="7"/>
      <c r="S2558" s="7"/>
      <c r="T2558" s="7"/>
    </row>
    <row r="2559">
      <c r="F2559" s="8"/>
      <c r="G2559" s="7"/>
      <c r="H2559" s="9"/>
      <c r="I2559" s="7"/>
      <c r="J2559" s="7"/>
      <c r="K2559" s="7"/>
      <c r="L2559" s="7"/>
      <c r="M2559" s="7"/>
      <c r="N2559" s="7"/>
      <c r="O2559" s="7"/>
      <c r="P2559" s="7"/>
      <c r="Q2559" s="7"/>
      <c r="R2559" s="7"/>
      <c r="S2559" s="7"/>
      <c r="T2559" s="7"/>
    </row>
    <row r="2560">
      <c r="F2560" s="8"/>
      <c r="G2560" s="7"/>
      <c r="H2560" s="9"/>
      <c r="I2560" s="7"/>
      <c r="J2560" s="7"/>
      <c r="K2560" s="7"/>
      <c r="L2560" s="7"/>
      <c r="M2560" s="7"/>
      <c r="N2560" s="7"/>
      <c r="O2560" s="7"/>
      <c r="P2560" s="7"/>
      <c r="Q2560" s="7"/>
      <c r="R2560" s="7"/>
      <c r="S2560" s="7"/>
      <c r="T2560" s="7"/>
    </row>
    <row r="2561">
      <c r="F2561" s="8"/>
      <c r="G2561" s="7"/>
      <c r="H2561" s="9"/>
      <c r="I2561" s="7"/>
      <c r="J2561" s="7"/>
      <c r="K2561" s="7"/>
      <c r="L2561" s="7"/>
      <c r="M2561" s="7"/>
      <c r="N2561" s="7"/>
      <c r="O2561" s="7"/>
      <c r="P2561" s="7"/>
      <c r="Q2561" s="7"/>
      <c r="R2561" s="7"/>
      <c r="S2561" s="7"/>
      <c r="T2561" s="7"/>
    </row>
    <row r="2562">
      <c r="F2562" s="8"/>
      <c r="G2562" s="7"/>
      <c r="H2562" s="9"/>
      <c r="I2562" s="7"/>
      <c r="J2562" s="7"/>
      <c r="K2562" s="7"/>
      <c r="L2562" s="7"/>
      <c r="M2562" s="7"/>
      <c r="N2562" s="7"/>
      <c r="O2562" s="7"/>
      <c r="P2562" s="7"/>
      <c r="Q2562" s="7"/>
      <c r="R2562" s="7"/>
      <c r="S2562" s="7"/>
      <c r="T2562" s="7"/>
    </row>
    <row r="2563">
      <c r="F2563" s="8"/>
      <c r="G2563" s="7"/>
      <c r="H2563" s="9"/>
      <c r="I2563" s="7"/>
      <c r="J2563" s="7"/>
      <c r="K2563" s="7"/>
      <c r="L2563" s="7"/>
      <c r="M2563" s="7"/>
      <c r="N2563" s="7"/>
      <c r="O2563" s="7"/>
      <c r="P2563" s="7"/>
      <c r="Q2563" s="7"/>
      <c r="R2563" s="7"/>
      <c r="S2563" s="7"/>
      <c r="T2563" s="7"/>
    </row>
    <row r="2564">
      <c r="F2564" s="8"/>
      <c r="G2564" s="7"/>
      <c r="H2564" s="9"/>
      <c r="I2564" s="7"/>
      <c r="J2564" s="7"/>
      <c r="K2564" s="7"/>
      <c r="L2564" s="7"/>
      <c r="M2564" s="7"/>
      <c r="N2564" s="7"/>
      <c r="O2564" s="7"/>
      <c r="P2564" s="7"/>
      <c r="Q2564" s="7"/>
      <c r="R2564" s="7"/>
      <c r="S2564" s="7"/>
      <c r="T2564" s="7"/>
    </row>
    <row r="2565">
      <c r="F2565" s="8"/>
      <c r="G2565" s="7"/>
      <c r="H2565" s="9"/>
      <c r="I2565" s="7"/>
      <c r="J2565" s="7"/>
      <c r="K2565" s="7"/>
      <c r="L2565" s="7"/>
      <c r="M2565" s="7"/>
      <c r="N2565" s="7"/>
      <c r="O2565" s="7"/>
      <c r="P2565" s="7"/>
      <c r="Q2565" s="7"/>
      <c r="R2565" s="7"/>
      <c r="S2565" s="7"/>
      <c r="T2565" s="7"/>
    </row>
    <row r="2566">
      <c r="F2566" s="8"/>
      <c r="G2566" s="7"/>
      <c r="H2566" s="9"/>
      <c r="I2566" s="7"/>
      <c r="J2566" s="7"/>
      <c r="K2566" s="7"/>
      <c r="L2566" s="7"/>
      <c r="M2566" s="7"/>
      <c r="N2566" s="7"/>
      <c r="O2566" s="7"/>
      <c r="P2566" s="7"/>
      <c r="Q2566" s="7"/>
      <c r="R2566" s="7"/>
      <c r="S2566" s="7"/>
      <c r="T2566" s="7"/>
    </row>
    <row r="2567">
      <c r="F2567" s="8"/>
      <c r="G2567" s="7"/>
      <c r="H2567" s="9"/>
      <c r="I2567" s="7"/>
      <c r="J2567" s="7"/>
      <c r="K2567" s="7"/>
      <c r="L2567" s="7"/>
      <c r="M2567" s="7"/>
      <c r="N2567" s="7"/>
      <c r="O2567" s="7"/>
      <c r="P2567" s="7"/>
      <c r="Q2567" s="7"/>
      <c r="R2567" s="7"/>
      <c r="S2567" s="7"/>
      <c r="T2567" s="7"/>
    </row>
    <row r="2568">
      <c r="F2568" s="8"/>
      <c r="G2568" s="7"/>
      <c r="H2568" s="9"/>
      <c r="I2568" s="7"/>
      <c r="J2568" s="7"/>
      <c r="K2568" s="7"/>
      <c r="L2568" s="7"/>
      <c r="M2568" s="7"/>
      <c r="N2568" s="7"/>
      <c r="O2568" s="7"/>
      <c r="P2568" s="7"/>
      <c r="Q2568" s="7"/>
      <c r="R2568" s="7"/>
      <c r="S2568" s="7"/>
      <c r="T2568" s="7"/>
    </row>
    <row r="2569">
      <c r="F2569" s="8"/>
      <c r="G2569" s="7"/>
      <c r="H2569" s="9"/>
      <c r="I2569" s="7"/>
      <c r="J2569" s="7"/>
      <c r="K2569" s="7"/>
      <c r="L2569" s="7"/>
      <c r="M2569" s="7"/>
      <c r="N2569" s="7"/>
      <c r="O2569" s="7"/>
      <c r="P2569" s="7"/>
      <c r="Q2569" s="7"/>
      <c r="R2569" s="7"/>
      <c r="S2569" s="7"/>
      <c r="T2569" s="7"/>
    </row>
    <row r="2570">
      <c r="F2570" s="8"/>
      <c r="G2570" s="7"/>
      <c r="H2570" s="9"/>
      <c r="I2570" s="7"/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</row>
    <row r="2571">
      <c r="F2571" s="8"/>
      <c r="G2571" s="7"/>
      <c r="H2571" s="9"/>
      <c r="I2571" s="7"/>
      <c r="J2571" s="7"/>
      <c r="K2571" s="7"/>
      <c r="L2571" s="7"/>
      <c r="M2571" s="7"/>
      <c r="N2571" s="7"/>
      <c r="O2571" s="7"/>
      <c r="P2571" s="7"/>
      <c r="Q2571" s="7"/>
      <c r="R2571" s="7"/>
      <c r="S2571" s="7"/>
      <c r="T2571" s="7"/>
    </row>
    <row r="2572">
      <c r="F2572" s="8"/>
      <c r="G2572" s="7"/>
      <c r="H2572" s="9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7"/>
    </row>
    <row r="2573">
      <c r="F2573" s="8"/>
      <c r="G2573" s="7"/>
      <c r="H2573" s="9"/>
      <c r="I2573" s="7"/>
      <c r="J2573" s="7"/>
      <c r="K2573" s="7"/>
      <c r="L2573" s="7"/>
      <c r="M2573" s="7"/>
      <c r="N2573" s="7"/>
      <c r="O2573" s="7"/>
      <c r="P2573" s="7"/>
      <c r="Q2573" s="7"/>
      <c r="R2573" s="7"/>
      <c r="S2573" s="7"/>
      <c r="T2573" s="7"/>
    </row>
    <row r="2574">
      <c r="F2574" s="8"/>
      <c r="G2574" s="7"/>
      <c r="H2574" s="9"/>
      <c r="I2574" s="7"/>
      <c r="J2574" s="7"/>
      <c r="K2574" s="7"/>
      <c r="L2574" s="7"/>
      <c r="M2574" s="7"/>
      <c r="N2574" s="7"/>
      <c r="O2574" s="7"/>
      <c r="P2574" s="7"/>
      <c r="Q2574" s="7"/>
      <c r="R2574" s="7"/>
      <c r="S2574" s="7"/>
      <c r="T2574" s="7"/>
    </row>
    <row r="2575">
      <c r="F2575" s="8"/>
      <c r="G2575" s="7"/>
      <c r="H2575" s="9"/>
      <c r="I2575" s="7"/>
      <c r="J2575" s="7"/>
      <c r="K2575" s="7"/>
      <c r="L2575" s="7"/>
      <c r="M2575" s="7"/>
      <c r="N2575" s="7"/>
      <c r="O2575" s="7"/>
      <c r="P2575" s="7"/>
      <c r="Q2575" s="7"/>
      <c r="R2575" s="7"/>
      <c r="S2575" s="7"/>
      <c r="T2575" s="7"/>
    </row>
    <row r="2576">
      <c r="F2576" s="8"/>
      <c r="G2576" s="7"/>
      <c r="H2576" s="9"/>
      <c r="I2576" s="7"/>
      <c r="J2576" s="7"/>
      <c r="K2576" s="7"/>
      <c r="L2576" s="7"/>
      <c r="M2576" s="7"/>
      <c r="N2576" s="7"/>
      <c r="O2576" s="7"/>
      <c r="P2576" s="7"/>
      <c r="Q2576" s="7"/>
      <c r="R2576" s="7"/>
      <c r="S2576" s="7"/>
      <c r="T2576" s="7"/>
    </row>
    <row r="2577">
      <c r="F2577" s="8"/>
      <c r="G2577" s="7"/>
      <c r="H2577" s="9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</row>
    <row r="2578">
      <c r="F2578" s="8"/>
      <c r="G2578" s="7"/>
      <c r="H2578" s="9"/>
      <c r="I2578" s="7"/>
      <c r="J2578" s="7"/>
      <c r="K2578" s="7"/>
      <c r="L2578" s="7"/>
      <c r="M2578" s="7"/>
      <c r="N2578" s="7"/>
      <c r="O2578" s="7"/>
      <c r="P2578" s="7"/>
      <c r="Q2578" s="7"/>
      <c r="R2578" s="7"/>
      <c r="S2578" s="7"/>
      <c r="T2578" s="7"/>
    </row>
    <row r="2579">
      <c r="F2579" s="8"/>
      <c r="G2579" s="7"/>
      <c r="H2579" s="9"/>
      <c r="I2579" s="7"/>
      <c r="J2579" s="7"/>
      <c r="K2579" s="7"/>
      <c r="L2579" s="7"/>
      <c r="M2579" s="7"/>
      <c r="N2579" s="7"/>
      <c r="O2579" s="7"/>
      <c r="P2579" s="7"/>
      <c r="Q2579" s="7"/>
      <c r="R2579" s="7"/>
      <c r="S2579" s="7"/>
      <c r="T2579" s="7"/>
    </row>
    <row r="2580">
      <c r="F2580" s="8"/>
      <c r="G2580" s="7"/>
      <c r="H2580" s="9"/>
      <c r="I2580" s="7"/>
      <c r="J2580" s="7"/>
      <c r="K2580" s="7"/>
      <c r="L2580" s="7"/>
      <c r="M2580" s="7"/>
      <c r="N2580" s="7"/>
      <c r="O2580" s="7"/>
      <c r="P2580" s="7"/>
      <c r="Q2580" s="7"/>
      <c r="R2580" s="7"/>
      <c r="S2580" s="7"/>
      <c r="T2580" s="7"/>
    </row>
    <row r="2581">
      <c r="F2581" s="8"/>
      <c r="G2581" s="7"/>
      <c r="H2581" s="9"/>
      <c r="I2581" s="7"/>
      <c r="J2581" s="7"/>
      <c r="K2581" s="7"/>
      <c r="L2581" s="7"/>
      <c r="M2581" s="7"/>
      <c r="N2581" s="7"/>
      <c r="O2581" s="7"/>
      <c r="P2581" s="7"/>
      <c r="Q2581" s="7"/>
      <c r="R2581" s="7"/>
      <c r="S2581" s="7"/>
      <c r="T2581" s="7"/>
    </row>
    <row r="2582">
      <c r="F2582" s="8"/>
      <c r="G2582" s="7"/>
      <c r="H2582" s="9"/>
      <c r="I2582" s="7"/>
      <c r="J2582" s="7"/>
      <c r="K2582" s="7"/>
      <c r="L2582" s="7"/>
      <c r="M2582" s="7"/>
      <c r="N2582" s="7"/>
      <c r="O2582" s="7"/>
      <c r="P2582" s="7"/>
      <c r="Q2582" s="7"/>
      <c r="R2582" s="7"/>
      <c r="S2582" s="7"/>
      <c r="T2582" s="7"/>
    </row>
    <row r="2583">
      <c r="F2583" s="8"/>
      <c r="G2583" s="7"/>
      <c r="H2583" s="9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</row>
    <row r="2584">
      <c r="F2584" s="8"/>
      <c r="G2584" s="7"/>
      <c r="H2584" s="9"/>
      <c r="I2584" s="7"/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</row>
    <row r="2585">
      <c r="F2585" s="8"/>
      <c r="G2585" s="7"/>
      <c r="H2585" s="9"/>
      <c r="I2585" s="7"/>
      <c r="J2585" s="7"/>
      <c r="K2585" s="7"/>
      <c r="L2585" s="7"/>
      <c r="M2585" s="7"/>
      <c r="N2585" s="7"/>
      <c r="O2585" s="7"/>
      <c r="P2585" s="7"/>
      <c r="Q2585" s="7"/>
      <c r="R2585" s="7"/>
      <c r="S2585" s="7"/>
      <c r="T2585" s="7"/>
    </row>
    <row r="2586">
      <c r="F2586" s="8"/>
      <c r="G2586" s="7"/>
      <c r="H2586" s="9"/>
      <c r="I2586" s="7"/>
      <c r="J2586" s="7"/>
      <c r="K2586" s="7"/>
      <c r="L2586" s="7"/>
      <c r="M2586" s="7"/>
      <c r="N2586" s="7"/>
      <c r="O2586" s="7"/>
      <c r="P2586" s="7"/>
      <c r="Q2586" s="7"/>
      <c r="R2586" s="7"/>
      <c r="S2586" s="7"/>
      <c r="T2586" s="7"/>
    </row>
    <row r="2587">
      <c r="F2587" s="8"/>
      <c r="G2587" s="7"/>
      <c r="H2587" s="9"/>
      <c r="I2587" s="7"/>
      <c r="J2587" s="7"/>
      <c r="K2587" s="7"/>
      <c r="L2587" s="7"/>
      <c r="M2587" s="7"/>
      <c r="N2587" s="7"/>
      <c r="O2587" s="7"/>
      <c r="P2587" s="7"/>
      <c r="Q2587" s="7"/>
      <c r="R2587" s="7"/>
      <c r="S2587" s="7"/>
      <c r="T2587" s="7"/>
    </row>
    <row r="2588">
      <c r="F2588" s="8"/>
      <c r="G2588" s="7"/>
      <c r="H2588" s="9"/>
      <c r="I2588" s="7"/>
      <c r="J2588" s="7"/>
      <c r="K2588" s="7"/>
      <c r="L2588" s="7"/>
      <c r="M2588" s="7"/>
      <c r="N2588" s="7"/>
      <c r="O2588" s="7"/>
      <c r="P2588" s="7"/>
      <c r="Q2588" s="7"/>
      <c r="R2588" s="7"/>
      <c r="S2588" s="7"/>
      <c r="T2588" s="7"/>
    </row>
    <row r="2589">
      <c r="F2589" s="8"/>
      <c r="G2589" s="7"/>
      <c r="H2589" s="9"/>
      <c r="I2589" s="7"/>
      <c r="J2589" s="7"/>
      <c r="K2589" s="7"/>
      <c r="L2589" s="7"/>
      <c r="M2589" s="7"/>
      <c r="N2589" s="7"/>
      <c r="O2589" s="7"/>
      <c r="P2589" s="7"/>
      <c r="Q2589" s="7"/>
      <c r="R2589" s="7"/>
      <c r="S2589" s="7"/>
      <c r="T2589" s="7"/>
    </row>
    <row r="2590">
      <c r="F2590" s="8"/>
      <c r="G2590" s="7"/>
      <c r="H2590" s="9"/>
      <c r="I2590" s="7"/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</row>
    <row r="2591">
      <c r="F2591" s="8"/>
      <c r="G2591" s="7"/>
      <c r="H2591" s="9"/>
      <c r="I2591" s="7"/>
      <c r="J2591" s="7"/>
      <c r="K2591" s="7"/>
      <c r="L2591" s="7"/>
      <c r="M2591" s="7"/>
      <c r="N2591" s="7"/>
      <c r="O2591" s="7"/>
      <c r="P2591" s="7"/>
      <c r="Q2591" s="7"/>
      <c r="R2591" s="7"/>
      <c r="S2591" s="7"/>
      <c r="T2591" s="7"/>
    </row>
    <row r="2592">
      <c r="F2592" s="8"/>
      <c r="G2592" s="7"/>
      <c r="H2592" s="9"/>
      <c r="I2592" s="7"/>
      <c r="J2592" s="7"/>
      <c r="K2592" s="7"/>
      <c r="L2592" s="7"/>
      <c r="M2592" s="7"/>
      <c r="N2592" s="7"/>
      <c r="O2592" s="7"/>
      <c r="P2592" s="7"/>
      <c r="Q2592" s="7"/>
      <c r="R2592" s="7"/>
      <c r="S2592" s="7"/>
      <c r="T2592" s="7"/>
    </row>
    <row r="2593">
      <c r="F2593" s="8"/>
      <c r="G2593" s="7"/>
      <c r="H2593" s="9"/>
      <c r="I2593" s="7"/>
      <c r="J2593" s="7"/>
      <c r="K2593" s="7"/>
      <c r="L2593" s="7"/>
      <c r="M2593" s="7"/>
      <c r="N2593" s="7"/>
      <c r="O2593" s="7"/>
      <c r="P2593" s="7"/>
      <c r="Q2593" s="7"/>
      <c r="R2593" s="7"/>
      <c r="S2593" s="7"/>
      <c r="T2593" s="7"/>
    </row>
    <row r="2594">
      <c r="F2594" s="8"/>
      <c r="G2594" s="7"/>
      <c r="H2594" s="9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</row>
    <row r="2595">
      <c r="F2595" s="8"/>
      <c r="G2595" s="7"/>
      <c r="H2595" s="9"/>
      <c r="I2595" s="7"/>
      <c r="J2595" s="7"/>
      <c r="K2595" s="7"/>
      <c r="L2595" s="7"/>
      <c r="M2595" s="7"/>
      <c r="N2595" s="7"/>
      <c r="O2595" s="7"/>
      <c r="P2595" s="7"/>
      <c r="Q2595" s="7"/>
      <c r="R2595" s="7"/>
      <c r="S2595" s="7"/>
      <c r="T2595" s="7"/>
    </row>
    <row r="2596">
      <c r="F2596" s="8"/>
      <c r="G2596" s="7"/>
      <c r="H2596" s="9"/>
      <c r="I2596" s="7"/>
      <c r="J2596" s="7"/>
      <c r="K2596" s="7"/>
      <c r="L2596" s="7"/>
      <c r="M2596" s="7"/>
      <c r="N2596" s="7"/>
      <c r="O2596" s="7"/>
      <c r="P2596" s="7"/>
      <c r="Q2596" s="7"/>
      <c r="R2596" s="7"/>
      <c r="S2596" s="7"/>
      <c r="T2596" s="7"/>
    </row>
    <row r="2597">
      <c r="F2597" s="8"/>
      <c r="G2597" s="7"/>
      <c r="H2597" s="9"/>
      <c r="I2597" s="7"/>
      <c r="J2597" s="7"/>
      <c r="K2597" s="7"/>
      <c r="L2597" s="7"/>
      <c r="M2597" s="7"/>
      <c r="N2597" s="7"/>
      <c r="O2597" s="7"/>
      <c r="P2597" s="7"/>
      <c r="Q2597" s="7"/>
      <c r="R2597" s="7"/>
      <c r="S2597" s="7"/>
      <c r="T2597" s="7"/>
    </row>
    <row r="2598">
      <c r="F2598" s="8"/>
      <c r="G2598" s="7"/>
      <c r="H2598" s="9"/>
      <c r="I2598" s="7"/>
      <c r="J2598" s="7"/>
      <c r="K2598" s="7"/>
      <c r="L2598" s="7"/>
      <c r="M2598" s="7"/>
      <c r="N2598" s="7"/>
      <c r="O2598" s="7"/>
      <c r="P2598" s="7"/>
      <c r="Q2598" s="7"/>
      <c r="R2598" s="7"/>
      <c r="S2598" s="7"/>
      <c r="T2598" s="7"/>
    </row>
    <row r="2599">
      <c r="F2599" s="8"/>
      <c r="G2599" s="7"/>
      <c r="H2599" s="9"/>
      <c r="I2599" s="7"/>
      <c r="J2599" s="7"/>
      <c r="K2599" s="7"/>
      <c r="L2599" s="7"/>
      <c r="M2599" s="7"/>
      <c r="N2599" s="7"/>
      <c r="O2599" s="7"/>
      <c r="P2599" s="7"/>
      <c r="Q2599" s="7"/>
      <c r="R2599" s="7"/>
      <c r="S2599" s="7"/>
      <c r="T2599" s="7"/>
    </row>
    <row r="2600">
      <c r="F2600" s="8"/>
      <c r="G2600" s="7"/>
      <c r="H2600" s="9"/>
      <c r="I2600" s="7"/>
      <c r="J2600" s="7"/>
      <c r="K2600" s="7"/>
      <c r="L2600" s="7"/>
      <c r="M2600" s="7"/>
      <c r="N2600" s="7"/>
      <c r="O2600" s="7"/>
      <c r="P2600" s="7"/>
      <c r="Q2600" s="7"/>
      <c r="R2600" s="7"/>
      <c r="S2600" s="7"/>
      <c r="T2600" s="7"/>
    </row>
    <row r="2601">
      <c r="F2601" s="8"/>
      <c r="G2601" s="7"/>
      <c r="H2601" s="9"/>
      <c r="I2601" s="7"/>
      <c r="J2601" s="7"/>
      <c r="K2601" s="7"/>
      <c r="L2601" s="7"/>
      <c r="M2601" s="7"/>
      <c r="N2601" s="7"/>
      <c r="O2601" s="7"/>
      <c r="P2601" s="7"/>
      <c r="Q2601" s="7"/>
      <c r="R2601" s="7"/>
      <c r="S2601" s="7"/>
      <c r="T2601" s="7"/>
    </row>
    <row r="2602">
      <c r="F2602" s="8"/>
      <c r="G2602" s="7"/>
      <c r="H2602" s="9"/>
      <c r="I2602" s="7"/>
      <c r="J2602" s="7"/>
      <c r="K2602" s="7"/>
      <c r="L2602" s="7"/>
      <c r="M2602" s="7"/>
      <c r="N2602" s="7"/>
      <c r="O2602" s="7"/>
      <c r="P2602" s="7"/>
      <c r="Q2602" s="7"/>
      <c r="R2602" s="7"/>
      <c r="S2602" s="7"/>
      <c r="T2602" s="7"/>
    </row>
    <row r="2603">
      <c r="F2603" s="8"/>
      <c r="G2603" s="7"/>
      <c r="H2603" s="9"/>
      <c r="I2603" s="7"/>
      <c r="J2603" s="7"/>
      <c r="K2603" s="7"/>
      <c r="L2603" s="7"/>
      <c r="M2603" s="7"/>
      <c r="N2603" s="7"/>
      <c r="O2603" s="7"/>
      <c r="P2603" s="7"/>
      <c r="Q2603" s="7"/>
      <c r="R2603" s="7"/>
      <c r="S2603" s="7"/>
      <c r="T2603" s="7"/>
    </row>
    <row r="2604">
      <c r="F2604" s="8"/>
      <c r="G2604" s="7"/>
      <c r="H2604" s="9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7"/>
    </row>
    <row r="2605">
      <c r="F2605" s="8"/>
      <c r="G2605" s="7"/>
      <c r="H2605" s="9"/>
      <c r="I2605" s="7"/>
      <c r="J2605" s="7"/>
      <c r="K2605" s="7"/>
      <c r="L2605" s="7"/>
      <c r="M2605" s="7"/>
      <c r="N2605" s="7"/>
      <c r="O2605" s="7"/>
      <c r="P2605" s="7"/>
      <c r="Q2605" s="7"/>
      <c r="R2605" s="7"/>
      <c r="S2605" s="7"/>
      <c r="T2605" s="7"/>
    </row>
    <row r="2606">
      <c r="F2606" s="8"/>
      <c r="G2606" s="7"/>
      <c r="H2606" s="9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</row>
    <row r="2607">
      <c r="F2607" s="8"/>
      <c r="G2607" s="7"/>
      <c r="H2607" s="9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7"/>
    </row>
    <row r="2608">
      <c r="F2608" s="8"/>
      <c r="G2608" s="7"/>
      <c r="H2608" s="9"/>
      <c r="I2608" s="7"/>
      <c r="J2608" s="7"/>
      <c r="K2608" s="7"/>
      <c r="L2608" s="7"/>
      <c r="M2608" s="7"/>
      <c r="N2608" s="7"/>
      <c r="O2608" s="7"/>
      <c r="P2608" s="7"/>
      <c r="Q2608" s="7"/>
      <c r="R2608" s="7"/>
      <c r="S2608" s="7"/>
      <c r="T2608" s="7"/>
    </row>
    <row r="2609">
      <c r="F2609" s="8"/>
      <c r="G2609" s="7"/>
      <c r="H2609" s="9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7"/>
    </row>
    <row r="2610">
      <c r="F2610" s="8"/>
      <c r="G2610" s="7"/>
      <c r="H2610" s="9"/>
      <c r="I2610" s="7"/>
      <c r="J2610" s="7"/>
      <c r="K2610" s="7"/>
      <c r="L2610" s="7"/>
      <c r="M2610" s="7"/>
      <c r="N2610" s="7"/>
      <c r="O2610" s="7"/>
      <c r="P2610" s="7"/>
      <c r="Q2610" s="7"/>
      <c r="R2610" s="7"/>
      <c r="S2610" s="7"/>
      <c r="T2610" s="7"/>
    </row>
    <row r="2611">
      <c r="F2611" s="8"/>
      <c r="G2611" s="7"/>
      <c r="H2611" s="9"/>
      <c r="I2611" s="7"/>
      <c r="J2611" s="7"/>
      <c r="K2611" s="7"/>
      <c r="L2611" s="7"/>
      <c r="M2611" s="7"/>
      <c r="N2611" s="7"/>
      <c r="O2611" s="7"/>
      <c r="P2611" s="7"/>
      <c r="Q2611" s="7"/>
      <c r="R2611" s="7"/>
      <c r="S2611" s="7"/>
      <c r="T2611" s="7"/>
    </row>
    <row r="2612">
      <c r="F2612" s="8"/>
      <c r="G2612" s="7"/>
      <c r="H2612" s="9"/>
      <c r="I2612" s="7"/>
      <c r="J2612" s="7"/>
      <c r="K2612" s="7"/>
      <c r="L2612" s="7"/>
      <c r="M2612" s="7"/>
      <c r="N2612" s="7"/>
      <c r="O2612" s="7"/>
      <c r="P2612" s="7"/>
      <c r="Q2612" s="7"/>
      <c r="R2612" s="7"/>
      <c r="S2612" s="7"/>
      <c r="T2612" s="7"/>
    </row>
    <row r="2613">
      <c r="F2613" s="8"/>
      <c r="G2613" s="7"/>
      <c r="H2613" s="9"/>
      <c r="I2613" s="7"/>
      <c r="J2613" s="7"/>
      <c r="K2613" s="7"/>
      <c r="L2613" s="7"/>
      <c r="M2613" s="7"/>
      <c r="N2613" s="7"/>
      <c r="O2613" s="7"/>
      <c r="P2613" s="7"/>
      <c r="Q2613" s="7"/>
      <c r="R2613" s="7"/>
      <c r="S2613" s="7"/>
      <c r="T2613" s="7"/>
    </row>
    <row r="2614">
      <c r="F2614" s="8"/>
      <c r="G2614" s="7"/>
      <c r="H2614" s="9"/>
      <c r="I2614" s="7"/>
      <c r="J2614" s="7"/>
      <c r="K2614" s="7"/>
      <c r="L2614" s="7"/>
      <c r="M2614" s="7"/>
      <c r="N2614" s="7"/>
      <c r="O2614" s="7"/>
      <c r="P2614" s="7"/>
      <c r="Q2614" s="7"/>
      <c r="R2614" s="7"/>
      <c r="S2614" s="7"/>
      <c r="T2614" s="7"/>
    </row>
    <row r="2615">
      <c r="F2615" s="8"/>
      <c r="G2615" s="7"/>
      <c r="H2615" s="9"/>
      <c r="I2615" s="7"/>
      <c r="J2615" s="7"/>
      <c r="K2615" s="7"/>
      <c r="L2615" s="7"/>
      <c r="M2615" s="7"/>
      <c r="N2615" s="7"/>
      <c r="O2615" s="7"/>
      <c r="P2615" s="7"/>
      <c r="Q2615" s="7"/>
      <c r="R2615" s="7"/>
      <c r="S2615" s="7"/>
      <c r="T2615" s="7"/>
    </row>
    <row r="2616">
      <c r="F2616" s="8"/>
      <c r="G2616" s="7"/>
      <c r="H2616" s="9"/>
      <c r="I2616" s="7"/>
      <c r="J2616" s="7"/>
      <c r="K2616" s="7"/>
      <c r="L2616" s="7"/>
      <c r="M2616" s="7"/>
      <c r="N2616" s="7"/>
      <c r="O2616" s="7"/>
      <c r="P2616" s="7"/>
      <c r="Q2616" s="7"/>
      <c r="R2616" s="7"/>
      <c r="S2616" s="7"/>
      <c r="T2616" s="7"/>
    </row>
    <row r="2617">
      <c r="F2617" s="8"/>
      <c r="G2617" s="7"/>
      <c r="H2617" s="9"/>
      <c r="I2617" s="7"/>
      <c r="J2617" s="7"/>
      <c r="K2617" s="7"/>
      <c r="L2617" s="7"/>
      <c r="M2617" s="7"/>
      <c r="N2617" s="7"/>
      <c r="O2617" s="7"/>
      <c r="P2617" s="7"/>
      <c r="Q2617" s="7"/>
      <c r="R2617" s="7"/>
      <c r="S2617" s="7"/>
      <c r="T2617" s="7"/>
    </row>
    <row r="2618">
      <c r="F2618" s="8"/>
      <c r="G2618" s="7"/>
      <c r="H2618" s="9"/>
      <c r="I2618" s="7"/>
      <c r="J2618" s="7"/>
      <c r="K2618" s="7"/>
      <c r="L2618" s="7"/>
      <c r="M2618" s="7"/>
      <c r="N2618" s="7"/>
      <c r="O2618" s="7"/>
      <c r="P2618" s="7"/>
      <c r="Q2618" s="7"/>
      <c r="R2618" s="7"/>
      <c r="S2618" s="7"/>
      <c r="T2618" s="7"/>
    </row>
    <row r="2619">
      <c r="F2619" s="8"/>
      <c r="G2619" s="7"/>
      <c r="H2619" s="9"/>
      <c r="I2619" s="7"/>
      <c r="J2619" s="7"/>
      <c r="K2619" s="7"/>
      <c r="L2619" s="7"/>
      <c r="M2619" s="7"/>
      <c r="N2619" s="7"/>
      <c r="O2619" s="7"/>
      <c r="P2619" s="7"/>
      <c r="Q2619" s="7"/>
      <c r="R2619" s="7"/>
      <c r="S2619" s="7"/>
      <c r="T2619" s="7"/>
    </row>
    <row r="2620">
      <c r="F2620" s="8"/>
      <c r="G2620" s="7"/>
      <c r="H2620" s="9"/>
      <c r="I2620" s="7"/>
      <c r="J2620" s="7"/>
      <c r="K2620" s="7"/>
      <c r="L2620" s="7"/>
      <c r="M2620" s="7"/>
      <c r="N2620" s="7"/>
      <c r="O2620" s="7"/>
      <c r="P2620" s="7"/>
      <c r="Q2620" s="7"/>
      <c r="R2620" s="7"/>
      <c r="S2620" s="7"/>
      <c r="T2620" s="7"/>
    </row>
    <row r="2621">
      <c r="F2621" s="8"/>
      <c r="G2621" s="7"/>
      <c r="H2621" s="9"/>
      <c r="I2621" s="7"/>
      <c r="J2621" s="7"/>
      <c r="K2621" s="7"/>
      <c r="L2621" s="7"/>
      <c r="M2621" s="7"/>
      <c r="N2621" s="7"/>
      <c r="O2621" s="7"/>
      <c r="P2621" s="7"/>
      <c r="Q2621" s="7"/>
      <c r="R2621" s="7"/>
      <c r="S2621" s="7"/>
      <c r="T2621" s="7"/>
    </row>
    <row r="2622">
      <c r="F2622" s="8"/>
      <c r="G2622" s="7"/>
      <c r="H2622" s="9"/>
      <c r="I2622" s="7"/>
      <c r="J2622" s="7"/>
      <c r="K2622" s="7"/>
      <c r="L2622" s="7"/>
      <c r="M2622" s="7"/>
      <c r="N2622" s="7"/>
      <c r="O2622" s="7"/>
      <c r="P2622" s="7"/>
      <c r="Q2622" s="7"/>
      <c r="R2622" s="7"/>
      <c r="S2622" s="7"/>
      <c r="T2622" s="7"/>
    </row>
    <row r="2623">
      <c r="F2623" s="8"/>
      <c r="G2623" s="7"/>
      <c r="H2623" s="9"/>
      <c r="I2623" s="7"/>
      <c r="J2623" s="7"/>
      <c r="K2623" s="7"/>
      <c r="L2623" s="7"/>
      <c r="M2623" s="7"/>
      <c r="N2623" s="7"/>
      <c r="O2623" s="7"/>
      <c r="P2623" s="7"/>
      <c r="Q2623" s="7"/>
      <c r="R2623" s="7"/>
      <c r="S2623" s="7"/>
      <c r="T2623" s="7"/>
    </row>
    <row r="2624">
      <c r="F2624" s="8"/>
      <c r="G2624" s="7"/>
      <c r="H2624" s="9"/>
      <c r="I2624" s="7"/>
      <c r="J2624" s="7"/>
      <c r="K2624" s="7"/>
      <c r="L2624" s="7"/>
      <c r="M2624" s="7"/>
      <c r="N2624" s="7"/>
      <c r="O2624" s="7"/>
      <c r="P2624" s="7"/>
      <c r="Q2624" s="7"/>
      <c r="R2624" s="7"/>
      <c r="S2624" s="7"/>
      <c r="T2624" s="7"/>
    </row>
    <row r="2625">
      <c r="F2625" s="8"/>
      <c r="G2625" s="7"/>
      <c r="H2625" s="9"/>
      <c r="I2625" s="7"/>
      <c r="J2625" s="7"/>
      <c r="K2625" s="7"/>
      <c r="L2625" s="7"/>
      <c r="M2625" s="7"/>
      <c r="N2625" s="7"/>
      <c r="O2625" s="7"/>
      <c r="P2625" s="7"/>
      <c r="Q2625" s="7"/>
      <c r="R2625" s="7"/>
      <c r="S2625" s="7"/>
      <c r="T2625" s="7"/>
    </row>
    <row r="2626">
      <c r="F2626" s="8"/>
      <c r="G2626" s="7"/>
      <c r="H2626" s="9"/>
      <c r="I2626" s="7"/>
      <c r="J2626" s="7"/>
      <c r="K2626" s="7"/>
      <c r="L2626" s="7"/>
      <c r="M2626" s="7"/>
      <c r="N2626" s="7"/>
      <c r="O2626" s="7"/>
      <c r="P2626" s="7"/>
      <c r="Q2626" s="7"/>
      <c r="R2626" s="7"/>
      <c r="S2626" s="7"/>
      <c r="T2626" s="7"/>
    </row>
    <row r="2627">
      <c r="F2627" s="8"/>
      <c r="G2627" s="7"/>
      <c r="H2627" s="9"/>
      <c r="I2627" s="7"/>
      <c r="J2627" s="7"/>
      <c r="K2627" s="7"/>
      <c r="L2627" s="7"/>
      <c r="M2627" s="7"/>
      <c r="N2627" s="7"/>
      <c r="O2627" s="7"/>
      <c r="P2627" s="7"/>
      <c r="Q2627" s="7"/>
      <c r="R2627" s="7"/>
      <c r="S2627" s="7"/>
      <c r="T2627" s="7"/>
    </row>
    <row r="2628">
      <c r="F2628" s="8"/>
      <c r="G2628" s="7"/>
      <c r="H2628" s="9"/>
      <c r="I2628" s="7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</row>
    <row r="2629">
      <c r="F2629" s="8"/>
      <c r="G2629" s="7"/>
      <c r="H2629" s="9"/>
      <c r="I2629" s="7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</row>
    <row r="2630">
      <c r="F2630" s="8"/>
      <c r="G2630" s="7"/>
      <c r="H2630" s="9"/>
      <c r="I2630" s="7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</row>
    <row r="2631">
      <c r="F2631" s="8"/>
      <c r="G2631" s="7"/>
      <c r="H2631" s="9"/>
      <c r="I2631" s="7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</row>
    <row r="2632">
      <c r="F2632" s="8"/>
      <c r="G2632" s="7"/>
      <c r="H2632" s="9"/>
      <c r="I2632" s="7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</row>
    <row r="2633">
      <c r="F2633" s="8"/>
      <c r="G2633" s="7"/>
      <c r="H2633" s="9"/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7"/>
      <c r="T2633" s="7"/>
    </row>
    <row r="2634">
      <c r="F2634" s="8"/>
      <c r="G2634" s="7"/>
      <c r="H2634" s="9"/>
      <c r="I2634" s="7"/>
      <c r="J2634" s="7"/>
      <c r="K2634" s="7"/>
      <c r="L2634" s="7"/>
      <c r="M2634" s="7"/>
      <c r="N2634" s="7"/>
      <c r="O2634" s="7"/>
      <c r="P2634" s="7"/>
      <c r="Q2634" s="7"/>
      <c r="R2634" s="7"/>
      <c r="S2634" s="7"/>
      <c r="T2634" s="7"/>
    </row>
    <row r="2635">
      <c r="F2635" s="8"/>
      <c r="G2635" s="7"/>
      <c r="H2635" s="9"/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7"/>
      <c r="T2635" s="7"/>
    </row>
    <row r="2636">
      <c r="F2636" s="8"/>
      <c r="G2636" s="7"/>
      <c r="H2636" s="9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</row>
    <row r="2637">
      <c r="F2637" s="8"/>
      <c r="G2637" s="7"/>
      <c r="H2637" s="9"/>
      <c r="I2637" s="7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</row>
    <row r="2638">
      <c r="F2638" s="8"/>
      <c r="G2638" s="7"/>
      <c r="H2638" s="9"/>
      <c r="I2638" s="7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</row>
    <row r="2639">
      <c r="F2639" s="8"/>
      <c r="G2639" s="7"/>
      <c r="H2639" s="9"/>
      <c r="I2639" s="7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</row>
    <row r="2640">
      <c r="F2640" s="8"/>
      <c r="G2640" s="7"/>
      <c r="H2640" s="9"/>
      <c r="I2640" s="7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</row>
    <row r="2641">
      <c r="F2641" s="8"/>
      <c r="G2641" s="7"/>
      <c r="H2641" s="9"/>
      <c r="I2641" s="7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</row>
    <row r="2642">
      <c r="F2642" s="8"/>
      <c r="G2642" s="7"/>
      <c r="H2642" s="9"/>
      <c r="I2642" s="7"/>
      <c r="J2642" s="7"/>
      <c r="K2642" s="7"/>
      <c r="L2642" s="7"/>
      <c r="M2642" s="7"/>
      <c r="N2642" s="7"/>
      <c r="O2642" s="7"/>
      <c r="P2642" s="7"/>
      <c r="Q2642" s="7"/>
      <c r="R2642" s="7"/>
      <c r="S2642" s="7"/>
      <c r="T2642" s="7"/>
    </row>
    <row r="2643">
      <c r="F2643" s="8"/>
      <c r="G2643" s="7"/>
      <c r="H2643" s="9"/>
      <c r="I2643" s="7"/>
      <c r="J2643" s="7"/>
      <c r="K2643" s="7"/>
      <c r="L2643" s="7"/>
      <c r="M2643" s="7"/>
      <c r="N2643" s="7"/>
      <c r="O2643" s="7"/>
      <c r="P2643" s="7"/>
      <c r="Q2643" s="7"/>
      <c r="R2643" s="7"/>
      <c r="S2643" s="7"/>
      <c r="T2643" s="7"/>
    </row>
    <row r="2644">
      <c r="F2644" s="8"/>
      <c r="G2644" s="7"/>
      <c r="H2644" s="9"/>
      <c r="I2644" s="7"/>
      <c r="J2644" s="7"/>
      <c r="K2644" s="7"/>
      <c r="L2644" s="7"/>
      <c r="M2644" s="7"/>
      <c r="N2644" s="7"/>
      <c r="O2644" s="7"/>
      <c r="P2644" s="7"/>
      <c r="Q2644" s="7"/>
      <c r="R2644" s="7"/>
      <c r="S2644" s="7"/>
      <c r="T2644" s="7"/>
    </row>
    <row r="2645">
      <c r="F2645" s="8"/>
      <c r="G2645" s="7"/>
      <c r="H2645" s="9"/>
      <c r="I2645" s="7"/>
      <c r="J2645" s="7"/>
      <c r="K2645" s="7"/>
      <c r="L2645" s="7"/>
      <c r="M2645" s="7"/>
      <c r="N2645" s="7"/>
      <c r="O2645" s="7"/>
      <c r="P2645" s="7"/>
      <c r="Q2645" s="7"/>
      <c r="R2645" s="7"/>
      <c r="S2645" s="7"/>
      <c r="T2645" s="7"/>
    </row>
    <row r="2646">
      <c r="F2646" s="8"/>
      <c r="G2646" s="7"/>
      <c r="H2646" s="9"/>
      <c r="I2646" s="7"/>
      <c r="J2646" s="7"/>
      <c r="K2646" s="7"/>
      <c r="L2646" s="7"/>
      <c r="M2646" s="7"/>
      <c r="N2646" s="7"/>
      <c r="O2646" s="7"/>
      <c r="P2646" s="7"/>
      <c r="Q2646" s="7"/>
      <c r="R2646" s="7"/>
      <c r="S2646" s="7"/>
      <c r="T2646" s="7"/>
    </row>
    <row r="2647">
      <c r="F2647" s="8"/>
      <c r="G2647" s="7"/>
      <c r="H2647" s="9"/>
      <c r="I2647" s="7"/>
      <c r="J2647" s="7"/>
      <c r="K2647" s="7"/>
      <c r="L2647" s="7"/>
      <c r="M2647" s="7"/>
      <c r="N2647" s="7"/>
      <c r="O2647" s="7"/>
      <c r="P2647" s="7"/>
      <c r="Q2647" s="7"/>
      <c r="R2647" s="7"/>
      <c r="S2647" s="7"/>
      <c r="T2647" s="7"/>
    </row>
    <row r="2648">
      <c r="F2648" s="8"/>
      <c r="G2648" s="7"/>
      <c r="H2648" s="9"/>
      <c r="I2648" s="7"/>
      <c r="J2648" s="7"/>
      <c r="K2648" s="7"/>
      <c r="L2648" s="7"/>
      <c r="M2648" s="7"/>
      <c r="N2648" s="7"/>
      <c r="O2648" s="7"/>
      <c r="P2648" s="7"/>
      <c r="Q2648" s="7"/>
      <c r="R2648" s="7"/>
      <c r="S2648" s="7"/>
      <c r="T2648" s="7"/>
    </row>
    <row r="2649">
      <c r="F2649" s="8"/>
      <c r="G2649" s="7"/>
      <c r="H2649" s="9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</row>
    <row r="2650">
      <c r="F2650" s="8"/>
      <c r="G2650" s="7"/>
      <c r="H2650" s="9"/>
      <c r="I2650" s="7"/>
      <c r="J2650" s="7"/>
      <c r="K2650" s="7"/>
      <c r="L2650" s="7"/>
      <c r="M2650" s="7"/>
      <c r="N2650" s="7"/>
      <c r="O2650" s="7"/>
      <c r="P2650" s="7"/>
      <c r="Q2650" s="7"/>
      <c r="R2650" s="7"/>
      <c r="S2650" s="7"/>
      <c r="T2650" s="7"/>
    </row>
    <row r="2651">
      <c r="F2651" s="8"/>
      <c r="G2651" s="7"/>
      <c r="H2651" s="9"/>
      <c r="I2651" s="7"/>
      <c r="J2651" s="7"/>
      <c r="K2651" s="7"/>
      <c r="L2651" s="7"/>
      <c r="M2651" s="7"/>
      <c r="N2651" s="7"/>
      <c r="O2651" s="7"/>
      <c r="P2651" s="7"/>
      <c r="Q2651" s="7"/>
      <c r="R2651" s="7"/>
      <c r="S2651" s="7"/>
      <c r="T2651" s="7"/>
    </row>
    <row r="2652">
      <c r="F2652" s="8"/>
      <c r="G2652" s="7"/>
      <c r="H2652" s="9"/>
      <c r="I2652" s="7"/>
      <c r="J2652" s="7"/>
      <c r="K2652" s="7"/>
      <c r="L2652" s="7"/>
      <c r="M2652" s="7"/>
      <c r="N2652" s="7"/>
      <c r="O2652" s="7"/>
      <c r="P2652" s="7"/>
      <c r="Q2652" s="7"/>
      <c r="R2652" s="7"/>
      <c r="S2652" s="7"/>
      <c r="T2652" s="7"/>
    </row>
    <row r="2653">
      <c r="F2653" s="8"/>
      <c r="G2653" s="7"/>
      <c r="H2653" s="9"/>
      <c r="I2653" s="7"/>
      <c r="J2653" s="7"/>
      <c r="K2653" s="7"/>
      <c r="L2653" s="7"/>
      <c r="M2653" s="7"/>
      <c r="N2653" s="7"/>
      <c r="O2653" s="7"/>
      <c r="P2653" s="7"/>
      <c r="Q2653" s="7"/>
      <c r="R2653" s="7"/>
      <c r="S2653" s="7"/>
      <c r="T2653" s="7"/>
    </row>
    <row r="2654">
      <c r="F2654" s="8"/>
      <c r="G2654" s="7"/>
      <c r="H2654" s="9"/>
      <c r="I2654" s="7"/>
      <c r="J2654" s="7"/>
      <c r="K2654" s="7"/>
      <c r="L2654" s="7"/>
      <c r="M2654" s="7"/>
      <c r="N2654" s="7"/>
      <c r="O2654" s="7"/>
      <c r="P2654" s="7"/>
      <c r="Q2654" s="7"/>
      <c r="R2654" s="7"/>
      <c r="S2654" s="7"/>
      <c r="T2654" s="7"/>
    </row>
    <row r="2655">
      <c r="F2655" s="8"/>
      <c r="G2655" s="7"/>
      <c r="H2655" s="9"/>
      <c r="I2655" s="7"/>
      <c r="J2655" s="7"/>
      <c r="K2655" s="7"/>
      <c r="L2655" s="7"/>
      <c r="M2655" s="7"/>
      <c r="N2655" s="7"/>
      <c r="O2655" s="7"/>
      <c r="P2655" s="7"/>
      <c r="Q2655" s="7"/>
      <c r="R2655" s="7"/>
      <c r="S2655" s="7"/>
      <c r="T2655" s="7"/>
    </row>
    <row r="2656">
      <c r="F2656" s="8"/>
      <c r="G2656" s="7"/>
      <c r="H2656" s="9"/>
      <c r="I2656" s="7"/>
      <c r="J2656" s="7"/>
      <c r="K2656" s="7"/>
      <c r="L2656" s="7"/>
      <c r="M2656" s="7"/>
      <c r="N2656" s="7"/>
      <c r="O2656" s="7"/>
      <c r="P2656" s="7"/>
      <c r="Q2656" s="7"/>
      <c r="R2656" s="7"/>
      <c r="S2656" s="7"/>
      <c r="T2656" s="7"/>
    </row>
    <row r="2657">
      <c r="F2657" s="8"/>
      <c r="G2657" s="7"/>
      <c r="H2657" s="9"/>
      <c r="I2657" s="7"/>
      <c r="J2657" s="7"/>
      <c r="K2657" s="7"/>
      <c r="L2657" s="7"/>
      <c r="M2657" s="7"/>
      <c r="N2657" s="7"/>
      <c r="O2657" s="7"/>
      <c r="P2657" s="7"/>
      <c r="Q2657" s="7"/>
      <c r="R2657" s="7"/>
      <c r="S2657" s="7"/>
      <c r="T2657" s="7"/>
    </row>
    <row r="2658">
      <c r="F2658" s="8"/>
      <c r="G2658" s="7"/>
      <c r="H2658" s="9"/>
      <c r="I2658" s="7"/>
      <c r="J2658" s="7"/>
      <c r="K2658" s="7"/>
      <c r="L2658" s="7"/>
      <c r="M2658" s="7"/>
      <c r="N2658" s="7"/>
      <c r="O2658" s="7"/>
      <c r="P2658" s="7"/>
      <c r="Q2658" s="7"/>
      <c r="R2658" s="7"/>
      <c r="S2658" s="7"/>
      <c r="T2658" s="7"/>
    </row>
    <row r="2659">
      <c r="F2659" s="8"/>
      <c r="G2659" s="7"/>
      <c r="H2659" s="9"/>
      <c r="I2659" s="7"/>
      <c r="J2659" s="7"/>
      <c r="K2659" s="7"/>
      <c r="L2659" s="7"/>
      <c r="M2659" s="7"/>
      <c r="N2659" s="7"/>
      <c r="O2659" s="7"/>
      <c r="P2659" s="7"/>
      <c r="Q2659" s="7"/>
      <c r="R2659" s="7"/>
      <c r="S2659" s="7"/>
      <c r="T2659" s="7"/>
    </row>
    <row r="2660">
      <c r="F2660" s="8"/>
      <c r="G2660" s="7"/>
      <c r="H2660" s="9"/>
      <c r="I2660" s="7"/>
      <c r="J2660" s="7"/>
      <c r="K2660" s="7"/>
      <c r="L2660" s="7"/>
      <c r="M2660" s="7"/>
      <c r="N2660" s="7"/>
      <c r="O2660" s="7"/>
      <c r="P2660" s="7"/>
      <c r="Q2660" s="7"/>
      <c r="R2660" s="7"/>
      <c r="S2660" s="7"/>
      <c r="T2660" s="7"/>
    </row>
    <row r="2661">
      <c r="F2661" s="8"/>
      <c r="G2661" s="7"/>
      <c r="H2661" s="9"/>
      <c r="I2661" s="7"/>
      <c r="J2661" s="7"/>
      <c r="K2661" s="7"/>
      <c r="L2661" s="7"/>
      <c r="M2661" s="7"/>
      <c r="N2661" s="7"/>
      <c r="O2661" s="7"/>
      <c r="P2661" s="7"/>
      <c r="Q2661" s="7"/>
      <c r="R2661" s="7"/>
      <c r="S2661" s="7"/>
      <c r="T2661" s="7"/>
    </row>
    <row r="2662">
      <c r="F2662" s="8"/>
      <c r="G2662" s="7"/>
      <c r="H2662" s="9"/>
      <c r="I2662" s="7"/>
      <c r="J2662" s="7"/>
      <c r="K2662" s="7"/>
      <c r="L2662" s="7"/>
      <c r="M2662" s="7"/>
      <c r="N2662" s="7"/>
      <c r="O2662" s="7"/>
      <c r="P2662" s="7"/>
      <c r="Q2662" s="7"/>
      <c r="R2662" s="7"/>
      <c r="S2662" s="7"/>
      <c r="T2662" s="7"/>
    </row>
    <row r="2663">
      <c r="F2663" s="8"/>
      <c r="G2663" s="7"/>
      <c r="H2663" s="9"/>
      <c r="I2663" s="7"/>
      <c r="J2663" s="7"/>
      <c r="K2663" s="7"/>
      <c r="L2663" s="7"/>
      <c r="M2663" s="7"/>
      <c r="N2663" s="7"/>
      <c r="O2663" s="7"/>
      <c r="P2663" s="7"/>
      <c r="Q2663" s="7"/>
      <c r="R2663" s="7"/>
      <c r="S2663" s="7"/>
      <c r="T2663" s="7"/>
    </row>
    <row r="2664">
      <c r="F2664" s="8"/>
      <c r="G2664" s="7"/>
      <c r="H2664" s="9"/>
      <c r="I2664" s="7"/>
      <c r="J2664" s="7"/>
      <c r="K2664" s="7"/>
      <c r="L2664" s="7"/>
      <c r="M2664" s="7"/>
      <c r="N2664" s="7"/>
      <c r="O2664" s="7"/>
      <c r="P2664" s="7"/>
      <c r="Q2664" s="7"/>
      <c r="R2664" s="7"/>
      <c r="S2664" s="7"/>
      <c r="T2664" s="7"/>
    </row>
    <row r="2665">
      <c r="F2665" s="8"/>
      <c r="G2665" s="7"/>
      <c r="H2665" s="9"/>
      <c r="I2665" s="7"/>
      <c r="J2665" s="7"/>
      <c r="K2665" s="7"/>
      <c r="L2665" s="7"/>
      <c r="M2665" s="7"/>
      <c r="N2665" s="7"/>
      <c r="O2665" s="7"/>
      <c r="P2665" s="7"/>
      <c r="Q2665" s="7"/>
      <c r="R2665" s="7"/>
      <c r="S2665" s="7"/>
      <c r="T2665" s="7"/>
    </row>
    <row r="2666">
      <c r="F2666" s="8"/>
      <c r="G2666" s="7"/>
      <c r="H2666" s="9"/>
      <c r="I2666" s="7"/>
      <c r="J2666" s="7"/>
      <c r="K2666" s="7"/>
      <c r="L2666" s="7"/>
      <c r="M2666" s="7"/>
      <c r="N2666" s="7"/>
      <c r="O2666" s="7"/>
      <c r="P2666" s="7"/>
      <c r="Q2666" s="7"/>
      <c r="R2666" s="7"/>
      <c r="S2666" s="7"/>
      <c r="T2666" s="7"/>
    </row>
    <row r="2667">
      <c r="F2667" s="8"/>
      <c r="G2667" s="7"/>
      <c r="H2667" s="9"/>
      <c r="I2667" s="7"/>
      <c r="J2667" s="7"/>
      <c r="K2667" s="7"/>
      <c r="L2667" s="7"/>
      <c r="M2667" s="7"/>
      <c r="N2667" s="7"/>
      <c r="O2667" s="7"/>
      <c r="P2667" s="7"/>
      <c r="Q2667" s="7"/>
      <c r="R2667" s="7"/>
      <c r="S2667" s="7"/>
      <c r="T2667" s="7"/>
    </row>
    <row r="2668">
      <c r="F2668" s="8"/>
      <c r="G2668" s="7"/>
      <c r="H2668" s="9"/>
      <c r="I2668" s="7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</row>
    <row r="2669">
      <c r="F2669" s="8"/>
      <c r="G2669" s="7"/>
      <c r="H2669" s="9"/>
      <c r="I2669" s="7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</row>
    <row r="2670">
      <c r="F2670" s="8"/>
      <c r="G2670" s="7"/>
      <c r="H2670" s="9"/>
      <c r="I2670" s="7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</row>
    <row r="2671">
      <c r="F2671" s="8"/>
      <c r="G2671" s="7"/>
      <c r="H2671" s="9"/>
      <c r="I2671" s="7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</row>
    <row r="2672">
      <c r="F2672" s="8"/>
      <c r="G2672" s="7"/>
      <c r="H2672" s="9"/>
      <c r="I2672" s="7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</row>
    <row r="2673">
      <c r="F2673" s="8"/>
      <c r="G2673" s="7"/>
      <c r="H2673" s="9"/>
      <c r="I2673" s="7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</row>
    <row r="2674">
      <c r="F2674" s="8"/>
      <c r="G2674" s="7"/>
      <c r="H2674" s="9"/>
      <c r="I2674" s="7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</row>
    <row r="2675">
      <c r="F2675" s="8"/>
      <c r="G2675" s="7"/>
      <c r="H2675" s="9"/>
      <c r="I2675" s="7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</row>
    <row r="2676">
      <c r="F2676" s="8"/>
      <c r="G2676" s="7"/>
      <c r="H2676" s="9"/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</row>
    <row r="2677">
      <c r="F2677" s="8"/>
      <c r="G2677" s="7"/>
      <c r="H2677" s="9"/>
      <c r="I2677" s="7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</row>
    <row r="2678">
      <c r="F2678" s="8"/>
      <c r="G2678" s="7"/>
      <c r="H2678" s="9"/>
      <c r="I2678" s="7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</row>
    <row r="2679">
      <c r="F2679" s="8"/>
      <c r="G2679" s="7"/>
      <c r="H2679" s="9"/>
      <c r="I2679" s="7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</row>
    <row r="2680">
      <c r="F2680" s="8"/>
      <c r="G2680" s="7"/>
      <c r="H2680" s="9"/>
      <c r="I2680" s="7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</row>
    <row r="2681">
      <c r="F2681" s="8"/>
      <c r="G2681" s="7"/>
      <c r="H2681" s="9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</row>
    <row r="2682">
      <c r="F2682" s="8"/>
      <c r="G2682" s="7"/>
      <c r="H2682" s="9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</row>
    <row r="2683">
      <c r="F2683" s="8"/>
      <c r="G2683" s="7"/>
      <c r="H2683" s="9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</row>
    <row r="2684">
      <c r="F2684" s="8"/>
      <c r="G2684" s="7"/>
      <c r="H2684" s="9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</row>
    <row r="2685">
      <c r="F2685" s="8"/>
      <c r="G2685" s="7"/>
      <c r="H2685" s="9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</row>
    <row r="2686">
      <c r="F2686" s="8"/>
      <c r="G2686" s="7"/>
      <c r="H2686" s="9"/>
      <c r="I2686" s="7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</row>
    <row r="2687">
      <c r="F2687" s="8"/>
      <c r="G2687" s="7"/>
      <c r="H2687" s="9"/>
      <c r="I2687" s="7"/>
      <c r="J2687" s="7"/>
      <c r="K2687" s="7"/>
      <c r="L2687" s="7"/>
      <c r="M2687" s="7"/>
      <c r="N2687" s="7"/>
      <c r="O2687" s="7"/>
      <c r="P2687" s="7"/>
      <c r="Q2687" s="7"/>
      <c r="R2687" s="7"/>
      <c r="S2687" s="7"/>
      <c r="T2687" s="7"/>
    </row>
    <row r="2688">
      <c r="F2688" s="8"/>
      <c r="G2688" s="7"/>
      <c r="H2688" s="9"/>
      <c r="I2688" s="7"/>
      <c r="J2688" s="7"/>
      <c r="K2688" s="7"/>
      <c r="L2688" s="7"/>
      <c r="M2688" s="7"/>
      <c r="N2688" s="7"/>
      <c r="O2688" s="7"/>
      <c r="P2688" s="7"/>
      <c r="Q2688" s="7"/>
      <c r="R2688" s="7"/>
      <c r="S2688" s="7"/>
      <c r="T2688" s="7"/>
    </row>
    <row r="2689">
      <c r="F2689" s="8"/>
      <c r="G2689" s="7"/>
      <c r="H2689" s="9"/>
      <c r="I2689" s="7"/>
      <c r="J2689" s="7"/>
      <c r="K2689" s="7"/>
      <c r="L2689" s="7"/>
      <c r="M2689" s="7"/>
      <c r="N2689" s="7"/>
      <c r="O2689" s="7"/>
      <c r="P2689" s="7"/>
      <c r="Q2689" s="7"/>
      <c r="R2689" s="7"/>
      <c r="S2689" s="7"/>
      <c r="T2689" s="7"/>
    </row>
    <row r="2690">
      <c r="F2690" s="8"/>
      <c r="G2690" s="7"/>
      <c r="H2690" s="9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</row>
    <row r="2691">
      <c r="F2691" s="8"/>
      <c r="G2691" s="7"/>
      <c r="H2691" s="9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  <c r="T2691" s="7"/>
    </row>
    <row r="2692">
      <c r="F2692" s="8"/>
      <c r="G2692" s="7"/>
      <c r="H2692" s="9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</row>
    <row r="2693">
      <c r="F2693" s="8"/>
      <c r="G2693" s="7"/>
      <c r="H2693" s="9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  <c r="T2693" s="7"/>
    </row>
    <row r="2694">
      <c r="F2694" s="8"/>
      <c r="G2694" s="7"/>
      <c r="H2694" s="9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  <c r="T2694" s="7"/>
    </row>
    <row r="2695">
      <c r="F2695" s="8"/>
      <c r="G2695" s="7"/>
      <c r="H2695" s="9"/>
      <c r="I2695" s="7"/>
      <c r="J2695" s="7"/>
      <c r="K2695" s="7"/>
      <c r="L2695" s="7"/>
      <c r="M2695" s="7"/>
      <c r="N2695" s="7"/>
      <c r="O2695" s="7"/>
      <c r="P2695" s="7"/>
      <c r="Q2695" s="7"/>
      <c r="R2695" s="7"/>
      <c r="S2695" s="7"/>
      <c r="T2695" s="7"/>
    </row>
    <row r="2696">
      <c r="F2696" s="8"/>
      <c r="G2696" s="7"/>
      <c r="H2696" s="9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</row>
    <row r="2697">
      <c r="F2697" s="8"/>
      <c r="G2697" s="7"/>
      <c r="H2697" s="9"/>
      <c r="I2697" s="7"/>
      <c r="J2697" s="7"/>
      <c r="K2697" s="7"/>
      <c r="L2697" s="7"/>
      <c r="M2697" s="7"/>
      <c r="N2697" s="7"/>
      <c r="O2697" s="7"/>
      <c r="P2697" s="7"/>
      <c r="Q2697" s="7"/>
      <c r="R2697" s="7"/>
      <c r="S2697" s="7"/>
      <c r="T2697" s="7"/>
    </row>
    <row r="2698">
      <c r="F2698" s="8"/>
      <c r="G2698" s="7"/>
      <c r="H2698" s="9"/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7"/>
      <c r="T2698" s="7"/>
    </row>
    <row r="2699">
      <c r="F2699" s="8"/>
      <c r="G2699" s="7"/>
      <c r="H2699" s="9"/>
      <c r="I2699" s="7"/>
      <c r="J2699" s="7"/>
      <c r="K2699" s="7"/>
      <c r="L2699" s="7"/>
      <c r="M2699" s="7"/>
      <c r="N2699" s="7"/>
      <c r="O2699" s="7"/>
      <c r="P2699" s="7"/>
      <c r="Q2699" s="7"/>
      <c r="R2699" s="7"/>
      <c r="S2699" s="7"/>
      <c r="T2699" s="7"/>
    </row>
    <row r="2700">
      <c r="F2700" s="8"/>
      <c r="G2700" s="7"/>
      <c r="H2700" s="9"/>
      <c r="I2700" s="7"/>
      <c r="J2700" s="7"/>
      <c r="K2700" s="7"/>
      <c r="L2700" s="7"/>
      <c r="M2700" s="7"/>
      <c r="N2700" s="7"/>
      <c r="O2700" s="7"/>
      <c r="P2700" s="7"/>
      <c r="Q2700" s="7"/>
      <c r="R2700" s="7"/>
      <c r="S2700" s="7"/>
      <c r="T2700" s="7"/>
    </row>
    <row r="2701">
      <c r="F2701" s="8"/>
      <c r="G2701" s="7"/>
      <c r="H2701" s="9"/>
      <c r="I2701" s="7"/>
      <c r="J2701" s="7"/>
      <c r="K2701" s="7"/>
      <c r="L2701" s="7"/>
      <c r="M2701" s="7"/>
      <c r="N2701" s="7"/>
      <c r="O2701" s="7"/>
      <c r="P2701" s="7"/>
      <c r="Q2701" s="7"/>
      <c r="R2701" s="7"/>
      <c r="S2701" s="7"/>
      <c r="T2701" s="7"/>
    </row>
    <row r="2702">
      <c r="F2702" s="8"/>
      <c r="G2702" s="7"/>
      <c r="H2702" s="9"/>
      <c r="I2702" s="7"/>
      <c r="J2702" s="7"/>
      <c r="K2702" s="7"/>
      <c r="L2702" s="7"/>
      <c r="M2702" s="7"/>
      <c r="N2702" s="7"/>
      <c r="O2702" s="7"/>
      <c r="P2702" s="7"/>
      <c r="Q2702" s="7"/>
      <c r="R2702" s="7"/>
      <c r="S2702" s="7"/>
      <c r="T2702" s="7"/>
    </row>
    <row r="2703">
      <c r="F2703" s="8"/>
      <c r="G2703" s="7"/>
      <c r="H2703" s="9"/>
      <c r="I2703" s="7"/>
      <c r="J2703" s="7"/>
      <c r="K2703" s="7"/>
      <c r="L2703" s="7"/>
      <c r="M2703" s="7"/>
      <c r="N2703" s="7"/>
      <c r="O2703" s="7"/>
      <c r="P2703" s="7"/>
      <c r="Q2703" s="7"/>
      <c r="R2703" s="7"/>
      <c r="S2703" s="7"/>
      <c r="T2703" s="7"/>
    </row>
    <row r="2704">
      <c r="F2704" s="8"/>
      <c r="G2704" s="7"/>
      <c r="H2704" s="9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</row>
    <row r="2705">
      <c r="F2705" s="8"/>
      <c r="G2705" s="7"/>
      <c r="H2705" s="9"/>
      <c r="I2705" s="7"/>
      <c r="J2705" s="7"/>
      <c r="K2705" s="7"/>
      <c r="L2705" s="7"/>
      <c r="M2705" s="7"/>
      <c r="N2705" s="7"/>
      <c r="O2705" s="7"/>
      <c r="P2705" s="7"/>
      <c r="Q2705" s="7"/>
      <c r="R2705" s="7"/>
      <c r="S2705" s="7"/>
      <c r="T2705" s="7"/>
    </row>
    <row r="2706">
      <c r="F2706" s="8"/>
      <c r="G2706" s="7"/>
      <c r="H2706" s="9"/>
      <c r="I2706" s="7"/>
      <c r="J2706" s="7"/>
      <c r="K2706" s="7"/>
      <c r="L2706" s="7"/>
      <c r="M2706" s="7"/>
      <c r="N2706" s="7"/>
      <c r="O2706" s="7"/>
      <c r="P2706" s="7"/>
      <c r="Q2706" s="7"/>
      <c r="R2706" s="7"/>
      <c r="S2706" s="7"/>
      <c r="T2706" s="7"/>
    </row>
    <row r="2707">
      <c r="F2707" s="8"/>
      <c r="G2707" s="7"/>
      <c r="H2707" s="9"/>
      <c r="I2707" s="7"/>
      <c r="J2707" s="7"/>
      <c r="K2707" s="7"/>
      <c r="L2707" s="7"/>
      <c r="M2707" s="7"/>
      <c r="N2707" s="7"/>
      <c r="O2707" s="7"/>
      <c r="P2707" s="7"/>
      <c r="Q2707" s="7"/>
      <c r="R2707" s="7"/>
      <c r="S2707" s="7"/>
      <c r="T2707" s="7"/>
    </row>
    <row r="2708">
      <c r="F2708" s="8"/>
      <c r="G2708" s="7"/>
      <c r="H2708" s="9"/>
      <c r="I2708" s="7"/>
      <c r="J2708" s="7"/>
      <c r="K2708" s="7"/>
      <c r="L2708" s="7"/>
      <c r="M2708" s="7"/>
      <c r="N2708" s="7"/>
      <c r="O2708" s="7"/>
      <c r="P2708" s="7"/>
      <c r="Q2708" s="7"/>
      <c r="R2708" s="7"/>
      <c r="S2708" s="7"/>
      <c r="T2708" s="7"/>
    </row>
    <row r="2709">
      <c r="F2709" s="8"/>
      <c r="G2709" s="7"/>
      <c r="H2709" s="9"/>
      <c r="I2709" s="7"/>
      <c r="J2709" s="7"/>
      <c r="K2709" s="7"/>
      <c r="L2709" s="7"/>
      <c r="M2709" s="7"/>
      <c r="N2709" s="7"/>
      <c r="O2709" s="7"/>
      <c r="P2709" s="7"/>
      <c r="Q2709" s="7"/>
      <c r="R2709" s="7"/>
      <c r="S2709" s="7"/>
      <c r="T2709" s="7"/>
    </row>
    <row r="2710">
      <c r="F2710" s="8"/>
      <c r="G2710" s="7"/>
      <c r="H2710" s="9"/>
      <c r="I2710" s="7"/>
      <c r="J2710" s="7"/>
      <c r="K2710" s="7"/>
      <c r="L2710" s="7"/>
      <c r="M2710" s="7"/>
      <c r="N2710" s="7"/>
      <c r="O2710" s="7"/>
      <c r="P2710" s="7"/>
      <c r="Q2710" s="7"/>
      <c r="R2710" s="7"/>
      <c r="S2710" s="7"/>
      <c r="T2710" s="7"/>
    </row>
    <row r="2711">
      <c r="F2711" s="8"/>
      <c r="G2711" s="7"/>
      <c r="H2711" s="9"/>
      <c r="I2711" s="7"/>
      <c r="J2711" s="7"/>
      <c r="K2711" s="7"/>
      <c r="L2711" s="7"/>
      <c r="M2711" s="7"/>
      <c r="N2711" s="7"/>
      <c r="O2711" s="7"/>
      <c r="P2711" s="7"/>
      <c r="Q2711" s="7"/>
      <c r="R2711" s="7"/>
      <c r="S2711" s="7"/>
      <c r="T2711" s="7"/>
    </row>
    <row r="2712">
      <c r="F2712" s="8"/>
      <c r="G2712" s="7"/>
      <c r="H2712" s="9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</row>
    <row r="2713">
      <c r="F2713" s="8"/>
      <c r="G2713" s="7"/>
      <c r="H2713" s="9"/>
      <c r="I2713" s="7"/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</row>
    <row r="2714">
      <c r="F2714" s="8"/>
      <c r="G2714" s="7"/>
      <c r="H2714" s="9"/>
      <c r="I2714" s="7"/>
      <c r="J2714" s="7"/>
      <c r="K2714" s="7"/>
      <c r="L2714" s="7"/>
      <c r="M2714" s="7"/>
      <c r="N2714" s="7"/>
      <c r="O2714" s="7"/>
      <c r="P2714" s="7"/>
      <c r="Q2714" s="7"/>
      <c r="R2714" s="7"/>
      <c r="S2714" s="7"/>
      <c r="T2714" s="7"/>
    </row>
    <row r="2715">
      <c r="F2715" s="8"/>
      <c r="G2715" s="7"/>
      <c r="H2715" s="9"/>
      <c r="I2715" s="7"/>
      <c r="J2715" s="7"/>
      <c r="K2715" s="7"/>
      <c r="L2715" s="7"/>
      <c r="M2715" s="7"/>
      <c r="N2715" s="7"/>
      <c r="O2715" s="7"/>
      <c r="P2715" s="7"/>
      <c r="Q2715" s="7"/>
      <c r="R2715" s="7"/>
      <c r="S2715" s="7"/>
      <c r="T2715" s="7"/>
    </row>
    <row r="2716">
      <c r="F2716" s="8"/>
      <c r="G2716" s="7"/>
      <c r="H2716" s="9"/>
      <c r="I2716" s="7"/>
      <c r="J2716" s="7"/>
      <c r="K2716" s="7"/>
      <c r="L2716" s="7"/>
      <c r="M2716" s="7"/>
      <c r="N2716" s="7"/>
      <c r="O2716" s="7"/>
      <c r="P2716" s="7"/>
      <c r="Q2716" s="7"/>
      <c r="R2716" s="7"/>
      <c r="S2716" s="7"/>
      <c r="T2716" s="7"/>
    </row>
    <row r="2717">
      <c r="F2717" s="8"/>
      <c r="G2717" s="7"/>
      <c r="H2717" s="9"/>
      <c r="I2717" s="7"/>
      <c r="J2717" s="7"/>
      <c r="K2717" s="7"/>
      <c r="L2717" s="7"/>
      <c r="M2717" s="7"/>
      <c r="N2717" s="7"/>
      <c r="O2717" s="7"/>
      <c r="P2717" s="7"/>
      <c r="Q2717" s="7"/>
      <c r="R2717" s="7"/>
      <c r="S2717" s="7"/>
      <c r="T2717" s="7"/>
    </row>
    <row r="2718">
      <c r="F2718" s="8"/>
      <c r="G2718" s="7"/>
      <c r="H2718" s="9"/>
      <c r="I2718" s="7"/>
      <c r="J2718" s="7"/>
      <c r="K2718" s="7"/>
      <c r="L2718" s="7"/>
      <c r="M2718" s="7"/>
      <c r="N2718" s="7"/>
      <c r="O2718" s="7"/>
      <c r="P2718" s="7"/>
      <c r="Q2718" s="7"/>
      <c r="R2718" s="7"/>
      <c r="S2718" s="7"/>
      <c r="T2718" s="7"/>
    </row>
    <row r="2719">
      <c r="F2719" s="8"/>
      <c r="G2719" s="7"/>
      <c r="H2719" s="9"/>
      <c r="I2719" s="7"/>
      <c r="J2719" s="7"/>
      <c r="K2719" s="7"/>
      <c r="L2719" s="7"/>
      <c r="M2719" s="7"/>
      <c r="N2719" s="7"/>
      <c r="O2719" s="7"/>
      <c r="P2719" s="7"/>
      <c r="Q2719" s="7"/>
      <c r="R2719" s="7"/>
      <c r="S2719" s="7"/>
      <c r="T2719" s="7"/>
    </row>
    <row r="2720">
      <c r="F2720" s="8"/>
      <c r="G2720" s="7"/>
      <c r="H2720" s="9"/>
      <c r="I2720" s="7"/>
      <c r="J2720" s="7"/>
      <c r="K2720" s="7"/>
      <c r="L2720" s="7"/>
      <c r="M2720" s="7"/>
      <c r="N2720" s="7"/>
      <c r="O2720" s="7"/>
      <c r="P2720" s="7"/>
      <c r="Q2720" s="7"/>
      <c r="R2720" s="7"/>
      <c r="S2720" s="7"/>
      <c r="T2720" s="7"/>
    </row>
    <row r="2721">
      <c r="F2721" s="8"/>
      <c r="G2721" s="7"/>
      <c r="H2721" s="9"/>
      <c r="I2721" s="7"/>
      <c r="J2721" s="7"/>
      <c r="K2721" s="7"/>
      <c r="L2721" s="7"/>
      <c r="M2721" s="7"/>
      <c r="N2721" s="7"/>
      <c r="O2721" s="7"/>
      <c r="P2721" s="7"/>
      <c r="Q2721" s="7"/>
      <c r="R2721" s="7"/>
      <c r="S2721" s="7"/>
      <c r="T2721" s="7"/>
    </row>
    <row r="2722">
      <c r="F2722" s="8"/>
      <c r="G2722" s="7"/>
      <c r="H2722" s="9"/>
      <c r="I2722" s="7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</row>
    <row r="2723">
      <c r="F2723" s="8"/>
      <c r="G2723" s="7"/>
      <c r="H2723" s="9"/>
      <c r="I2723" s="7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</row>
    <row r="2724">
      <c r="F2724" s="8"/>
      <c r="G2724" s="7"/>
      <c r="H2724" s="9"/>
      <c r="I2724" s="7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</row>
    <row r="2725">
      <c r="F2725" s="8"/>
      <c r="G2725" s="7"/>
      <c r="H2725" s="9"/>
      <c r="I2725" s="7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</row>
    <row r="2726">
      <c r="F2726" s="8"/>
      <c r="G2726" s="7"/>
      <c r="H2726" s="9"/>
      <c r="I2726" s="7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</row>
    <row r="2727">
      <c r="F2727" s="8"/>
      <c r="G2727" s="7"/>
      <c r="H2727" s="9"/>
      <c r="I2727" s="7"/>
      <c r="J2727" s="7"/>
      <c r="K2727" s="7"/>
      <c r="L2727" s="7"/>
      <c r="M2727" s="7"/>
      <c r="N2727" s="7"/>
      <c r="O2727" s="7"/>
      <c r="P2727" s="7"/>
      <c r="Q2727" s="7"/>
      <c r="R2727" s="7"/>
      <c r="S2727" s="7"/>
      <c r="T2727" s="7"/>
    </row>
    <row r="2728">
      <c r="F2728" s="8"/>
      <c r="G2728" s="7"/>
      <c r="H2728" s="9"/>
      <c r="I2728" s="7"/>
      <c r="J2728" s="7"/>
      <c r="K2728" s="7"/>
      <c r="L2728" s="7"/>
      <c r="M2728" s="7"/>
      <c r="N2728" s="7"/>
      <c r="O2728" s="7"/>
      <c r="P2728" s="7"/>
      <c r="Q2728" s="7"/>
      <c r="R2728" s="7"/>
      <c r="S2728" s="7"/>
      <c r="T2728" s="7"/>
    </row>
    <row r="2729">
      <c r="F2729" s="8"/>
      <c r="G2729" s="7"/>
      <c r="H2729" s="9"/>
      <c r="I2729" s="7"/>
      <c r="J2729" s="7"/>
      <c r="K2729" s="7"/>
      <c r="L2729" s="7"/>
      <c r="M2729" s="7"/>
      <c r="N2729" s="7"/>
      <c r="O2729" s="7"/>
      <c r="P2729" s="7"/>
      <c r="Q2729" s="7"/>
      <c r="R2729" s="7"/>
      <c r="S2729" s="7"/>
      <c r="T2729" s="7"/>
    </row>
    <row r="2730">
      <c r="F2730" s="8"/>
      <c r="G2730" s="7"/>
      <c r="H2730" s="9"/>
      <c r="I2730" s="7"/>
      <c r="J2730" s="7"/>
      <c r="K2730" s="7"/>
      <c r="L2730" s="7"/>
      <c r="M2730" s="7"/>
      <c r="N2730" s="7"/>
      <c r="O2730" s="7"/>
      <c r="P2730" s="7"/>
      <c r="Q2730" s="7"/>
      <c r="R2730" s="7"/>
      <c r="S2730" s="7"/>
      <c r="T2730" s="7"/>
    </row>
    <row r="2731">
      <c r="F2731" s="8"/>
      <c r="G2731" s="7"/>
      <c r="H2731" s="9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</row>
    <row r="2732">
      <c r="F2732" s="8"/>
      <c r="G2732" s="7"/>
      <c r="H2732" s="9"/>
      <c r="I2732" s="7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</row>
    <row r="2733">
      <c r="F2733" s="8"/>
      <c r="G2733" s="7"/>
      <c r="H2733" s="9"/>
      <c r="I2733" s="7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</row>
    <row r="2734">
      <c r="F2734" s="8"/>
      <c r="G2734" s="7"/>
      <c r="H2734" s="9"/>
      <c r="I2734" s="7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</row>
    <row r="2735">
      <c r="F2735" s="8"/>
      <c r="G2735" s="7"/>
      <c r="H2735" s="9"/>
      <c r="I2735" s="7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</row>
    <row r="2736">
      <c r="F2736" s="8"/>
      <c r="G2736" s="7"/>
      <c r="H2736" s="9"/>
      <c r="I2736" s="7"/>
      <c r="J2736" s="7"/>
      <c r="K2736" s="7"/>
      <c r="L2736" s="7"/>
      <c r="M2736" s="7"/>
      <c r="N2736" s="7"/>
      <c r="O2736" s="7"/>
      <c r="P2736" s="7"/>
      <c r="Q2736" s="7"/>
      <c r="R2736" s="7"/>
      <c r="S2736" s="7"/>
      <c r="T2736" s="7"/>
    </row>
    <row r="2737">
      <c r="F2737" s="8"/>
      <c r="G2737" s="7"/>
      <c r="H2737" s="9"/>
      <c r="I2737" s="7"/>
      <c r="J2737" s="7"/>
      <c r="K2737" s="7"/>
      <c r="L2737" s="7"/>
      <c r="M2737" s="7"/>
      <c r="N2737" s="7"/>
      <c r="O2737" s="7"/>
      <c r="P2737" s="7"/>
      <c r="Q2737" s="7"/>
      <c r="R2737" s="7"/>
      <c r="S2737" s="7"/>
      <c r="T2737" s="7"/>
    </row>
    <row r="2738">
      <c r="F2738" s="8"/>
      <c r="G2738" s="7"/>
      <c r="H2738" s="9"/>
      <c r="I2738" s="7"/>
      <c r="J2738" s="7"/>
      <c r="K2738" s="7"/>
      <c r="L2738" s="7"/>
      <c r="M2738" s="7"/>
      <c r="N2738" s="7"/>
      <c r="O2738" s="7"/>
      <c r="P2738" s="7"/>
      <c r="Q2738" s="7"/>
      <c r="R2738" s="7"/>
      <c r="S2738" s="7"/>
      <c r="T2738" s="7"/>
    </row>
    <row r="2739">
      <c r="F2739" s="8"/>
      <c r="G2739" s="7"/>
      <c r="H2739" s="9"/>
      <c r="I2739" s="7"/>
      <c r="J2739" s="7"/>
      <c r="K2739" s="7"/>
      <c r="L2739" s="7"/>
      <c r="M2739" s="7"/>
      <c r="N2739" s="7"/>
      <c r="O2739" s="7"/>
      <c r="P2739" s="7"/>
      <c r="Q2739" s="7"/>
      <c r="R2739" s="7"/>
      <c r="S2739" s="7"/>
      <c r="T2739" s="7"/>
    </row>
    <row r="2740">
      <c r="F2740" s="8"/>
      <c r="G2740" s="7"/>
      <c r="H2740" s="9"/>
      <c r="I2740" s="7"/>
      <c r="J2740" s="7"/>
      <c r="K2740" s="7"/>
      <c r="L2740" s="7"/>
      <c r="M2740" s="7"/>
      <c r="N2740" s="7"/>
      <c r="O2740" s="7"/>
      <c r="P2740" s="7"/>
      <c r="Q2740" s="7"/>
      <c r="R2740" s="7"/>
      <c r="S2740" s="7"/>
      <c r="T2740" s="7"/>
    </row>
    <row r="2741">
      <c r="F2741" s="8"/>
      <c r="G2741" s="7"/>
      <c r="H2741" s="9"/>
      <c r="I2741" s="7"/>
      <c r="J2741" s="7"/>
      <c r="K2741" s="7"/>
      <c r="L2741" s="7"/>
      <c r="M2741" s="7"/>
      <c r="N2741" s="7"/>
      <c r="O2741" s="7"/>
      <c r="P2741" s="7"/>
      <c r="Q2741" s="7"/>
      <c r="R2741" s="7"/>
      <c r="S2741" s="7"/>
      <c r="T2741" s="7"/>
    </row>
    <row r="2742">
      <c r="F2742" s="8"/>
      <c r="G2742" s="7"/>
      <c r="H2742" s="9"/>
      <c r="I2742" s="7"/>
      <c r="J2742" s="7"/>
      <c r="K2742" s="7"/>
      <c r="L2742" s="7"/>
      <c r="M2742" s="7"/>
      <c r="N2742" s="7"/>
      <c r="O2742" s="7"/>
      <c r="P2742" s="7"/>
      <c r="Q2742" s="7"/>
      <c r="R2742" s="7"/>
      <c r="S2742" s="7"/>
      <c r="T2742" s="7"/>
    </row>
    <row r="2743">
      <c r="F2743" s="8"/>
      <c r="G2743" s="7"/>
      <c r="H2743" s="9"/>
      <c r="I2743" s="7"/>
      <c r="J2743" s="7"/>
      <c r="K2743" s="7"/>
      <c r="L2743" s="7"/>
      <c r="M2743" s="7"/>
      <c r="N2743" s="7"/>
      <c r="O2743" s="7"/>
      <c r="P2743" s="7"/>
      <c r="Q2743" s="7"/>
      <c r="R2743" s="7"/>
      <c r="S2743" s="7"/>
      <c r="T2743" s="7"/>
    </row>
    <row r="2744">
      <c r="F2744" s="8"/>
      <c r="G2744" s="7"/>
      <c r="H2744" s="9"/>
      <c r="I2744" s="7"/>
      <c r="J2744" s="7"/>
      <c r="K2744" s="7"/>
      <c r="L2744" s="7"/>
      <c r="M2744" s="7"/>
      <c r="N2744" s="7"/>
      <c r="O2744" s="7"/>
      <c r="P2744" s="7"/>
      <c r="Q2744" s="7"/>
      <c r="R2744" s="7"/>
      <c r="S2744" s="7"/>
      <c r="T2744" s="7"/>
    </row>
    <row r="2745">
      <c r="F2745" s="8"/>
      <c r="G2745" s="7"/>
      <c r="H2745" s="9"/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7"/>
      <c r="T2745" s="7"/>
    </row>
    <row r="2746">
      <c r="F2746" s="8"/>
      <c r="G2746" s="7"/>
      <c r="H2746" s="9"/>
      <c r="I2746" s="7"/>
      <c r="J2746" s="7"/>
      <c r="K2746" s="7"/>
      <c r="L2746" s="7"/>
      <c r="M2746" s="7"/>
      <c r="N2746" s="7"/>
      <c r="O2746" s="7"/>
      <c r="P2746" s="7"/>
      <c r="Q2746" s="7"/>
      <c r="R2746" s="7"/>
      <c r="S2746" s="7"/>
      <c r="T2746" s="7"/>
    </row>
    <row r="2747">
      <c r="F2747" s="8"/>
      <c r="G2747" s="7"/>
      <c r="H2747" s="9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</row>
    <row r="2748">
      <c r="F2748" s="8"/>
      <c r="G2748" s="7"/>
      <c r="H2748" s="9"/>
      <c r="I2748" s="7"/>
      <c r="J2748" s="7"/>
      <c r="K2748" s="7"/>
      <c r="L2748" s="7"/>
      <c r="M2748" s="7"/>
      <c r="N2748" s="7"/>
      <c r="O2748" s="7"/>
      <c r="P2748" s="7"/>
      <c r="Q2748" s="7"/>
      <c r="R2748" s="7"/>
      <c r="S2748" s="7"/>
      <c r="T2748" s="7"/>
    </row>
    <row r="2749">
      <c r="F2749" s="8"/>
      <c r="G2749" s="7"/>
      <c r="H2749" s="9"/>
      <c r="I2749" s="7"/>
      <c r="J2749" s="7"/>
      <c r="K2749" s="7"/>
      <c r="L2749" s="7"/>
      <c r="M2749" s="7"/>
      <c r="N2749" s="7"/>
      <c r="O2749" s="7"/>
      <c r="P2749" s="7"/>
      <c r="Q2749" s="7"/>
      <c r="R2749" s="7"/>
      <c r="S2749" s="7"/>
      <c r="T2749" s="7"/>
    </row>
    <row r="2750">
      <c r="F2750" s="8"/>
      <c r="G2750" s="7"/>
      <c r="H2750" s="9"/>
      <c r="I2750" s="7"/>
      <c r="J2750" s="7"/>
      <c r="K2750" s="7"/>
      <c r="L2750" s="7"/>
      <c r="M2750" s="7"/>
      <c r="N2750" s="7"/>
      <c r="O2750" s="7"/>
      <c r="P2750" s="7"/>
      <c r="Q2750" s="7"/>
      <c r="R2750" s="7"/>
      <c r="S2750" s="7"/>
      <c r="T2750" s="7"/>
    </row>
    <row r="2751">
      <c r="F2751" s="8"/>
      <c r="G2751" s="7"/>
      <c r="H2751" s="9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</row>
    <row r="2752">
      <c r="F2752" s="8"/>
      <c r="G2752" s="7"/>
      <c r="H2752" s="9"/>
      <c r="I2752" s="7"/>
      <c r="J2752" s="7"/>
      <c r="K2752" s="7"/>
      <c r="L2752" s="7"/>
      <c r="M2752" s="7"/>
      <c r="N2752" s="7"/>
      <c r="O2752" s="7"/>
      <c r="P2752" s="7"/>
      <c r="Q2752" s="7"/>
      <c r="R2752" s="7"/>
      <c r="S2752" s="7"/>
      <c r="T2752" s="7"/>
    </row>
    <row r="2753">
      <c r="F2753" s="8"/>
      <c r="G2753" s="7"/>
      <c r="H2753" s="9"/>
      <c r="I2753" s="7"/>
      <c r="J2753" s="7"/>
      <c r="K2753" s="7"/>
      <c r="L2753" s="7"/>
      <c r="M2753" s="7"/>
      <c r="N2753" s="7"/>
      <c r="O2753" s="7"/>
      <c r="P2753" s="7"/>
      <c r="Q2753" s="7"/>
      <c r="R2753" s="7"/>
      <c r="S2753" s="7"/>
      <c r="T2753" s="7"/>
    </row>
    <row r="2754">
      <c r="F2754" s="8"/>
      <c r="G2754" s="7"/>
      <c r="H2754" s="9"/>
      <c r="I2754" s="7"/>
      <c r="J2754" s="7"/>
      <c r="K2754" s="7"/>
      <c r="L2754" s="7"/>
      <c r="M2754" s="7"/>
      <c r="N2754" s="7"/>
      <c r="O2754" s="7"/>
      <c r="P2754" s="7"/>
      <c r="Q2754" s="7"/>
      <c r="R2754" s="7"/>
      <c r="S2754" s="7"/>
      <c r="T2754" s="7"/>
    </row>
    <row r="2755">
      <c r="F2755" s="8"/>
      <c r="G2755" s="7"/>
      <c r="H2755" s="9"/>
      <c r="I2755" s="7"/>
      <c r="J2755" s="7"/>
      <c r="K2755" s="7"/>
      <c r="L2755" s="7"/>
      <c r="M2755" s="7"/>
      <c r="N2755" s="7"/>
      <c r="O2755" s="7"/>
      <c r="P2755" s="7"/>
      <c r="Q2755" s="7"/>
      <c r="R2755" s="7"/>
      <c r="S2755" s="7"/>
      <c r="T2755" s="7"/>
    </row>
    <row r="2756">
      <c r="F2756" s="8"/>
      <c r="G2756" s="7"/>
      <c r="H2756" s="9"/>
      <c r="I2756" s="7"/>
      <c r="J2756" s="7"/>
      <c r="K2756" s="7"/>
      <c r="L2756" s="7"/>
      <c r="M2756" s="7"/>
      <c r="N2756" s="7"/>
      <c r="O2756" s="7"/>
      <c r="P2756" s="7"/>
      <c r="Q2756" s="7"/>
      <c r="R2756" s="7"/>
      <c r="S2756" s="7"/>
      <c r="T2756" s="7"/>
    </row>
    <row r="2757">
      <c r="F2757" s="8"/>
      <c r="G2757" s="7"/>
      <c r="H2757" s="9"/>
      <c r="I2757" s="7"/>
      <c r="J2757" s="7"/>
      <c r="K2757" s="7"/>
      <c r="L2757" s="7"/>
      <c r="M2757" s="7"/>
      <c r="N2757" s="7"/>
      <c r="O2757" s="7"/>
      <c r="P2757" s="7"/>
      <c r="Q2757" s="7"/>
      <c r="R2757" s="7"/>
      <c r="S2757" s="7"/>
      <c r="T2757" s="7"/>
    </row>
    <row r="2758">
      <c r="F2758" s="8"/>
      <c r="G2758" s="7"/>
      <c r="H2758" s="9"/>
      <c r="I2758" s="7"/>
      <c r="J2758" s="7"/>
      <c r="K2758" s="7"/>
      <c r="L2758" s="7"/>
      <c r="M2758" s="7"/>
      <c r="N2758" s="7"/>
      <c r="O2758" s="7"/>
      <c r="P2758" s="7"/>
      <c r="Q2758" s="7"/>
      <c r="R2758" s="7"/>
      <c r="S2758" s="7"/>
      <c r="T2758" s="7"/>
    </row>
    <row r="2759">
      <c r="F2759" s="8"/>
      <c r="G2759" s="7"/>
      <c r="H2759" s="9"/>
      <c r="I2759" s="7"/>
      <c r="J2759" s="7"/>
      <c r="K2759" s="7"/>
      <c r="L2759" s="7"/>
      <c r="M2759" s="7"/>
      <c r="N2759" s="7"/>
      <c r="O2759" s="7"/>
      <c r="P2759" s="7"/>
      <c r="Q2759" s="7"/>
      <c r="R2759" s="7"/>
      <c r="S2759" s="7"/>
      <c r="T2759" s="7"/>
    </row>
    <row r="2760">
      <c r="F2760" s="8"/>
      <c r="G2760" s="7"/>
      <c r="H2760" s="9"/>
      <c r="I2760" s="7"/>
      <c r="J2760" s="7"/>
      <c r="K2760" s="7"/>
      <c r="L2760" s="7"/>
      <c r="M2760" s="7"/>
      <c r="N2760" s="7"/>
      <c r="O2760" s="7"/>
      <c r="P2760" s="7"/>
      <c r="Q2760" s="7"/>
      <c r="R2760" s="7"/>
      <c r="S2760" s="7"/>
      <c r="T2760" s="7"/>
    </row>
    <row r="2761">
      <c r="F2761" s="8"/>
      <c r="G2761" s="7"/>
      <c r="H2761" s="9"/>
      <c r="I2761" s="7"/>
      <c r="J2761" s="7"/>
      <c r="K2761" s="7"/>
      <c r="L2761" s="7"/>
      <c r="M2761" s="7"/>
      <c r="N2761" s="7"/>
      <c r="O2761" s="7"/>
      <c r="P2761" s="7"/>
      <c r="Q2761" s="7"/>
      <c r="R2761" s="7"/>
      <c r="S2761" s="7"/>
      <c r="T2761" s="7"/>
    </row>
    <row r="2762">
      <c r="F2762" s="8"/>
      <c r="G2762" s="7"/>
      <c r="H2762" s="9"/>
      <c r="I2762" s="7"/>
      <c r="J2762" s="7"/>
      <c r="K2762" s="7"/>
      <c r="L2762" s="7"/>
      <c r="M2762" s="7"/>
      <c r="N2762" s="7"/>
      <c r="O2762" s="7"/>
      <c r="P2762" s="7"/>
      <c r="Q2762" s="7"/>
      <c r="R2762" s="7"/>
      <c r="S2762" s="7"/>
      <c r="T2762" s="7"/>
    </row>
    <row r="2763">
      <c r="F2763" s="8"/>
      <c r="G2763" s="7"/>
      <c r="H2763" s="9"/>
      <c r="I2763" s="7"/>
      <c r="J2763" s="7"/>
      <c r="K2763" s="7"/>
      <c r="L2763" s="7"/>
      <c r="M2763" s="7"/>
      <c r="N2763" s="7"/>
      <c r="O2763" s="7"/>
      <c r="P2763" s="7"/>
      <c r="Q2763" s="7"/>
      <c r="R2763" s="7"/>
      <c r="S2763" s="7"/>
      <c r="T2763" s="7"/>
    </row>
    <row r="2764">
      <c r="F2764" s="8"/>
      <c r="G2764" s="7"/>
      <c r="H2764" s="9"/>
      <c r="I2764" s="7"/>
      <c r="J2764" s="7"/>
      <c r="K2764" s="7"/>
      <c r="L2764" s="7"/>
      <c r="M2764" s="7"/>
      <c r="N2764" s="7"/>
      <c r="O2764" s="7"/>
      <c r="P2764" s="7"/>
      <c r="Q2764" s="7"/>
      <c r="R2764" s="7"/>
      <c r="S2764" s="7"/>
      <c r="T2764" s="7"/>
    </row>
    <row r="2765">
      <c r="F2765" s="8"/>
      <c r="G2765" s="7"/>
      <c r="H2765" s="9"/>
      <c r="I2765" s="7"/>
      <c r="J2765" s="7"/>
      <c r="K2765" s="7"/>
      <c r="L2765" s="7"/>
      <c r="M2765" s="7"/>
      <c r="N2765" s="7"/>
      <c r="O2765" s="7"/>
      <c r="P2765" s="7"/>
      <c r="Q2765" s="7"/>
      <c r="R2765" s="7"/>
      <c r="S2765" s="7"/>
      <c r="T2765" s="7"/>
    </row>
    <row r="2766">
      <c r="F2766" s="8"/>
      <c r="G2766" s="7"/>
      <c r="H2766" s="9"/>
      <c r="I2766" s="7"/>
      <c r="J2766" s="7"/>
      <c r="K2766" s="7"/>
      <c r="L2766" s="7"/>
      <c r="M2766" s="7"/>
      <c r="N2766" s="7"/>
      <c r="O2766" s="7"/>
      <c r="P2766" s="7"/>
      <c r="Q2766" s="7"/>
      <c r="R2766" s="7"/>
      <c r="S2766" s="7"/>
      <c r="T2766" s="7"/>
    </row>
    <row r="2767">
      <c r="F2767" s="8"/>
      <c r="G2767" s="7"/>
      <c r="H2767" s="9"/>
      <c r="I2767" s="7"/>
      <c r="J2767" s="7"/>
      <c r="K2767" s="7"/>
      <c r="L2767" s="7"/>
      <c r="M2767" s="7"/>
      <c r="N2767" s="7"/>
      <c r="O2767" s="7"/>
      <c r="P2767" s="7"/>
      <c r="Q2767" s="7"/>
      <c r="R2767" s="7"/>
      <c r="S2767" s="7"/>
      <c r="T2767" s="7"/>
    </row>
    <row r="2768">
      <c r="F2768" s="8"/>
      <c r="G2768" s="7"/>
      <c r="H2768" s="9"/>
      <c r="I2768" s="7"/>
      <c r="J2768" s="7"/>
      <c r="K2768" s="7"/>
      <c r="L2768" s="7"/>
      <c r="M2768" s="7"/>
      <c r="N2768" s="7"/>
      <c r="O2768" s="7"/>
      <c r="P2768" s="7"/>
      <c r="Q2768" s="7"/>
      <c r="R2768" s="7"/>
      <c r="S2768" s="7"/>
      <c r="T2768" s="7"/>
    </row>
    <row r="2769">
      <c r="F2769" s="8"/>
      <c r="G2769" s="7"/>
      <c r="H2769" s="9"/>
      <c r="I2769" s="7"/>
      <c r="J2769" s="7"/>
      <c r="K2769" s="7"/>
      <c r="L2769" s="7"/>
      <c r="M2769" s="7"/>
      <c r="N2769" s="7"/>
      <c r="O2769" s="7"/>
      <c r="P2769" s="7"/>
      <c r="Q2769" s="7"/>
      <c r="R2769" s="7"/>
      <c r="S2769" s="7"/>
      <c r="T2769" s="7"/>
    </row>
    <row r="2770">
      <c r="F2770" s="8"/>
      <c r="G2770" s="7"/>
      <c r="H2770" s="9"/>
      <c r="I2770" s="7"/>
      <c r="J2770" s="7"/>
      <c r="K2770" s="7"/>
      <c r="L2770" s="7"/>
      <c r="M2770" s="7"/>
      <c r="N2770" s="7"/>
      <c r="O2770" s="7"/>
      <c r="P2770" s="7"/>
      <c r="Q2770" s="7"/>
      <c r="R2770" s="7"/>
      <c r="S2770" s="7"/>
      <c r="T2770" s="7"/>
    </row>
    <row r="2771">
      <c r="F2771" s="8"/>
      <c r="G2771" s="7"/>
      <c r="H2771" s="9"/>
      <c r="I2771" s="7"/>
      <c r="J2771" s="7"/>
      <c r="K2771" s="7"/>
      <c r="L2771" s="7"/>
      <c r="M2771" s="7"/>
      <c r="N2771" s="7"/>
      <c r="O2771" s="7"/>
      <c r="P2771" s="7"/>
      <c r="Q2771" s="7"/>
      <c r="R2771" s="7"/>
      <c r="S2771" s="7"/>
      <c r="T2771" s="7"/>
    </row>
    <row r="2772">
      <c r="F2772" s="8"/>
      <c r="G2772" s="7"/>
      <c r="H2772" s="9"/>
      <c r="I2772" s="7"/>
      <c r="J2772" s="7"/>
      <c r="K2772" s="7"/>
      <c r="L2772" s="7"/>
      <c r="M2772" s="7"/>
      <c r="N2772" s="7"/>
      <c r="O2772" s="7"/>
      <c r="P2772" s="7"/>
      <c r="Q2772" s="7"/>
      <c r="R2772" s="7"/>
      <c r="S2772" s="7"/>
      <c r="T2772" s="7"/>
    </row>
    <row r="2773">
      <c r="F2773" s="8"/>
      <c r="G2773" s="7"/>
      <c r="H2773" s="9"/>
      <c r="I2773" s="7"/>
      <c r="J2773" s="7"/>
      <c r="K2773" s="7"/>
      <c r="L2773" s="7"/>
      <c r="M2773" s="7"/>
      <c r="N2773" s="7"/>
      <c r="O2773" s="7"/>
      <c r="P2773" s="7"/>
      <c r="Q2773" s="7"/>
      <c r="R2773" s="7"/>
      <c r="S2773" s="7"/>
      <c r="T2773" s="7"/>
    </row>
    <row r="2774">
      <c r="F2774" s="8"/>
      <c r="G2774" s="7"/>
      <c r="H2774" s="9"/>
      <c r="I2774" s="7"/>
      <c r="J2774" s="7"/>
      <c r="K2774" s="7"/>
      <c r="L2774" s="7"/>
      <c r="M2774" s="7"/>
      <c r="N2774" s="7"/>
      <c r="O2774" s="7"/>
      <c r="P2774" s="7"/>
      <c r="Q2774" s="7"/>
      <c r="R2774" s="7"/>
      <c r="S2774" s="7"/>
      <c r="T2774" s="7"/>
    </row>
    <row r="2775">
      <c r="F2775" s="8"/>
      <c r="G2775" s="7"/>
      <c r="H2775" s="9"/>
      <c r="I2775" s="7"/>
      <c r="J2775" s="7"/>
      <c r="K2775" s="7"/>
      <c r="L2775" s="7"/>
      <c r="M2775" s="7"/>
      <c r="N2775" s="7"/>
      <c r="O2775" s="7"/>
      <c r="P2775" s="7"/>
      <c r="Q2775" s="7"/>
      <c r="R2775" s="7"/>
      <c r="S2775" s="7"/>
      <c r="T2775" s="7"/>
    </row>
    <row r="2776">
      <c r="F2776" s="8"/>
      <c r="G2776" s="7"/>
      <c r="H2776" s="9"/>
      <c r="I2776" s="7"/>
      <c r="J2776" s="7"/>
      <c r="K2776" s="7"/>
      <c r="L2776" s="7"/>
      <c r="M2776" s="7"/>
      <c r="N2776" s="7"/>
      <c r="O2776" s="7"/>
      <c r="P2776" s="7"/>
      <c r="Q2776" s="7"/>
      <c r="R2776" s="7"/>
      <c r="S2776" s="7"/>
      <c r="T2776" s="7"/>
    </row>
    <row r="2777">
      <c r="F2777" s="8"/>
      <c r="G2777" s="7"/>
      <c r="H2777" s="9"/>
      <c r="I2777" s="7"/>
      <c r="J2777" s="7"/>
      <c r="K2777" s="7"/>
      <c r="L2777" s="7"/>
      <c r="M2777" s="7"/>
      <c r="N2777" s="7"/>
      <c r="O2777" s="7"/>
      <c r="P2777" s="7"/>
      <c r="Q2777" s="7"/>
      <c r="R2777" s="7"/>
      <c r="S2777" s="7"/>
      <c r="T2777" s="7"/>
    </row>
    <row r="2778">
      <c r="F2778" s="8"/>
      <c r="G2778" s="7"/>
      <c r="H2778" s="9"/>
      <c r="I2778" s="7"/>
      <c r="J2778" s="7"/>
      <c r="K2778" s="7"/>
      <c r="L2778" s="7"/>
      <c r="M2778" s="7"/>
      <c r="N2778" s="7"/>
      <c r="O2778" s="7"/>
      <c r="P2778" s="7"/>
      <c r="Q2778" s="7"/>
      <c r="R2778" s="7"/>
      <c r="S2778" s="7"/>
      <c r="T2778" s="7"/>
    </row>
    <row r="2779">
      <c r="F2779" s="8"/>
      <c r="G2779" s="7"/>
      <c r="H2779" s="9"/>
      <c r="I2779" s="7"/>
      <c r="J2779" s="7"/>
      <c r="K2779" s="7"/>
      <c r="L2779" s="7"/>
      <c r="M2779" s="7"/>
      <c r="N2779" s="7"/>
      <c r="O2779" s="7"/>
      <c r="P2779" s="7"/>
      <c r="Q2779" s="7"/>
      <c r="R2779" s="7"/>
      <c r="S2779" s="7"/>
      <c r="T2779" s="7"/>
    </row>
    <row r="2780">
      <c r="F2780" s="8"/>
      <c r="G2780" s="7"/>
      <c r="H2780" s="9"/>
      <c r="I2780" s="7"/>
      <c r="J2780" s="7"/>
      <c r="K2780" s="7"/>
      <c r="L2780" s="7"/>
      <c r="M2780" s="7"/>
      <c r="N2780" s="7"/>
      <c r="O2780" s="7"/>
      <c r="P2780" s="7"/>
      <c r="Q2780" s="7"/>
      <c r="R2780" s="7"/>
      <c r="S2780" s="7"/>
      <c r="T2780" s="7"/>
    </row>
    <row r="2781">
      <c r="F2781" s="8"/>
      <c r="G2781" s="7"/>
      <c r="H2781" s="9"/>
      <c r="I2781" s="7"/>
      <c r="J2781" s="7"/>
      <c r="K2781" s="7"/>
      <c r="L2781" s="7"/>
      <c r="M2781" s="7"/>
      <c r="N2781" s="7"/>
      <c r="O2781" s="7"/>
      <c r="P2781" s="7"/>
      <c r="Q2781" s="7"/>
      <c r="R2781" s="7"/>
      <c r="S2781" s="7"/>
      <c r="T2781" s="7"/>
    </row>
    <row r="2782">
      <c r="F2782" s="8"/>
      <c r="G2782" s="7"/>
      <c r="H2782" s="9"/>
      <c r="I2782" s="7"/>
      <c r="J2782" s="7"/>
      <c r="K2782" s="7"/>
      <c r="L2782" s="7"/>
      <c r="M2782" s="7"/>
      <c r="N2782" s="7"/>
      <c r="O2782" s="7"/>
      <c r="P2782" s="7"/>
      <c r="Q2782" s="7"/>
      <c r="R2782" s="7"/>
      <c r="S2782" s="7"/>
      <c r="T2782" s="7"/>
    </row>
    <row r="2783">
      <c r="F2783" s="8"/>
      <c r="G2783" s="7"/>
      <c r="H2783" s="9"/>
      <c r="I2783" s="7"/>
      <c r="J2783" s="7"/>
      <c r="K2783" s="7"/>
      <c r="L2783" s="7"/>
      <c r="M2783" s="7"/>
      <c r="N2783" s="7"/>
      <c r="O2783" s="7"/>
      <c r="P2783" s="7"/>
      <c r="Q2783" s="7"/>
      <c r="R2783" s="7"/>
      <c r="S2783" s="7"/>
      <c r="T2783" s="7"/>
    </row>
    <row r="2784">
      <c r="F2784" s="8"/>
      <c r="G2784" s="7"/>
      <c r="H2784" s="9"/>
      <c r="I2784" s="7"/>
      <c r="J2784" s="7"/>
      <c r="K2784" s="7"/>
      <c r="L2784" s="7"/>
      <c r="M2784" s="7"/>
      <c r="N2784" s="7"/>
      <c r="O2784" s="7"/>
      <c r="P2784" s="7"/>
      <c r="Q2784" s="7"/>
      <c r="R2784" s="7"/>
      <c r="S2784" s="7"/>
      <c r="T2784" s="7"/>
    </row>
    <row r="2785">
      <c r="F2785" s="8"/>
      <c r="G2785" s="7"/>
      <c r="H2785" s="9"/>
      <c r="I2785" s="7"/>
      <c r="J2785" s="7"/>
      <c r="K2785" s="7"/>
      <c r="L2785" s="7"/>
      <c r="M2785" s="7"/>
      <c r="N2785" s="7"/>
      <c r="O2785" s="7"/>
      <c r="P2785" s="7"/>
      <c r="Q2785" s="7"/>
      <c r="R2785" s="7"/>
      <c r="S2785" s="7"/>
      <c r="T2785" s="7"/>
    </row>
    <row r="2786">
      <c r="F2786" s="8"/>
      <c r="G2786" s="7"/>
      <c r="H2786" s="9"/>
      <c r="I2786" s="7"/>
      <c r="J2786" s="7"/>
      <c r="K2786" s="7"/>
      <c r="L2786" s="7"/>
      <c r="M2786" s="7"/>
      <c r="N2786" s="7"/>
      <c r="O2786" s="7"/>
      <c r="P2786" s="7"/>
      <c r="Q2786" s="7"/>
      <c r="R2786" s="7"/>
      <c r="S2786" s="7"/>
      <c r="T2786" s="7"/>
    </row>
    <row r="2787">
      <c r="F2787" s="8"/>
      <c r="G2787" s="7"/>
      <c r="H2787" s="9"/>
      <c r="I2787" s="7"/>
      <c r="J2787" s="7"/>
      <c r="K2787" s="7"/>
      <c r="L2787" s="7"/>
      <c r="M2787" s="7"/>
      <c r="N2787" s="7"/>
      <c r="O2787" s="7"/>
      <c r="P2787" s="7"/>
      <c r="Q2787" s="7"/>
      <c r="R2787" s="7"/>
      <c r="S2787" s="7"/>
      <c r="T2787" s="7"/>
    </row>
    <row r="2788">
      <c r="F2788" s="8"/>
      <c r="G2788" s="7"/>
      <c r="H2788" s="9"/>
      <c r="I2788" s="7"/>
      <c r="J2788" s="7"/>
      <c r="K2788" s="7"/>
      <c r="L2788" s="7"/>
      <c r="M2788" s="7"/>
      <c r="N2788" s="7"/>
      <c r="O2788" s="7"/>
      <c r="P2788" s="7"/>
      <c r="Q2788" s="7"/>
      <c r="R2788" s="7"/>
      <c r="S2788" s="7"/>
      <c r="T2788" s="7"/>
    </row>
    <row r="2789">
      <c r="F2789" s="8"/>
      <c r="G2789" s="7"/>
      <c r="H2789" s="9"/>
      <c r="I2789" s="7"/>
      <c r="J2789" s="7"/>
      <c r="K2789" s="7"/>
      <c r="L2789" s="7"/>
      <c r="M2789" s="7"/>
      <c r="N2789" s="7"/>
      <c r="O2789" s="7"/>
      <c r="P2789" s="7"/>
      <c r="Q2789" s="7"/>
      <c r="R2789" s="7"/>
      <c r="S2789" s="7"/>
      <c r="T2789" s="7"/>
    </row>
    <row r="2790">
      <c r="F2790" s="8"/>
      <c r="G2790" s="7"/>
      <c r="H2790" s="9"/>
      <c r="I2790" s="7"/>
      <c r="J2790" s="7"/>
      <c r="K2790" s="7"/>
      <c r="L2790" s="7"/>
      <c r="M2790" s="7"/>
      <c r="N2790" s="7"/>
      <c r="O2790" s="7"/>
      <c r="P2790" s="7"/>
      <c r="Q2790" s="7"/>
      <c r="R2790" s="7"/>
      <c r="S2790" s="7"/>
      <c r="T2790" s="7"/>
    </row>
    <row r="2791">
      <c r="F2791" s="8"/>
      <c r="G2791" s="7"/>
      <c r="H2791" s="9"/>
      <c r="I2791" s="7"/>
      <c r="J2791" s="7"/>
      <c r="K2791" s="7"/>
      <c r="L2791" s="7"/>
      <c r="M2791" s="7"/>
      <c r="N2791" s="7"/>
      <c r="O2791" s="7"/>
      <c r="P2791" s="7"/>
      <c r="Q2791" s="7"/>
      <c r="R2791" s="7"/>
      <c r="S2791" s="7"/>
      <c r="T2791" s="7"/>
    </row>
    <row r="2792">
      <c r="F2792" s="8"/>
      <c r="G2792" s="7"/>
      <c r="H2792" s="9"/>
      <c r="I2792" s="7"/>
      <c r="J2792" s="7"/>
      <c r="K2792" s="7"/>
      <c r="L2792" s="7"/>
      <c r="M2792" s="7"/>
      <c r="N2792" s="7"/>
      <c r="O2792" s="7"/>
      <c r="P2792" s="7"/>
      <c r="Q2792" s="7"/>
      <c r="R2792" s="7"/>
      <c r="S2792" s="7"/>
      <c r="T2792" s="7"/>
    </row>
    <row r="2793">
      <c r="F2793" s="8"/>
      <c r="G2793" s="7"/>
      <c r="H2793" s="9"/>
      <c r="I2793" s="7"/>
      <c r="J2793" s="7"/>
      <c r="K2793" s="7"/>
      <c r="L2793" s="7"/>
      <c r="M2793" s="7"/>
      <c r="N2793" s="7"/>
      <c r="O2793" s="7"/>
      <c r="P2793" s="7"/>
      <c r="Q2793" s="7"/>
      <c r="R2793" s="7"/>
      <c r="S2793" s="7"/>
      <c r="T2793" s="7"/>
    </row>
    <row r="2794">
      <c r="F2794" s="8"/>
      <c r="G2794" s="7"/>
      <c r="H2794" s="9"/>
      <c r="I2794" s="7"/>
      <c r="J2794" s="7"/>
      <c r="K2794" s="7"/>
      <c r="L2794" s="7"/>
      <c r="M2794" s="7"/>
      <c r="N2794" s="7"/>
      <c r="O2794" s="7"/>
      <c r="P2794" s="7"/>
      <c r="Q2794" s="7"/>
      <c r="R2794" s="7"/>
      <c r="S2794" s="7"/>
      <c r="T2794" s="7"/>
    </row>
    <row r="2795">
      <c r="F2795" s="8"/>
      <c r="G2795" s="7"/>
      <c r="H2795" s="9"/>
      <c r="I2795" s="7"/>
      <c r="J2795" s="7"/>
      <c r="K2795" s="7"/>
      <c r="L2795" s="7"/>
      <c r="M2795" s="7"/>
      <c r="N2795" s="7"/>
      <c r="O2795" s="7"/>
      <c r="P2795" s="7"/>
      <c r="Q2795" s="7"/>
      <c r="R2795" s="7"/>
      <c r="S2795" s="7"/>
      <c r="T2795" s="7"/>
    </row>
    <row r="2796">
      <c r="F2796" s="8"/>
      <c r="G2796" s="7"/>
      <c r="H2796" s="9"/>
      <c r="I2796" s="7"/>
      <c r="J2796" s="7"/>
      <c r="K2796" s="7"/>
      <c r="L2796" s="7"/>
      <c r="M2796" s="7"/>
      <c r="N2796" s="7"/>
      <c r="O2796" s="7"/>
      <c r="P2796" s="7"/>
      <c r="Q2796" s="7"/>
      <c r="R2796" s="7"/>
      <c r="S2796" s="7"/>
      <c r="T2796" s="7"/>
    </row>
    <row r="2797">
      <c r="F2797" s="8"/>
      <c r="G2797" s="7"/>
      <c r="H2797" s="9"/>
      <c r="I2797" s="7"/>
      <c r="J2797" s="7"/>
      <c r="K2797" s="7"/>
      <c r="L2797" s="7"/>
      <c r="M2797" s="7"/>
      <c r="N2797" s="7"/>
      <c r="O2797" s="7"/>
      <c r="P2797" s="7"/>
      <c r="Q2797" s="7"/>
      <c r="R2797" s="7"/>
      <c r="S2797" s="7"/>
      <c r="T2797" s="7"/>
    </row>
    <row r="2798">
      <c r="F2798" s="8"/>
      <c r="G2798" s="7"/>
      <c r="H2798" s="9"/>
      <c r="I2798" s="7"/>
      <c r="J2798" s="7"/>
      <c r="K2798" s="7"/>
      <c r="L2798" s="7"/>
      <c r="M2798" s="7"/>
      <c r="N2798" s="7"/>
      <c r="O2798" s="7"/>
      <c r="P2798" s="7"/>
      <c r="Q2798" s="7"/>
      <c r="R2798" s="7"/>
      <c r="S2798" s="7"/>
      <c r="T2798" s="7"/>
    </row>
    <row r="2799">
      <c r="F2799" s="8"/>
      <c r="G2799" s="7"/>
      <c r="H2799" s="9"/>
      <c r="I2799" s="7"/>
      <c r="J2799" s="7"/>
      <c r="K2799" s="7"/>
      <c r="L2799" s="7"/>
      <c r="M2799" s="7"/>
      <c r="N2799" s="7"/>
      <c r="O2799" s="7"/>
      <c r="P2799" s="7"/>
      <c r="Q2799" s="7"/>
      <c r="R2799" s="7"/>
      <c r="S2799" s="7"/>
      <c r="T2799" s="7"/>
    </row>
    <row r="2800">
      <c r="F2800" s="8"/>
      <c r="G2800" s="7"/>
      <c r="H2800" s="9"/>
      <c r="I2800" s="7"/>
      <c r="J2800" s="7"/>
      <c r="K2800" s="7"/>
      <c r="L2800" s="7"/>
      <c r="M2800" s="7"/>
      <c r="N2800" s="7"/>
      <c r="O2800" s="7"/>
      <c r="P2800" s="7"/>
      <c r="Q2800" s="7"/>
      <c r="R2800" s="7"/>
      <c r="S2800" s="7"/>
      <c r="T2800" s="7"/>
    </row>
    <row r="2801">
      <c r="F2801" s="8"/>
      <c r="G2801" s="7"/>
      <c r="H2801" s="9"/>
      <c r="I2801" s="7"/>
      <c r="J2801" s="7"/>
      <c r="K2801" s="7"/>
      <c r="L2801" s="7"/>
      <c r="M2801" s="7"/>
      <c r="N2801" s="7"/>
      <c r="O2801" s="7"/>
      <c r="P2801" s="7"/>
      <c r="Q2801" s="7"/>
      <c r="R2801" s="7"/>
      <c r="S2801" s="7"/>
      <c r="T2801" s="7"/>
    </row>
    <row r="2802">
      <c r="F2802" s="8"/>
      <c r="G2802" s="7"/>
      <c r="H2802" s="9"/>
      <c r="I2802" s="7"/>
      <c r="J2802" s="7"/>
      <c r="K2802" s="7"/>
      <c r="L2802" s="7"/>
      <c r="M2802" s="7"/>
      <c r="N2802" s="7"/>
      <c r="O2802" s="7"/>
      <c r="P2802" s="7"/>
      <c r="Q2802" s="7"/>
      <c r="R2802" s="7"/>
      <c r="S2802" s="7"/>
      <c r="T2802" s="7"/>
    </row>
    <row r="2803">
      <c r="F2803" s="8"/>
      <c r="G2803" s="7"/>
      <c r="H2803" s="9"/>
      <c r="I2803" s="7"/>
      <c r="J2803" s="7"/>
      <c r="K2803" s="7"/>
      <c r="L2803" s="7"/>
      <c r="M2803" s="7"/>
      <c r="N2803" s="7"/>
      <c r="O2803" s="7"/>
      <c r="P2803" s="7"/>
      <c r="Q2803" s="7"/>
      <c r="R2803" s="7"/>
      <c r="S2803" s="7"/>
      <c r="T2803" s="7"/>
    </row>
    <row r="2804">
      <c r="F2804" s="8"/>
      <c r="G2804" s="7"/>
      <c r="H2804" s="9"/>
      <c r="I2804" s="7"/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</row>
    <row r="2805">
      <c r="F2805" s="8"/>
      <c r="G2805" s="7"/>
      <c r="H2805" s="9"/>
      <c r="I2805" s="7"/>
      <c r="J2805" s="7"/>
      <c r="K2805" s="7"/>
      <c r="L2805" s="7"/>
      <c r="M2805" s="7"/>
      <c r="N2805" s="7"/>
      <c r="O2805" s="7"/>
      <c r="P2805" s="7"/>
      <c r="Q2805" s="7"/>
      <c r="R2805" s="7"/>
      <c r="S2805" s="7"/>
      <c r="T2805" s="7"/>
    </row>
    <row r="2806">
      <c r="F2806" s="8"/>
      <c r="G2806" s="7"/>
      <c r="H2806" s="9"/>
      <c r="I2806" s="7"/>
      <c r="J2806" s="7"/>
      <c r="K2806" s="7"/>
      <c r="L2806" s="7"/>
      <c r="M2806" s="7"/>
      <c r="N2806" s="7"/>
      <c r="O2806" s="7"/>
      <c r="P2806" s="7"/>
      <c r="Q2806" s="7"/>
      <c r="R2806" s="7"/>
      <c r="S2806" s="7"/>
      <c r="T2806" s="7"/>
    </row>
    <row r="2807">
      <c r="F2807" s="8"/>
      <c r="G2807" s="7"/>
      <c r="H2807" s="9"/>
      <c r="I2807" s="7"/>
      <c r="J2807" s="7"/>
      <c r="K2807" s="7"/>
      <c r="L2807" s="7"/>
      <c r="M2807" s="7"/>
      <c r="N2807" s="7"/>
      <c r="O2807" s="7"/>
      <c r="P2807" s="7"/>
      <c r="Q2807" s="7"/>
      <c r="R2807" s="7"/>
      <c r="S2807" s="7"/>
      <c r="T2807" s="7"/>
    </row>
    <row r="2808">
      <c r="F2808" s="8"/>
      <c r="G2808" s="7"/>
      <c r="H2808" s="9"/>
      <c r="I2808" s="7"/>
      <c r="J2808" s="7"/>
      <c r="K2808" s="7"/>
      <c r="L2808" s="7"/>
      <c r="M2808" s="7"/>
      <c r="N2808" s="7"/>
      <c r="O2808" s="7"/>
      <c r="P2808" s="7"/>
      <c r="Q2808" s="7"/>
      <c r="R2808" s="7"/>
      <c r="S2808" s="7"/>
      <c r="T2808" s="7"/>
    </row>
    <row r="2809">
      <c r="F2809" s="8"/>
      <c r="G2809" s="7"/>
      <c r="H2809" s="9"/>
      <c r="I2809" s="7"/>
      <c r="J2809" s="7"/>
      <c r="K2809" s="7"/>
      <c r="L2809" s="7"/>
      <c r="M2809" s="7"/>
      <c r="N2809" s="7"/>
      <c r="O2809" s="7"/>
      <c r="P2809" s="7"/>
      <c r="Q2809" s="7"/>
      <c r="R2809" s="7"/>
      <c r="S2809" s="7"/>
      <c r="T2809" s="7"/>
    </row>
    <row r="2810">
      <c r="F2810" s="8"/>
      <c r="G2810" s="7"/>
      <c r="H2810" s="9"/>
      <c r="I2810" s="7"/>
      <c r="J2810" s="7"/>
      <c r="K2810" s="7"/>
      <c r="L2810" s="7"/>
      <c r="M2810" s="7"/>
      <c r="N2810" s="7"/>
      <c r="O2810" s="7"/>
      <c r="P2810" s="7"/>
      <c r="Q2810" s="7"/>
      <c r="R2810" s="7"/>
      <c r="S2810" s="7"/>
      <c r="T2810" s="7"/>
    </row>
    <row r="2811">
      <c r="F2811" s="8"/>
      <c r="G2811" s="7"/>
      <c r="H2811" s="9"/>
      <c r="I2811" s="7"/>
      <c r="J2811" s="7"/>
      <c r="K2811" s="7"/>
      <c r="L2811" s="7"/>
      <c r="M2811" s="7"/>
      <c r="N2811" s="7"/>
      <c r="O2811" s="7"/>
      <c r="P2811" s="7"/>
      <c r="Q2811" s="7"/>
      <c r="R2811" s="7"/>
      <c r="S2811" s="7"/>
      <c r="T2811" s="7"/>
    </row>
    <row r="2812">
      <c r="F2812" s="8"/>
      <c r="G2812" s="7"/>
      <c r="H2812" s="9"/>
      <c r="I2812" s="7"/>
      <c r="J2812" s="7"/>
      <c r="K2812" s="7"/>
      <c r="L2812" s="7"/>
      <c r="M2812" s="7"/>
      <c r="N2812" s="7"/>
      <c r="O2812" s="7"/>
      <c r="P2812" s="7"/>
      <c r="Q2812" s="7"/>
      <c r="R2812" s="7"/>
      <c r="S2812" s="7"/>
      <c r="T2812" s="7"/>
    </row>
    <row r="2813">
      <c r="F2813" s="8"/>
      <c r="G2813" s="7"/>
      <c r="H2813" s="9"/>
      <c r="I2813" s="7"/>
      <c r="J2813" s="7"/>
      <c r="K2813" s="7"/>
      <c r="L2813" s="7"/>
      <c r="M2813" s="7"/>
      <c r="N2813" s="7"/>
      <c r="O2813" s="7"/>
      <c r="P2813" s="7"/>
      <c r="Q2813" s="7"/>
      <c r="R2813" s="7"/>
      <c r="S2813" s="7"/>
      <c r="T2813" s="7"/>
    </row>
    <row r="2814">
      <c r="F2814" s="8"/>
      <c r="G2814" s="7"/>
      <c r="H2814" s="9"/>
      <c r="I2814" s="7"/>
      <c r="J2814" s="7"/>
      <c r="K2814" s="7"/>
      <c r="L2814" s="7"/>
      <c r="M2814" s="7"/>
      <c r="N2814" s="7"/>
      <c r="O2814" s="7"/>
      <c r="P2814" s="7"/>
      <c r="Q2814" s="7"/>
      <c r="R2814" s="7"/>
      <c r="S2814" s="7"/>
      <c r="T2814" s="7"/>
    </row>
    <row r="2815">
      <c r="F2815" s="8"/>
      <c r="G2815" s="7"/>
      <c r="H2815" s="9"/>
      <c r="I2815" s="7"/>
      <c r="J2815" s="7"/>
      <c r="K2815" s="7"/>
      <c r="L2815" s="7"/>
      <c r="M2815" s="7"/>
      <c r="N2815" s="7"/>
      <c r="O2815" s="7"/>
      <c r="P2815" s="7"/>
      <c r="Q2815" s="7"/>
      <c r="R2815" s="7"/>
      <c r="S2815" s="7"/>
      <c r="T2815" s="7"/>
    </row>
    <row r="2816">
      <c r="F2816" s="8"/>
      <c r="G2816" s="7"/>
      <c r="H2816" s="9"/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7"/>
    </row>
    <row r="2817">
      <c r="F2817" s="8"/>
      <c r="G2817" s="7"/>
      <c r="H2817" s="9"/>
      <c r="I2817" s="7"/>
      <c r="J2817" s="7"/>
      <c r="K2817" s="7"/>
      <c r="L2817" s="7"/>
      <c r="M2817" s="7"/>
      <c r="N2817" s="7"/>
      <c r="O2817" s="7"/>
      <c r="P2817" s="7"/>
      <c r="Q2817" s="7"/>
      <c r="R2817" s="7"/>
      <c r="S2817" s="7"/>
      <c r="T2817" s="7"/>
    </row>
    <row r="2818">
      <c r="F2818" s="8"/>
      <c r="G2818" s="7"/>
      <c r="H2818" s="9"/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7"/>
    </row>
    <row r="2819">
      <c r="F2819" s="8"/>
      <c r="G2819" s="7"/>
      <c r="H2819" s="9"/>
      <c r="I2819" s="7"/>
      <c r="J2819" s="7"/>
      <c r="K2819" s="7"/>
      <c r="L2819" s="7"/>
      <c r="M2819" s="7"/>
      <c r="N2819" s="7"/>
      <c r="O2819" s="7"/>
      <c r="P2819" s="7"/>
      <c r="Q2819" s="7"/>
      <c r="R2819" s="7"/>
      <c r="S2819" s="7"/>
      <c r="T2819" s="7"/>
    </row>
    <row r="2820">
      <c r="F2820" s="8"/>
      <c r="G2820" s="7"/>
      <c r="H2820" s="9"/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7"/>
    </row>
    <row r="2821">
      <c r="F2821" s="8"/>
      <c r="G2821" s="7"/>
      <c r="H2821" s="9"/>
      <c r="I2821" s="7"/>
      <c r="J2821" s="7"/>
      <c r="K2821" s="7"/>
      <c r="L2821" s="7"/>
      <c r="M2821" s="7"/>
      <c r="N2821" s="7"/>
      <c r="O2821" s="7"/>
      <c r="P2821" s="7"/>
      <c r="Q2821" s="7"/>
      <c r="R2821" s="7"/>
      <c r="S2821" s="7"/>
      <c r="T2821" s="7"/>
    </row>
    <row r="2822">
      <c r="F2822" s="8"/>
      <c r="G2822" s="7"/>
      <c r="H2822" s="9"/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7"/>
    </row>
    <row r="2823">
      <c r="F2823" s="8"/>
      <c r="G2823" s="7"/>
      <c r="H2823" s="9"/>
      <c r="I2823" s="7"/>
      <c r="J2823" s="7"/>
      <c r="K2823" s="7"/>
      <c r="L2823" s="7"/>
      <c r="M2823" s="7"/>
      <c r="N2823" s="7"/>
      <c r="O2823" s="7"/>
      <c r="P2823" s="7"/>
      <c r="Q2823" s="7"/>
      <c r="R2823" s="7"/>
      <c r="S2823" s="7"/>
      <c r="T2823" s="7"/>
    </row>
    <row r="2824">
      <c r="F2824" s="8"/>
      <c r="G2824" s="7"/>
      <c r="H2824" s="9"/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7"/>
    </row>
    <row r="2825">
      <c r="F2825" s="8"/>
      <c r="G2825" s="7"/>
      <c r="H2825" s="9"/>
      <c r="I2825" s="7"/>
      <c r="J2825" s="7"/>
      <c r="K2825" s="7"/>
      <c r="L2825" s="7"/>
      <c r="M2825" s="7"/>
      <c r="N2825" s="7"/>
      <c r="O2825" s="7"/>
      <c r="P2825" s="7"/>
      <c r="Q2825" s="7"/>
      <c r="R2825" s="7"/>
      <c r="S2825" s="7"/>
      <c r="T2825" s="7"/>
    </row>
    <row r="2826">
      <c r="F2826" s="8"/>
      <c r="G2826" s="7"/>
      <c r="H2826" s="9"/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7"/>
    </row>
    <row r="2827">
      <c r="F2827" s="8"/>
      <c r="G2827" s="7"/>
      <c r="H2827" s="9"/>
      <c r="I2827" s="7"/>
      <c r="J2827" s="7"/>
      <c r="K2827" s="7"/>
      <c r="L2827" s="7"/>
      <c r="M2827" s="7"/>
      <c r="N2827" s="7"/>
      <c r="O2827" s="7"/>
      <c r="P2827" s="7"/>
      <c r="Q2827" s="7"/>
      <c r="R2827" s="7"/>
      <c r="S2827" s="7"/>
      <c r="T2827" s="7"/>
    </row>
    <row r="2828">
      <c r="F2828" s="8"/>
      <c r="G2828" s="7"/>
      <c r="H2828" s="9"/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7"/>
    </row>
    <row r="2829">
      <c r="F2829" s="8"/>
      <c r="G2829" s="7"/>
      <c r="H2829" s="9"/>
      <c r="I2829" s="7"/>
      <c r="J2829" s="7"/>
      <c r="K2829" s="7"/>
      <c r="L2829" s="7"/>
      <c r="M2829" s="7"/>
      <c r="N2829" s="7"/>
      <c r="O2829" s="7"/>
      <c r="P2829" s="7"/>
      <c r="Q2829" s="7"/>
      <c r="R2829" s="7"/>
      <c r="S2829" s="7"/>
      <c r="T2829" s="7"/>
    </row>
    <row r="2830">
      <c r="F2830" s="8"/>
      <c r="G2830" s="7"/>
      <c r="H2830" s="9"/>
      <c r="I2830" s="7"/>
      <c r="J2830" s="7"/>
      <c r="K2830" s="7"/>
      <c r="L2830" s="7"/>
      <c r="M2830" s="7"/>
      <c r="N2830" s="7"/>
      <c r="O2830" s="7"/>
      <c r="P2830" s="7"/>
      <c r="Q2830" s="7"/>
      <c r="R2830" s="7"/>
      <c r="S2830" s="7"/>
      <c r="T2830" s="7"/>
    </row>
    <row r="2831">
      <c r="F2831" s="8"/>
      <c r="G2831" s="7"/>
      <c r="H2831" s="9"/>
      <c r="I2831" s="7"/>
      <c r="J2831" s="7"/>
      <c r="K2831" s="7"/>
      <c r="L2831" s="7"/>
      <c r="M2831" s="7"/>
      <c r="N2831" s="7"/>
      <c r="O2831" s="7"/>
      <c r="P2831" s="7"/>
      <c r="Q2831" s="7"/>
      <c r="R2831" s="7"/>
      <c r="S2831" s="7"/>
      <c r="T2831" s="7"/>
    </row>
    <row r="2832">
      <c r="F2832" s="8"/>
      <c r="G2832" s="7"/>
      <c r="H2832" s="9"/>
      <c r="I2832" s="7"/>
      <c r="J2832" s="7"/>
      <c r="K2832" s="7"/>
      <c r="L2832" s="7"/>
      <c r="M2832" s="7"/>
      <c r="N2832" s="7"/>
      <c r="O2832" s="7"/>
      <c r="P2832" s="7"/>
      <c r="Q2832" s="7"/>
      <c r="R2832" s="7"/>
      <c r="S2832" s="7"/>
      <c r="T2832" s="7"/>
    </row>
    <row r="2833">
      <c r="F2833" s="8"/>
      <c r="G2833" s="7"/>
      <c r="H2833" s="9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</row>
    <row r="2834">
      <c r="F2834" s="8"/>
      <c r="G2834" s="7"/>
      <c r="H2834" s="9"/>
      <c r="I2834" s="7"/>
      <c r="J2834" s="7"/>
      <c r="K2834" s="7"/>
      <c r="L2834" s="7"/>
      <c r="M2834" s="7"/>
      <c r="N2834" s="7"/>
      <c r="O2834" s="7"/>
      <c r="P2834" s="7"/>
      <c r="Q2834" s="7"/>
      <c r="R2834" s="7"/>
      <c r="S2834" s="7"/>
      <c r="T2834" s="7"/>
    </row>
    <row r="2835">
      <c r="F2835" s="8"/>
      <c r="G2835" s="7"/>
      <c r="H2835" s="9"/>
      <c r="I2835" s="7"/>
      <c r="J2835" s="7"/>
      <c r="K2835" s="7"/>
      <c r="L2835" s="7"/>
      <c r="M2835" s="7"/>
      <c r="N2835" s="7"/>
      <c r="O2835" s="7"/>
      <c r="P2835" s="7"/>
      <c r="Q2835" s="7"/>
      <c r="R2835" s="7"/>
      <c r="S2835" s="7"/>
      <c r="T2835" s="7"/>
    </row>
    <row r="2836">
      <c r="F2836" s="8"/>
      <c r="G2836" s="7"/>
      <c r="H2836" s="9"/>
      <c r="I2836" s="7"/>
      <c r="J2836" s="7"/>
      <c r="K2836" s="7"/>
      <c r="L2836" s="7"/>
      <c r="M2836" s="7"/>
      <c r="N2836" s="7"/>
      <c r="O2836" s="7"/>
      <c r="P2836" s="7"/>
      <c r="Q2836" s="7"/>
      <c r="R2836" s="7"/>
      <c r="S2836" s="7"/>
      <c r="T2836" s="7"/>
    </row>
    <row r="2837">
      <c r="F2837" s="8"/>
      <c r="G2837" s="7"/>
      <c r="H2837" s="9"/>
      <c r="I2837" s="7"/>
      <c r="J2837" s="7"/>
      <c r="K2837" s="7"/>
      <c r="L2837" s="7"/>
      <c r="M2837" s="7"/>
      <c r="N2837" s="7"/>
      <c r="O2837" s="7"/>
      <c r="P2837" s="7"/>
      <c r="Q2837" s="7"/>
      <c r="R2837" s="7"/>
      <c r="S2837" s="7"/>
      <c r="T2837" s="7"/>
    </row>
    <row r="2838">
      <c r="F2838" s="8"/>
      <c r="G2838" s="7"/>
      <c r="H2838" s="9"/>
      <c r="I2838" s="7"/>
      <c r="J2838" s="7"/>
      <c r="K2838" s="7"/>
      <c r="L2838" s="7"/>
      <c r="M2838" s="7"/>
      <c r="N2838" s="7"/>
      <c r="O2838" s="7"/>
      <c r="P2838" s="7"/>
      <c r="Q2838" s="7"/>
      <c r="R2838" s="7"/>
      <c r="S2838" s="7"/>
      <c r="T2838" s="7"/>
    </row>
    <row r="2839">
      <c r="F2839" s="8"/>
      <c r="G2839" s="7"/>
      <c r="H2839" s="9"/>
      <c r="I2839" s="7"/>
      <c r="J2839" s="7"/>
      <c r="K2839" s="7"/>
      <c r="L2839" s="7"/>
      <c r="M2839" s="7"/>
      <c r="N2839" s="7"/>
      <c r="O2839" s="7"/>
      <c r="P2839" s="7"/>
      <c r="Q2839" s="7"/>
      <c r="R2839" s="7"/>
      <c r="S2839" s="7"/>
      <c r="T2839" s="7"/>
    </row>
    <row r="2840">
      <c r="F2840" s="8"/>
      <c r="G2840" s="7"/>
      <c r="H2840" s="9"/>
      <c r="I2840" s="7"/>
      <c r="J2840" s="7"/>
      <c r="K2840" s="7"/>
      <c r="L2840" s="7"/>
      <c r="M2840" s="7"/>
      <c r="N2840" s="7"/>
      <c r="O2840" s="7"/>
      <c r="P2840" s="7"/>
      <c r="Q2840" s="7"/>
      <c r="R2840" s="7"/>
      <c r="S2840" s="7"/>
      <c r="T2840" s="7"/>
    </row>
    <row r="2841">
      <c r="F2841" s="8"/>
      <c r="G2841" s="7"/>
      <c r="H2841" s="9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</row>
    <row r="2842">
      <c r="F2842" s="8"/>
      <c r="G2842" s="7"/>
      <c r="H2842" s="9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</row>
    <row r="2843">
      <c r="F2843" s="8"/>
      <c r="G2843" s="7"/>
      <c r="H2843" s="9"/>
      <c r="I2843" s="7"/>
      <c r="J2843" s="7"/>
      <c r="K2843" s="7"/>
      <c r="L2843" s="7"/>
      <c r="M2843" s="7"/>
      <c r="N2843" s="7"/>
      <c r="O2843" s="7"/>
      <c r="P2843" s="7"/>
      <c r="Q2843" s="7"/>
      <c r="R2843" s="7"/>
      <c r="S2843" s="7"/>
      <c r="T2843" s="7"/>
    </row>
    <row r="2844">
      <c r="F2844" s="8"/>
      <c r="G2844" s="7"/>
      <c r="H2844" s="9"/>
      <c r="I2844" s="7"/>
      <c r="J2844" s="7"/>
      <c r="K2844" s="7"/>
      <c r="L2844" s="7"/>
      <c r="M2844" s="7"/>
      <c r="N2844" s="7"/>
      <c r="O2844" s="7"/>
      <c r="P2844" s="7"/>
      <c r="Q2844" s="7"/>
      <c r="R2844" s="7"/>
      <c r="S2844" s="7"/>
      <c r="T2844" s="7"/>
    </row>
    <row r="2845">
      <c r="F2845" s="8"/>
      <c r="G2845" s="7"/>
      <c r="H2845" s="9"/>
      <c r="I2845" s="7"/>
      <c r="J2845" s="7"/>
      <c r="K2845" s="7"/>
      <c r="L2845" s="7"/>
      <c r="M2845" s="7"/>
      <c r="N2845" s="7"/>
      <c r="O2845" s="7"/>
      <c r="P2845" s="7"/>
      <c r="Q2845" s="7"/>
      <c r="R2845" s="7"/>
      <c r="S2845" s="7"/>
      <c r="T2845" s="7"/>
    </row>
    <row r="2846">
      <c r="F2846" s="8"/>
      <c r="G2846" s="7"/>
      <c r="H2846" s="9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</row>
    <row r="2847">
      <c r="F2847" s="8"/>
      <c r="G2847" s="7"/>
      <c r="H2847" s="9"/>
      <c r="I2847" s="7"/>
      <c r="J2847" s="7"/>
      <c r="K2847" s="7"/>
      <c r="L2847" s="7"/>
      <c r="M2847" s="7"/>
      <c r="N2847" s="7"/>
      <c r="O2847" s="7"/>
      <c r="P2847" s="7"/>
      <c r="Q2847" s="7"/>
      <c r="R2847" s="7"/>
      <c r="S2847" s="7"/>
      <c r="T2847" s="7"/>
    </row>
    <row r="2848">
      <c r="F2848" s="8"/>
      <c r="G2848" s="7"/>
      <c r="H2848" s="9"/>
      <c r="I2848" s="7"/>
      <c r="J2848" s="7"/>
      <c r="K2848" s="7"/>
      <c r="L2848" s="7"/>
      <c r="M2848" s="7"/>
      <c r="N2848" s="7"/>
      <c r="O2848" s="7"/>
      <c r="P2848" s="7"/>
      <c r="Q2848" s="7"/>
      <c r="R2848" s="7"/>
      <c r="S2848" s="7"/>
      <c r="T2848" s="7"/>
    </row>
    <row r="2849">
      <c r="F2849" s="8"/>
      <c r="G2849" s="7"/>
      <c r="H2849" s="9"/>
      <c r="I2849" s="7"/>
      <c r="J2849" s="7"/>
      <c r="K2849" s="7"/>
      <c r="L2849" s="7"/>
      <c r="M2849" s="7"/>
      <c r="N2849" s="7"/>
      <c r="O2849" s="7"/>
      <c r="P2849" s="7"/>
      <c r="Q2849" s="7"/>
      <c r="R2849" s="7"/>
      <c r="S2849" s="7"/>
      <c r="T2849" s="7"/>
    </row>
    <row r="2850">
      <c r="F2850" s="8"/>
      <c r="G2850" s="7"/>
      <c r="H2850" s="9"/>
      <c r="I2850" s="7"/>
      <c r="J2850" s="7"/>
      <c r="K2850" s="7"/>
      <c r="L2850" s="7"/>
      <c r="M2850" s="7"/>
      <c r="N2850" s="7"/>
      <c r="O2850" s="7"/>
      <c r="P2850" s="7"/>
      <c r="Q2850" s="7"/>
      <c r="R2850" s="7"/>
      <c r="S2850" s="7"/>
      <c r="T2850" s="7"/>
    </row>
    <row r="2851">
      <c r="F2851" s="8"/>
      <c r="G2851" s="7"/>
      <c r="H2851" s="9"/>
      <c r="I2851" s="7"/>
      <c r="J2851" s="7"/>
      <c r="K2851" s="7"/>
      <c r="L2851" s="7"/>
      <c r="M2851" s="7"/>
      <c r="N2851" s="7"/>
      <c r="O2851" s="7"/>
      <c r="P2851" s="7"/>
      <c r="Q2851" s="7"/>
      <c r="R2851" s="7"/>
      <c r="S2851" s="7"/>
      <c r="T2851" s="7"/>
    </row>
    <row r="2852">
      <c r="F2852" s="8"/>
      <c r="G2852" s="7"/>
      <c r="H2852" s="9"/>
      <c r="I2852" s="7"/>
      <c r="J2852" s="7"/>
      <c r="K2852" s="7"/>
      <c r="L2852" s="7"/>
      <c r="M2852" s="7"/>
      <c r="N2852" s="7"/>
      <c r="O2852" s="7"/>
      <c r="P2852" s="7"/>
      <c r="Q2852" s="7"/>
      <c r="R2852" s="7"/>
      <c r="S2852" s="7"/>
      <c r="T2852" s="7"/>
    </row>
    <row r="2853">
      <c r="F2853" s="8"/>
      <c r="G2853" s="7"/>
      <c r="H2853" s="9"/>
      <c r="I2853" s="7"/>
      <c r="J2853" s="7"/>
      <c r="K2853" s="7"/>
      <c r="L2853" s="7"/>
      <c r="M2853" s="7"/>
      <c r="N2853" s="7"/>
      <c r="O2853" s="7"/>
      <c r="P2853" s="7"/>
      <c r="Q2853" s="7"/>
      <c r="R2853" s="7"/>
      <c r="S2853" s="7"/>
      <c r="T2853" s="7"/>
    </row>
    <row r="2854">
      <c r="F2854" s="8"/>
      <c r="G2854" s="7"/>
      <c r="H2854" s="9"/>
      <c r="I2854" s="7"/>
      <c r="J2854" s="7"/>
      <c r="K2854" s="7"/>
      <c r="L2854" s="7"/>
      <c r="M2854" s="7"/>
      <c r="N2854" s="7"/>
      <c r="O2854" s="7"/>
      <c r="P2854" s="7"/>
      <c r="Q2854" s="7"/>
      <c r="R2854" s="7"/>
      <c r="S2854" s="7"/>
      <c r="T2854" s="7"/>
    </row>
    <row r="2855">
      <c r="F2855" s="8"/>
      <c r="G2855" s="7"/>
      <c r="H2855" s="9"/>
      <c r="I2855" s="7"/>
      <c r="J2855" s="7"/>
      <c r="K2855" s="7"/>
      <c r="L2855" s="7"/>
      <c r="M2855" s="7"/>
      <c r="N2855" s="7"/>
      <c r="O2855" s="7"/>
      <c r="P2855" s="7"/>
      <c r="Q2855" s="7"/>
      <c r="R2855" s="7"/>
      <c r="S2855" s="7"/>
      <c r="T2855" s="7"/>
    </row>
    <row r="2856">
      <c r="F2856" s="8"/>
      <c r="G2856" s="7"/>
      <c r="H2856" s="9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7"/>
    </row>
    <row r="2857">
      <c r="F2857" s="8"/>
      <c r="G2857" s="7"/>
      <c r="H2857" s="9"/>
      <c r="I2857" s="7"/>
      <c r="J2857" s="7"/>
      <c r="K2857" s="7"/>
      <c r="L2857" s="7"/>
      <c r="M2857" s="7"/>
      <c r="N2857" s="7"/>
      <c r="O2857" s="7"/>
      <c r="P2857" s="7"/>
      <c r="Q2857" s="7"/>
      <c r="R2857" s="7"/>
      <c r="S2857" s="7"/>
      <c r="T2857" s="7"/>
    </row>
    <row r="2858">
      <c r="F2858" s="8"/>
      <c r="G2858" s="7"/>
      <c r="H2858" s="9"/>
      <c r="I2858" s="7"/>
      <c r="J2858" s="7"/>
      <c r="K2858" s="7"/>
      <c r="L2858" s="7"/>
      <c r="M2858" s="7"/>
      <c r="N2858" s="7"/>
      <c r="O2858" s="7"/>
      <c r="P2858" s="7"/>
      <c r="Q2858" s="7"/>
      <c r="R2858" s="7"/>
      <c r="S2858" s="7"/>
      <c r="T2858" s="7"/>
    </row>
    <row r="2859">
      <c r="F2859" s="8"/>
      <c r="G2859" s="7"/>
      <c r="H2859" s="9"/>
      <c r="I2859" s="7"/>
      <c r="J2859" s="7"/>
      <c r="K2859" s="7"/>
      <c r="L2859" s="7"/>
      <c r="M2859" s="7"/>
      <c r="N2859" s="7"/>
      <c r="O2859" s="7"/>
      <c r="P2859" s="7"/>
      <c r="Q2859" s="7"/>
      <c r="R2859" s="7"/>
      <c r="S2859" s="7"/>
      <c r="T2859" s="7"/>
    </row>
    <row r="2860">
      <c r="F2860" s="8"/>
      <c r="G2860" s="7"/>
      <c r="H2860" s="9"/>
      <c r="I2860" s="7"/>
      <c r="J2860" s="7"/>
      <c r="K2860" s="7"/>
      <c r="L2860" s="7"/>
      <c r="M2860" s="7"/>
      <c r="N2860" s="7"/>
      <c r="O2860" s="7"/>
      <c r="P2860" s="7"/>
      <c r="Q2860" s="7"/>
      <c r="R2860" s="7"/>
      <c r="S2860" s="7"/>
      <c r="T2860" s="7"/>
    </row>
    <row r="2861">
      <c r="F2861" s="8"/>
      <c r="G2861" s="7"/>
      <c r="H2861" s="9"/>
      <c r="I2861" s="7"/>
      <c r="J2861" s="7"/>
      <c r="K2861" s="7"/>
      <c r="L2861" s="7"/>
      <c r="M2861" s="7"/>
      <c r="N2861" s="7"/>
      <c r="O2861" s="7"/>
      <c r="P2861" s="7"/>
      <c r="Q2861" s="7"/>
      <c r="R2861" s="7"/>
      <c r="S2861" s="7"/>
      <c r="T2861" s="7"/>
    </row>
    <row r="2862">
      <c r="F2862" s="8"/>
      <c r="G2862" s="7"/>
      <c r="H2862" s="9"/>
      <c r="I2862" s="7"/>
      <c r="J2862" s="7"/>
      <c r="K2862" s="7"/>
      <c r="L2862" s="7"/>
      <c r="M2862" s="7"/>
      <c r="N2862" s="7"/>
      <c r="O2862" s="7"/>
      <c r="P2862" s="7"/>
      <c r="Q2862" s="7"/>
      <c r="R2862" s="7"/>
      <c r="S2862" s="7"/>
      <c r="T2862" s="7"/>
    </row>
    <row r="2863">
      <c r="F2863" s="8"/>
      <c r="G2863" s="7"/>
      <c r="H2863" s="9"/>
      <c r="I2863" s="7"/>
      <c r="J2863" s="7"/>
      <c r="K2863" s="7"/>
      <c r="L2863" s="7"/>
      <c r="M2863" s="7"/>
      <c r="N2863" s="7"/>
      <c r="O2863" s="7"/>
      <c r="P2863" s="7"/>
      <c r="Q2863" s="7"/>
      <c r="R2863" s="7"/>
      <c r="S2863" s="7"/>
      <c r="T2863" s="7"/>
    </row>
    <row r="2864">
      <c r="F2864" s="8"/>
      <c r="G2864" s="7"/>
      <c r="H2864" s="9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</row>
    <row r="2865">
      <c r="F2865" s="8"/>
      <c r="G2865" s="7"/>
      <c r="H2865" s="9"/>
      <c r="I2865" s="7"/>
      <c r="J2865" s="7"/>
      <c r="K2865" s="7"/>
      <c r="L2865" s="7"/>
      <c r="M2865" s="7"/>
      <c r="N2865" s="7"/>
      <c r="O2865" s="7"/>
      <c r="P2865" s="7"/>
      <c r="Q2865" s="7"/>
      <c r="R2865" s="7"/>
      <c r="S2865" s="7"/>
      <c r="T2865" s="7"/>
    </row>
    <row r="2866">
      <c r="F2866" s="8"/>
      <c r="G2866" s="7"/>
      <c r="H2866" s="9"/>
      <c r="I2866" s="7"/>
      <c r="J2866" s="7"/>
      <c r="K2866" s="7"/>
      <c r="L2866" s="7"/>
      <c r="M2866" s="7"/>
      <c r="N2866" s="7"/>
      <c r="O2866" s="7"/>
      <c r="P2866" s="7"/>
      <c r="Q2866" s="7"/>
      <c r="R2866" s="7"/>
      <c r="S2866" s="7"/>
      <c r="T2866" s="7"/>
    </row>
    <row r="2867">
      <c r="F2867" s="8"/>
      <c r="G2867" s="7"/>
      <c r="H2867" s="9"/>
      <c r="I2867" s="7"/>
      <c r="J2867" s="7"/>
      <c r="K2867" s="7"/>
      <c r="L2867" s="7"/>
      <c r="M2867" s="7"/>
      <c r="N2867" s="7"/>
      <c r="O2867" s="7"/>
      <c r="P2867" s="7"/>
      <c r="Q2867" s="7"/>
      <c r="R2867" s="7"/>
      <c r="S2867" s="7"/>
      <c r="T2867" s="7"/>
    </row>
    <row r="2868">
      <c r="F2868" s="8"/>
      <c r="G2868" s="7"/>
      <c r="H2868" s="9"/>
      <c r="I2868" s="7"/>
      <c r="J2868" s="7"/>
      <c r="K2868" s="7"/>
      <c r="L2868" s="7"/>
      <c r="M2868" s="7"/>
      <c r="N2868" s="7"/>
      <c r="O2868" s="7"/>
      <c r="P2868" s="7"/>
      <c r="Q2868" s="7"/>
      <c r="R2868" s="7"/>
      <c r="S2868" s="7"/>
      <c r="T2868" s="7"/>
    </row>
    <row r="2869">
      <c r="F2869" s="8"/>
      <c r="G2869" s="7"/>
      <c r="H2869" s="9"/>
      <c r="I2869" s="7"/>
      <c r="J2869" s="7"/>
      <c r="K2869" s="7"/>
      <c r="L2869" s="7"/>
      <c r="M2869" s="7"/>
      <c r="N2869" s="7"/>
      <c r="O2869" s="7"/>
      <c r="P2869" s="7"/>
      <c r="Q2869" s="7"/>
      <c r="R2869" s="7"/>
      <c r="S2869" s="7"/>
      <c r="T2869" s="7"/>
    </row>
    <row r="2870">
      <c r="F2870" s="8"/>
      <c r="G2870" s="7"/>
      <c r="H2870" s="9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7"/>
    </row>
    <row r="2871">
      <c r="F2871" s="8"/>
      <c r="G2871" s="7"/>
      <c r="H2871" s="9"/>
      <c r="I2871" s="7"/>
      <c r="J2871" s="7"/>
      <c r="K2871" s="7"/>
      <c r="L2871" s="7"/>
      <c r="M2871" s="7"/>
      <c r="N2871" s="7"/>
      <c r="O2871" s="7"/>
      <c r="P2871" s="7"/>
      <c r="Q2871" s="7"/>
      <c r="R2871" s="7"/>
      <c r="S2871" s="7"/>
      <c r="T2871" s="7"/>
    </row>
    <row r="2872">
      <c r="F2872" s="8"/>
      <c r="G2872" s="7"/>
      <c r="H2872" s="9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</row>
    <row r="2873">
      <c r="F2873" s="8"/>
      <c r="G2873" s="7"/>
      <c r="H2873" s="9"/>
      <c r="I2873" s="7"/>
      <c r="J2873" s="7"/>
      <c r="K2873" s="7"/>
      <c r="L2873" s="7"/>
      <c r="M2873" s="7"/>
      <c r="N2873" s="7"/>
      <c r="O2873" s="7"/>
      <c r="P2873" s="7"/>
      <c r="Q2873" s="7"/>
      <c r="R2873" s="7"/>
      <c r="S2873" s="7"/>
      <c r="T2873" s="7"/>
    </row>
    <row r="2874">
      <c r="F2874" s="8"/>
      <c r="G2874" s="7"/>
      <c r="H2874" s="9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7"/>
    </row>
    <row r="2875">
      <c r="F2875" s="8"/>
      <c r="G2875" s="7"/>
      <c r="H2875" s="9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7"/>
    </row>
    <row r="2876">
      <c r="F2876" s="8"/>
      <c r="G2876" s="7"/>
      <c r="H2876" s="9"/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7"/>
      <c r="T2876" s="7"/>
    </row>
    <row r="2877">
      <c r="F2877" s="8"/>
      <c r="G2877" s="7"/>
      <c r="H2877" s="9"/>
      <c r="I2877" s="7"/>
      <c r="J2877" s="7"/>
      <c r="K2877" s="7"/>
      <c r="L2877" s="7"/>
      <c r="M2877" s="7"/>
      <c r="N2877" s="7"/>
      <c r="O2877" s="7"/>
      <c r="P2877" s="7"/>
      <c r="Q2877" s="7"/>
      <c r="R2877" s="7"/>
      <c r="S2877" s="7"/>
      <c r="T2877" s="7"/>
    </row>
    <row r="2878">
      <c r="F2878" s="8"/>
      <c r="G2878" s="7"/>
      <c r="H2878" s="9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7"/>
    </row>
    <row r="2879">
      <c r="F2879" s="8"/>
      <c r="G2879" s="7"/>
      <c r="H2879" s="9"/>
      <c r="I2879" s="7"/>
      <c r="J2879" s="7"/>
      <c r="K2879" s="7"/>
      <c r="L2879" s="7"/>
      <c r="M2879" s="7"/>
      <c r="N2879" s="7"/>
      <c r="O2879" s="7"/>
      <c r="P2879" s="7"/>
      <c r="Q2879" s="7"/>
      <c r="R2879" s="7"/>
      <c r="S2879" s="7"/>
      <c r="T2879" s="7"/>
    </row>
    <row r="2880">
      <c r="F2880" s="8"/>
      <c r="G2880" s="7"/>
      <c r="H2880" s="9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7"/>
    </row>
    <row r="2881">
      <c r="F2881" s="8"/>
      <c r="G2881" s="7"/>
      <c r="H2881" s="9"/>
      <c r="I2881" s="7"/>
      <c r="J2881" s="7"/>
      <c r="K2881" s="7"/>
      <c r="L2881" s="7"/>
      <c r="M2881" s="7"/>
      <c r="N2881" s="7"/>
      <c r="O2881" s="7"/>
      <c r="P2881" s="7"/>
      <c r="Q2881" s="7"/>
      <c r="R2881" s="7"/>
      <c r="S2881" s="7"/>
      <c r="T2881" s="7"/>
    </row>
    <row r="2882">
      <c r="F2882" s="8"/>
      <c r="G2882" s="7"/>
      <c r="H2882" s="9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7"/>
    </row>
    <row r="2883">
      <c r="F2883" s="8"/>
      <c r="G2883" s="7"/>
      <c r="H2883" s="9"/>
      <c r="I2883" s="7"/>
      <c r="J2883" s="7"/>
      <c r="K2883" s="7"/>
      <c r="L2883" s="7"/>
      <c r="M2883" s="7"/>
      <c r="N2883" s="7"/>
      <c r="O2883" s="7"/>
      <c r="P2883" s="7"/>
      <c r="Q2883" s="7"/>
      <c r="R2883" s="7"/>
      <c r="S2883" s="7"/>
      <c r="T2883" s="7"/>
    </row>
    <row r="2884">
      <c r="F2884" s="8"/>
      <c r="G2884" s="7"/>
      <c r="H2884" s="9"/>
      <c r="I2884" s="7"/>
      <c r="J2884" s="7"/>
      <c r="K2884" s="7"/>
      <c r="L2884" s="7"/>
      <c r="M2884" s="7"/>
      <c r="N2884" s="7"/>
      <c r="O2884" s="7"/>
      <c r="P2884" s="7"/>
      <c r="Q2884" s="7"/>
      <c r="R2884" s="7"/>
      <c r="S2884" s="7"/>
      <c r="T2884" s="7"/>
    </row>
    <row r="2885">
      <c r="F2885" s="8"/>
      <c r="G2885" s="7"/>
      <c r="H2885" s="9"/>
      <c r="I2885" s="7"/>
      <c r="J2885" s="7"/>
      <c r="K2885" s="7"/>
      <c r="L2885" s="7"/>
      <c r="M2885" s="7"/>
      <c r="N2885" s="7"/>
      <c r="O2885" s="7"/>
      <c r="P2885" s="7"/>
      <c r="Q2885" s="7"/>
      <c r="R2885" s="7"/>
      <c r="S2885" s="7"/>
      <c r="T2885" s="7"/>
    </row>
    <row r="2886">
      <c r="F2886" s="8"/>
      <c r="G2886" s="7"/>
      <c r="H2886" s="9"/>
      <c r="I2886" s="7"/>
      <c r="J2886" s="7"/>
      <c r="K2886" s="7"/>
      <c r="L2886" s="7"/>
      <c r="M2886" s="7"/>
      <c r="N2886" s="7"/>
      <c r="O2886" s="7"/>
      <c r="P2886" s="7"/>
      <c r="Q2886" s="7"/>
      <c r="R2886" s="7"/>
      <c r="S2886" s="7"/>
      <c r="T2886" s="7"/>
    </row>
    <row r="2887">
      <c r="F2887" s="8"/>
      <c r="G2887" s="7"/>
      <c r="H2887" s="9"/>
      <c r="I2887" s="7"/>
      <c r="J2887" s="7"/>
      <c r="K2887" s="7"/>
      <c r="L2887" s="7"/>
      <c r="M2887" s="7"/>
      <c r="N2887" s="7"/>
      <c r="O2887" s="7"/>
      <c r="P2887" s="7"/>
      <c r="Q2887" s="7"/>
      <c r="R2887" s="7"/>
      <c r="S2887" s="7"/>
      <c r="T2887" s="7"/>
    </row>
    <row r="2888">
      <c r="F2888" s="8"/>
      <c r="G2888" s="7"/>
      <c r="H2888" s="9"/>
      <c r="I2888" s="7"/>
      <c r="J2888" s="7"/>
      <c r="K2888" s="7"/>
      <c r="L2888" s="7"/>
      <c r="M2888" s="7"/>
      <c r="N2888" s="7"/>
      <c r="O2888" s="7"/>
      <c r="P2888" s="7"/>
      <c r="Q2888" s="7"/>
      <c r="R2888" s="7"/>
      <c r="S2888" s="7"/>
      <c r="T2888" s="7"/>
    </row>
    <row r="2889">
      <c r="F2889" s="8"/>
      <c r="G2889" s="7"/>
      <c r="H2889" s="9"/>
      <c r="I2889" s="7"/>
      <c r="J2889" s="7"/>
      <c r="K2889" s="7"/>
      <c r="L2889" s="7"/>
      <c r="M2889" s="7"/>
      <c r="N2889" s="7"/>
      <c r="O2889" s="7"/>
      <c r="P2889" s="7"/>
      <c r="Q2889" s="7"/>
      <c r="R2889" s="7"/>
      <c r="S2889" s="7"/>
      <c r="T2889" s="7"/>
    </row>
    <row r="2890">
      <c r="F2890" s="8"/>
      <c r="G2890" s="7"/>
      <c r="H2890" s="9"/>
      <c r="I2890" s="7"/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7"/>
    </row>
    <row r="2891">
      <c r="F2891" s="8"/>
      <c r="G2891" s="7"/>
      <c r="H2891" s="9"/>
      <c r="I2891" s="7"/>
      <c r="J2891" s="7"/>
      <c r="K2891" s="7"/>
      <c r="L2891" s="7"/>
      <c r="M2891" s="7"/>
      <c r="N2891" s="7"/>
      <c r="O2891" s="7"/>
      <c r="P2891" s="7"/>
      <c r="Q2891" s="7"/>
      <c r="R2891" s="7"/>
      <c r="S2891" s="7"/>
      <c r="T2891" s="7"/>
    </row>
    <row r="2892">
      <c r="F2892" s="8"/>
      <c r="G2892" s="7"/>
      <c r="H2892" s="9"/>
      <c r="I2892" s="7"/>
      <c r="J2892" s="7"/>
      <c r="K2892" s="7"/>
      <c r="L2892" s="7"/>
      <c r="M2892" s="7"/>
      <c r="N2892" s="7"/>
      <c r="O2892" s="7"/>
      <c r="P2892" s="7"/>
      <c r="Q2892" s="7"/>
      <c r="R2892" s="7"/>
      <c r="S2892" s="7"/>
      <c r="T2892" s="7"/>
    </row>
    <row r="2893">
      <c r="F2893" s="8"/>
      <c r="G2893" s="7"/>
      <c r="H2893" s="9"/>
      <c r="I2893" s="7"/>
      <c r="J2893" s="7"/>
      <c r="K2893" s="7"/>
      <c r="L2893" s="7"/>
      <c r="M2893" s="7"/>
      <c r="N2893" s="7"/>
      <c r="O2893" s="7"/>
      <c r="P2893" s="7"/>
      <c r="Q2893" s="7"/>
      <c r="R2893" s="7"/>
      <c r="S2893" s="7"/>
      <c r="T2893" s="7"/>
    </row>
    <row r="2894">
      <c r="F2894" s="8"/>
      <c r="G2894" s="7"/>
      <c r="H2894" s="9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</row>
    <row r="2895">
      <c r="F2895" s="8"/>
      <c r="G2895" s="7"/>
      <c r="H2895" s="9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</row>
    <row r="2896">
      <c r="F2896" s="8"/>
      <c r="G2896" s="7"/>
      <c r="H2896" s="9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</row>
    <row r="2897">
      <c r="F2897" s="8"/>
      <c r="G2897" s="7"/>
      <c r="H2897" s="9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</row>
    <row r="2898">
      <c r="F2898" s="8"/>
      <c r="G2898" s="7"/>
      <c r="H2898" s="9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</row>
    <row r="2899">
      <c r="F2899" s="8"/>
      <c r="G2899" s="7"/>
      <c r="H2899" s="9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</row>
    <row r="2900">
      <c r="F2900" s="8"/>
      <c r="G2900" s="7"/>
      <c r="H2900" s="9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</row>
    <row r="2901">
      <c r="F2901" s="8"/>
      <c r="G2901" s="7"/>
      <c r="H2901" s="9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</row>
    <row r="2902">
      <c r="F2902" s="8"/>
      <c r="G2902" s="7"/>
      <c r="H2902" s="9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</row>
    <row r="2903">
      <c r="F2903" s="8"/>
      <c r="G2903" s="7"/>
      <c r="H2903" s="9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</row>
    <row r="2904">
      <c r="F2904" s="8"/>
      <c r="G2904" s="7"/>
      <c r="H2904" s="9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</row>
    <row r="2905">
      <c r="F2905" s="8"/>
      <c r="G2905" s="7"/>
      <c r="H2905" s="9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</row>
    <row r="2906">
      <c r="F2906" s="8"/>
      <c r="G2906" s="7"/>
      <c r="H2906" s="9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</row>
    <row r="2907">
      <c r="F2907" s="8"/>
      <c r="G2907" s="7"/>
      <c r="H2907" s="9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</row>
    <row r="2908">
      <c r="F2908" s="8"/>
      <c r="G2908" s="7"/>
      <c r="H2908" s="9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</row>
    <row r="2909">
      <c r="F2909" s="8"/>
      <c r="G2909" s="7"/>
      <c r="H2909" s="9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</row>
    <row r="2910">
      <c r="F2910" s="8"/>
      <c r="G2910" s="7"/>
      <c r="H2910" s="9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</row>
    <row r="2911">
      <c r="F2911" s="8"/>
      <c r="G2911" s="7"/>
      <c r="H2911" s="9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</row>
    <row r="2912">
      <c r="F2912" s="8"/>
      <c r="G2912" s="7"/>
      <c r="H2912" s="9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</row>
    <row r="2913">
      <c r="F2913" s="8"/>
      <c r="G2913" s="7"/>
      <c r="H2913" s="9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</row>
    <row r="2914">
      <c r="F2914" s="8"/>
      <c r="G2914" s="7"/>
      <c r="H2914" s="9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</row>
    <row r="2915">
      <c r="F2915" s="8"/>
      <c r="G2915" s="7"/>
      <c r="H2915" s="9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</row>
    <row r="2916">
      <c r="F2916" s="8"/>
      <c r="G2916" s="7"/>
      <c r="H2916" s="9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</row>
    <row r="2917">
      <c r="F2917" s="8"/>
      <c r="G2917" s="7"/>
      <c r="H2917" s="9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</row>
    <row r="2918">
      <c r="F2918" s="8"/>
      <c r="G2918" s="7"/>
      <c r="H2918" s="9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</row>
    <row r="2919">
      <c r="F2919" s="8"/>
      <c r="G2919" s="7"/>
      <c r="H2919" s="9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</row>
    <row r="2920">
      <c r="F2920" s="8"/>
      <c r="G2920" s="7"/>
      <c r="H2920" s="9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</row>
    <row r="2921">
      <c r="F2921" s="8"/>
      <c r="G2921" s="7"/>
      <c r="H2921" s="9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</row>
    <row r="2922">
      <c r="F2922" s="8"/>
      <c r="G2922" s="7"/>
      <c r="H2922" s="9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</row>
    <row r="2923">
      <c r="F2923" s="8"/>
      <c r="G2923" s="7"/>
      <c r="H2923" s="9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</row>
    <row r="2924">
      <c r="F2924" s="8"/>
      <c r="G2924" s="7"/>
      <c r="H2924" s="9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</row>
    <row r="2925">
      <c r="F2925" s="8"/>
      <c r="G2925" s="7"/>
      <c r="H2925" s="9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</row>
    <row r="2926">
      <c r="F2926" s="8"/>
      <c r="G2926" s="7"/>
      <c r="H2926" s="9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</row>
    <row r="2927">
      <c r="F2927" s="8"/>
      <c r="G2927" s="7"/>
      <c r="H2927" s="9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</row>
    <row r="2928">
      <c r="F2928" s="8"/>
      <c r="G2928" s="7"/>
      <c r="H2928" s="9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</row>
    <row r="2929">
      <c r="F2929" s="8"/>
      <c r="G2929" s="7"/>
      <c r="H2929" s="9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</row>
    <row r="2930">
      <c r="F2930" s="8"/>
      <c r="G2930" s="7"/>
      <c r="H2930" s="9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</row>
    <row r="2931">
      <c r="F2931" s="8"/>
      <c r="G2931" s="7"/>
      <c r="H2931" s="9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</row>
    <row r="2932">
      <c r="F2932" s="8"/>
      <c r="G2932" s="7"/>
      <c r="H2932" s="9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</row>
    <row r="2933">
      <c r="F2933" s="8"/>
      <c r="G2933" s="7"/>
      <c r="H2933" s="9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</row>
    <row r="2934">
      <c r="F2934" s="8"/>
      <c r="G2934" s="7"/>
      <c r="H2934" s="9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</row>
    <row r="2935">
      <c r="F2935" s="8"/>
      <c r="G2935" s="7"/>
      <c r="H2935" s="9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</row>
    <row r="2936">
      <c r="F2936" s="8"/>
      <c r="G2936" s="7"/>
      <c r="H2936" s="9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</row>
    <row r="2937">
      <c r="F2937" s="8"/>
      <c r="G2937" s="7"/>
      <c r="H2937" s="9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</row>
    <row r="2938">
      <c r="F2938" s="8"/>
      <c r="G2938" s="7"/>
      <c r="H2938" s="9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</row>
    <row r="2939">
      <c r="F2939" s="8"/>
      <c r="G2939" s="7"/>
      <c r="H2939" s="9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</row>
    <row r="2940">
      <c r="F2940" s="8"/>
      <c r="G2940" s="7"/>
      <c r="H2940" s="9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</row>
    <row r="2941">
      <c r="F2941" s="8"/>
      <c r="G2941" s="7"/>
      <c r="H2941" s="9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</row>
    <row r="2942">
      <c r="F2942" s="8"/>
      <c r="G2942" s="7"/>
      <c r="H2942" s="9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</row>
    <row r="2943">
      <c r="F2943" s="8"/>
      <c r="G2943" s="7"/>
      <c r="H2943" s="9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</row>
    <row r="2944">
      <c r="F2944" s="8"/>
      <c r="G2944" s="7"/>
      <c r="H2944" s="9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</row>
    <row r="2945">
      <c r="F2945" s="8"/>
      <c r="G2945" s="7"/>
      <c r="H2945" s="9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</row>
    <row r="2946">
      <c r="F2946" s="8"/>
      <c r="G2946" s="7"/>
      <c r="H2946" s="9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</row>
    <row r="2947">
      <c r="F2947" s="8"/>
      <c r="G2947" s="7"/>
      <c r="H2947" s="9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</row>
    <row r="2948">
      <c r="F2948" s="8"/>
      <c r="G2948" s="7"/>
      <c r="H2948" s="9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</row>
    <row r="2949">
      <c r="F2949" s="8"/>
      <c r="G2949" s="7"/>
      <c r="H2949" s="9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</row>
    <row r="2950">
      <c r="F2950" s="8"/>
      <c r="G2950" s="7"/>
      <c r="H2950" s="9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</row>
    <row r="2951">
      <c r="F2951" s="8"/>
      <c r="G2951" s="7"/>
      <c r="H2951" s="9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</row>
    <row r="2952">
      <c r="F2952" s="8"/>
      <c r="G2952" s="7"/>
      <c r="H2952" s="9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</row>
    <row r="2953">
      <c r="F2953" s="8"/>
      <c r="G2953" s="7"/>
      <c r="H2953" s="9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</row>
    <row r="2954">
      <c r="F2954" s="8"/>
      <c r="G2954" s="7"/>
      <c r="H2954" s="9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</row>
    <row r="2955">
      <c r="F2955" s="8"/>
      <c r="G2955" s="7"/>
      <c r="H2955" s="9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</row>
    <row r="2956">
      <c r="F2956" s="8"/>
      <c r="G2956" s="7"/>
      <c r="H2956" s="9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</row>
    <row r="2957">
      <c r="F2957" s="8"/>
      <c r="G2957" s="7"/>
      <c r="H2957" s="9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</row>
    <row r="2958">
      <c r="F2958" s="8"/>
      <c r="G2958" s="7"/>
      <c r="H2958" s="9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</row>
    <row r="2959">
      <c r="F2959" s="8"/>
      <c r="G2959" s="7"/>
      <c r="H2959" s="9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</row>
    <row r="2960">
      <c r="F2960" s="8"/>
      <c r="G2960" s="7"/>
      <c r="H2960" s="9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</row>
    <row r="2961">
      <c r="F2961" s="8"/>
      <c r="G2961" s="7"/>
      <c r="H2961" s="9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</row>
    <row r="2962">
      <c r="F2962" s="8"/>
      <c r="G2962" s="7"/>
      <c r="H2962" s="9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</row>
    <row r="2963">
      <c r="F2963" s="8"/>
      <c r="G2963" s="7"/>
      <c r="H2963" s="9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</row>
    <row r="2964">
      <c r="F2964" s="8"/>
      <c r="G2964" s="7"/>
      <c r="H2964" s="9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</row>
    <row r="2965">
      <c r="F2965" s="8"/>
      <c r="G2965" s="7"/>
      <c r="H2965" s="9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</row>
    <row r="2966">
      <c r="F2966" s="8"/>
      <c r="G2966" s="7"/>
      <c r="H2966" s="9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</row>
    <row r="2967">
      <c r="F2967" s="8"/>
      <c r="G2967" s="7"/>
      <c r="H2967" s="9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</row>
    <row r="2968">
      <c r="F2968" s="8"/>
      <c r="G2968" s="7"/>
      <c r="H2968" s="9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</row>
    <row r="2969">
      <c r="F2969" s="8"/>
      <c r="G2969" s="7"/>
      <c r="H2969" s="9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</row>
    <row r="2970">
      <c r="F2970" s="8"/>
      <c r="G2970" s="7"/>
      <c r="H2970" s="9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</row>
    <row r="2971">
      <c r="F2971" s="8"/>
      <c r="G2971" s="7"/>
      <c r="H2971" s="9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</row>
    <row r="2972">
      <c r="F2972" s="8"/>
      <c r="G2972" s="7"/>
      <c r="H2972" s="9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</row>
    <row r="2973">
      <c r="F2973" s="8"/>
      <c r="G2973" s="7"/>
      <c r="H2973" s="9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</row>
    <row r="2974">
      <c r="F2974" s="8"/>
      <c r="G2974" s="7"/>
      <c r="H2974" s="9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</row>
    <row r="2975">
      <c r="F2975" s="8"/>
      <c r="G2975" s="7"/>
      <c r="H2975" s="9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</row>
    <row r="2976">
      <c r="F2976" s="8"/>
      <c r="G2976" s="7"/>
      <c r="H2976" s="9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</row>
    <row r="2977">
      <c r="F2977" s="8"/>
      <c r="G2977" s="7"/>
      <c r="H2977" s="9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</row>
    <row r="2978">
      <c r="F2978" s="8"/>
      <c r="G2978" s="7"/>
      <c r="H2978" s="9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</row>
    <row r="2979">
      <c r="F2979" s="8"/>
      <c r="G2979" s="7"/>
      <c r="H2979" s="9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</row>
    <row r="2980">
      <c r="F2980" s="8"/>
      <c r="G2980" s="7"/>
      <c r="H2980" s="9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</row>
    <row r="2981">
      <c r="F2981" s="8"/>
      <c r="G2981" s="7"/>
      <c r="H2981" s="9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</row>
    <row r="2982">
      <c r="F2982" s="8"/>
      <c r="G2982" s="7"/>
      <c r="H2982" s="9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</row>
    <row r="2983">
      <c r="F2983" s="8"/>
      <c r="G2983" s="7"/>
      <c r="H2983" s="9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</row>
    <row r="2984">
      <c r="F2984" s="8"/>
      <c r="G2984" s="7"/>
      <c r="H2984" s="9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</row>
    <row r="2985">
      <c r="F2985" s="8"/>
      <c r="G2985" s="7"/>
      <c r="H2985" s="9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</row>
    <row r="2986">
      <c r="F2986" s="8"/>
      <c r="G2986" s="7"/>
      <c r="H2986" s="9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</row>
    <row r="2987">
      <c r="F2987" s="8"/>
      <c r="G2987" s="7"/>
      <c r="H2987" s="9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</row>
    <row r="2988">
      <c r="F2988" s="8"/>
      <c r="G2988" s="7"/>
      <c r="H2988" s="9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</row>
    <row r="2989">
      <c r="F2989" s="8"/>
      <c r="G2989" s="7"/>
      <c r="H2989" s="9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</row>
    <row r="2990">
      <c r="F2990" s="8"/>
      <c r="G2990" s="7"/>
      <c r="H2990" s="9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</row>
    <row r="2991">
      <c r="F2991" s="8"/>
      <c r="G2991" s="7"/>
      <c r="H2991" s="9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</row>
    <row r="2992">
      <c r="F2992" s="8"/>
      <c r="G2992" s="7"/>
      <c r="H2992" s="9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</row>
    <row r="2993">
      <c r="F2993" s="8"/>
      <c r="G2993" s="7"/>
      <c r="H2993" s="9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</row>
    <row r="2994">
      <c r="F2994" s="8"/>
      <c r="G2994" s="7"/>
      <c r="H2994" s="9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</row>
    <row r="2995">
      <c r="F2995" s="8"/>
      <c r="G2995" s="7"/>
      <c r="H2995" s="9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</row>
    <row r="2996">
      <c r="F2996" s="8"/>
      <c r="G2996" s="7"/>
      <c r="H2996" s="9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</row>
    <row r="2997">
      <c r="F2997" s="8"/>
      <c r="G2997" s="7"/>
      <c r="H2997" s="9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</row>
    <row r="2998">
      <c r="F2998" s="8"/>
      <c r="G2998" s="7"/>
      <c r="H2998" s="9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</row>
    <row r="2999">
      <c r="F2999" s="8"/>
      <c r="G2999" s="7"/>
      <c r="H2999" s="9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</row>
    <row r="3000">
      <c r="F3000" s="8"/>
      <c r="G3000" s="7"/>
      <c r="H3000" s="9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</row>
    <row r="3001">
      <c r="F3001" s="8"/>
      <c r="G3001" s="7"/>
      <c r="H3001" s="9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</row>
    <row r="3002">
      <c r="F3002" s="8"/>
      <c r="G3002" s="7"/>
      <c r="H3002" s="9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</row>
    <row r="3003">
      <c r="F3003" s="8"/>
      <c r="G3003" s="7"/>
      <c r="H3003" s="9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</row>
    <row r="3004">
      <c r="F3004" s="8"/>
      <c r="G3004" s="7"/>
      <c r="H3004" s="9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</row>
    <row r="3005">
      <c r="F3005" s="8"/>
      <c r="G3005" s="7"/>
      <c r="H3005" s="9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</row>
    <row r="3006">
      <c r="F3006" s="8"/>
      <c r="G3006" s="7"/>
      <c r="H3006" s="9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</row>
    <row r="3007">
      <c r="F3007" s="8"/>
      <c r="G3007" s="7"/>
      <c r="H3007" s="9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</row>
    <row r="3008">
      <c r="F3008" s="8"/>
      <c r="G3008" s="7"/>
      <c r="H3008" s="9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</row>
    <row r="3009">
      <c r="F3009" s="8"/>
      <c r="G3009" s="7"/>
      <c r="H3009" s="9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</row>
    <row r="3010">
      <c r="F3010" s="8"/>
      <c r="G3010" s="7"/>
      <c r="H3010" s="9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</row>
    <row r="3011">
      <c r="F3011" s="8"/>
      <c r="G3011" s="7"/>
      <c r="H3011" s="9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</row>
    <row r="3012">
      <c r="F3012" s="8"/>
      <c r="G3012" s="7"/>
      <c r="H3012" s="9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</row>
    <row r="3013">
      <c r="F3013" s="8"/>
      <c r="G3013" s="7"/>
      <c r="H3013" s="9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</row>
    <row r="3014">
      <c r="F3014" s="8"/>
      <c r="G3014" s="7"/>
      <c r="H3014" s="9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</row>
    <row r="3015">
      <c r="F3015" s="8"/>
      <c r="G3015" s="7"/>
      <c r="H3015" s="9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</row>
    <row r="3016">
      <c r="F3016" s="8"/>
      <c r="G3016" s="7"/>
      <c r="H3016" s="9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</row>
    <row r="3017">
      <c r="F3017" s="8"/>
      <c r="G3017" s="7"/>
      <c r="H3017" s="9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</row>
    <row r="3018">
      <c r="F3018" s="8"/>
      <c r="G3018" s="7"/>
      <c r="H3018" s="9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</row>
    <row r="3019">
      <c r="F3019" s="8"/>
      <c r="G3019" s="7"/>
      <c r="H3019" s="9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</row>
    <row r="3020">
      <c r="F3020" s="8"/>
      <c r="G3020" s="7"/>
      <c r="H3020" s="9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</row>
    <row r="3021">
      <c r="F3021" s="8"/>
      <c r="G3021" s="7"/>
      <c r="H3021" s="9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</row>
    <row r="3022">
      <c r="F3022" s="8"/>
      <c r="G3022" s="7"/>
      <c r="H3022" s="9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</row>
    <row r="3023">
      <c r="F3023" s="8"/>
      <c r="G3023" s="7"/>
      <c r="H3023" s="9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</row>
    <row r="3024">
      <c r="F3024" s="8"/>
      <c r="G3024" s="7"/>
      <c r="H3024" s="9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</row>
    <row r="3025">
      <c r="F3025" s="8"/>
      <c r="G3025" s="7"/>
      <c r="H3025" s="9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</row>
    <row r="3026">
      <c r="F3026" s="8"/>
      <c r="G3026" s="7"/>
      <c r="H3026" s="9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</row>
    <row r="3027">
      <c r="F3027" s="8"/>
      <c r="G3027" s="7"/>
      <c r="H3027" s="9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</row>
    <row r="3028">
      <c r="F3028" s="8"/>
      <c r="G3028" s="7"/>
      <c r="H3028" s="9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</row>
    <row r="3029">
      <c r="F3029" s="8"/>
      <c r="G3029" s="7"/>
      <c r="H3029" s="9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</row>
    <row r="3030">
      <c r="F3030" s="8"/>
      <c r="G3030" s="7"/>
      <c r="H3030" s="9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</row>
    <row r="3031">
      <c r="F3031" s="8"/>
      <c r="G3031" s="7"/>
      <c r="H3031" s="9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</row>
    <row r="3032">
      <c r="F3032" s="8"/>
      <c r="G3032" s="7"/>
      <c r="H3032" s="9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</row>
    <row r="3033">
      <c r="F3033" s="8"/>
      <c r="G3033" s="7"/>
      <c r="H3033" s="9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</row>
    <row r="3034">
      <c r="F3034" s="8"/>
      <c r="G3034" s="7"/>
      <c r="H3034" s="9"/>
      <c r="I3034" s="7"/>
      <c r="J3034" s="7"/>
      <c r="K3034" s="7"/>
      <c r="L3034" s="7"/>
      <c r="M3034" s="7"/>
      <c r="N3034" s="7"/>
      <c r="O3034" s="7"/>
      <c r="P3034" s="7"/>
      <c r="Q3034" s="7"/>
      <c r="R3034" s="7"/>
      <c r="S3034" s="7"/>
      <c r="T3034" s="7"/>
    </row>
    <row r="3035">
      <c r="F3035" s="8"/>
      <c r="G3035" s="7"/>
      <c r="H3035" s="9"/>
      <c r="I3035" s="7"/>
      <c r="J3035" s="7"/>
      <c r="K3035" s="7"/>
      <c r="L3035" s="7"/>
      <c r="M3035" s="7"/>
      <c r="N3035" s="7"/>
      <c r="O3035" s="7"/>
      <c r="P3035" s="7"/>
      <c r="Q3035" s="7"/>
      <c r="R3035" s="7"/>
      <c r="S3035" s="7"/>
      <c r="T3035" s="7"/>
    </row>
    <row r="3036">
      <c r="F3036" s="8"/>
      <c r="G3036" s="7"/>
      <c r="H3036" s="9"/>
      <c r="I3036" s="7"/>
      <c r="J3036" s="7"/>
      <c r="K3036" s="7"/>
      <c r="L3036" s="7"/>
      <c r="M3036" s="7"/>
      <c r="N3036" s="7"/>
      <c r="O3036" s="7"/>
      <c r="P3036" s="7"/>
      <c r="Q3036" s="7"/>
      <c r="R3036" s="7"/>
      <c r="S3036" s="7"/>
      <c r="T3036" s="7"/>
    </row>
    <row r="3037">
      <c r="F3037" s="8"/>
      <c r="G3037" s="7"/>
      <c r="H3037" s="9"/>
      <c r="I3037" s="7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</row>
    <row r="3038">
      <c r="F3038" s="8"/>
      <c r="G3038" s="7"/>
      <c r="H3038" s="9"/>
      <c r="I3038" s="7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</row>
    <row r="3039">
      <c r="F3039" s="8"/>
      <c r="G3039" s="7"/>
      <c r="H3039" s="9"/>
      <c r="I3039" s="7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</row>
    <row r="3040">
      <c r="F3040" s="8"/>
      <c r="G3040" s="7"/>
      <c r="H3040" s="9"/>
      <c r="I3040" s="7"/>
      <c r="J3040" s="7"/>
      <c r="K3040" s="7"/>
      <c r="L3040" s="7"/>
      <c r="M3040" s="7"/>
      <c r="N3040" s="7"/>
      <c r="O3040" s="7"/>
      <c r="P3040" s="7"/>
      <c r="Q3040" s="7"/>
      <c r="R3040" s="7"/>
      <c r="S3040" s="7"/>
      <c r="T3040" s="7"/>
    </row>
    <row r="3041">
      <c r="F3041" s="8"/>
      <c r="G3041" s="7"/>
      <c r="H3041" s="9"/>
      <c r="I3041" s="7"/>
      <c r="J3041" s="7"/>
      <c r="K3041" s="7"/>
      <c r="L3041" s="7"/>
      <c r="M3041" s="7"/>
      <c r="N3041" s="7"/>
      <c r="O3041" s="7"/>
      <c r="P3041" s="7"/>
      <c r="Q3041" s="7"/>
      <c r="R3041" s="7"/>
      <c r="S3041" s="7"/>
      <c r="T3041" s="7"/>
    </row>
    <row r="3042">
      <c r="F3042" s="8"/>
      <c r="G3042" s="7"/>
      <c r="H3042" s="9"/>
      <c r="I3042" s="7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</row>
    <row r="3043">
      <c r="F3043" s="8"/>
      <c r="G3043" s="7"/>
      <c r="H3043" s="9"/>
      <c r="I3043" s="7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</row>
    <row r="3044">
      <c r="F3044" s="8"/>
      <c r="G3044" s="7"/>
      <c r="H3044" s="9"/>
      <c r="I3044" s="7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</row>
    <row r="3045">
      <c r="F3045" s="8"/>
      <c r="G3045" s="7"/>
      <c r="H3045" s="9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</row>
    <row r="3046">
      <c r="F3046" s="8"/>
      <c r="G3046" s="7"/>
      <c r="H3046" s="9"/>
      <c r="I3046" s="7"/>
      <c r="J3046" s="7"/>
      <c r="K3046" s="7"/>
      <c r="L3046" s="7"/>
      <c r="M3046" s="7"/>
      <c r="N3046" s="7"/>
      <c r="O3046" s="7"/>
      <c r="P3046" s="7"/>
      <c r="Q3046" s="7"/>
      <c r="R3046" s="7"/>
      <c r="S3046" s="7"/>
      <c r="T3046" s="7"/>
    </row>
    <row r="3047">
      <c r="F3047" s="8"/>
      <c r="G3047" s="7"/>
      <c r="H3047" s="9"/>
      <c r="I3047" s="7"/>
      <c r="J3047" s="7"/>
      <c r="K3047" s="7"/>
      <c r="L3047" s="7"/>
      <c r="M3047" s="7"/>
      <c r="N3047" s="7"/>
      <c r="O3047" s="7"/>
      <c r="P3047" s="7"/>
      <c r="Q3047" s="7"/>
      <c r="R3047" s="7"/>
      <c r="S3047" s="7"/>
      <c r="T3047" s="7"/>
    </row>
    <row r="3048">
      <c r="F3048" s="8"/>
      <c r="G3048" s="7"/>
      <c r="H3048" s="9"/>
      <c r="I3048" s="7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</row>
    <row r="3049">
      <c r="F3049" s="8"/>
      <c r="G3049" s="7"/>
      <c r="H3049" s="9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</row>
    <row r="3050">
      <c r="F3050" s="8"/>
      <c r="G3050" s="7"/>
      <c r="H3050" s="9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</row>
    <row r="3051">
      <c r="F3051" s="8"/>
      <c r="G3051" s="7"/>
      <c r="H3051" s="9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</row>
    <row r="3052">
      <c r="F3052" s="8"/>
      <c r="G3052" s="7"/>
      <c r="H3052" s="9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</row>
    <row r="3053">
      <c r="F3053" s="8"/>
      <c r="G3053" s="7"/>
      <c r="H3053" s="9"/>
      <c r="I3053" s="7"/>
      <c r="J3053" s="7"/>
      <c r="K3053" s="7"/>
      <c r="L3053" s="7"/>
      <c r="M3053" s="7"/>
      <c r="N3053" s="7"/>
      <c r="O3053" s="7"/>
      <c r="P3053" s="7"/>
      <c r="Q3053" s="7"/>
      <c r="R3053" s="7"/>
      <c r="S3053" s="7"/>
      <c r="T3053" s="7"/>
    </row>
    <row r="3054">
      <c r="F3054" s="8"/>
      <c r="G3054" s="7"/>
      <c r="H3054" s="9"/>
      <c r="I3054" s="7"/>
      <c r="J3054" s="7"/>
      <c r="K3054" s="7"/>
      <c r="L3054" s="7"/>
      <c r="M3054" s="7"/>
      <c r="N3054" s="7"/>
      <c r="O3054" s="7"/>
      <c r="P3054" s="7"/>
      <c r="Q3054" s="7"/>
      <c r="R3054" s="7"/>
      <c r="S3054" s="7"/>
      <c r="T3054" s="7"/>
    </row>
    <row r="3055">
      <c r="F3055" s="8"/>
      <c r="G3055" s="7"/>
      <c r="H3055" s="9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</row>
    <row r="3056">
      <c r="F3056" s="8"/>
      <c r="G3056" s="7"/>
      <c r="H3056" s="9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</row>
    <row r="3057">
      <c r="F3057" s="8"/>
      <c r="G3057" s="7"/>
      <c r="H3057" s="9"/>
      <c r="I3057" s="7"/>
      <c r="J3057" s="7"/>
      <c r="K3057" s="7"/>
      <c r="L3057" s="7"/>
      <c r="M3057" s="7"/>
      <c r="N3057" s="7"/>
      <c r="O3057" s="7"/>
      <c r="P3057" s="7"/>
      <c r="Q3057" s="7"/>
      <c r="R3057" s="7"/>
      <c r="S3057" s="7"/>
      <c r="T3057" s="7"/>
    </row>
    <row r="3058">
      <c r="F3058" s="8"/>
      <c r="G3058" s="7"/>
      <c r="H3058" s="9"/>
      <c r="I3058" s="7"/>
      <c r="J3058" s="7"/>
      <c r="K3058" s="7"/>
      <c r="L3058" s="7"/>
      <c r="M3058" s="7"/>
      <c r="N3058" s="7"/>
      <c r="O3058" s="7"/>
      <c r="P3058" s="7"/>
      <c r="Q3058" s="7"/>
      <c r="R3058" s="7"/>
      <c r="S3058" s="7"/>
      <c r="T3058" s="7"/>
    </row>
    <row r="3059">
      <c r="F3059" s="8"/>
      <c r="G3059" s="7"/>
      <c r="H3059" s="9"/>
      <c r="I3059" s="7"/>
      <c r="J3059" s="7"/>
      <c r="K3059" s="7"/>
      <c r="L3059" s="7"/>
      <c r="M3059" s="7"/>
      <c r="N3059" s="7"/>
      <c r="O3059" s="7"/>
      <c r="P3059" s="7"/>
      <c r="Q3059" s="7"/>
      <c r="R3059" s="7"/>
      <c r="S3059" s="7"/>
      <c r="T3059" s="7"/>
    </row>
    <row r="3060">
      <c r="F3060" s="8"/>
      <c r="G3060" s="7"/>
      <c r="H3060" s="9"/>
      <c r="I3060" s="7"/>
      <c r="J3060" s="7"/>
      <c r="K3060" s="7"/>
      <c r="L3060" s="7"/>
      <c r="M3060" s="7"/>
      <c r="N3060" s="7"/>
      <c r="O3060" s="7"/>
      <c r="P3060" s="7"/>
      <c r="Q3060" s="7"/>
      <c r="R3060" s="7"/>
      <c r="S3060" s="7"/>
      <c r="T3060" s="7"/>
    </row>
    <row r="3061">
      <c r="F3061" s="8"/>
      <c r="G3061" s="7"/>
      <c r="H3061" s="9"/>
      <c r="I3061" s="7"/>
      <c r="J3061" s="7"/>
      <c r="K3061" s="7"/>
      <c r="L3061" s="7"/>
      <c r="M3061" s="7"/>
      <c r="N3061" s="7"/>
      <c r="O3061" s="7"/>
      <c r="P3061" s="7"/>
      <c r="Q3061" s="7"/>
      <c r="R3061" s="7"/>
      <c r="S3061" s="7"/>
      <c r="T3061" s="7"/>
    </row>
    <row r="3062">
      <c r="F3062" s="8"/>
      <c r="G3062" s="7"/>
      <c r="H3062" s="9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</row>
    <row r="3063">
      <c r="F3063" s="8"/>
      <c r="G3063" s="7"/>
      <c r="H3063" s="9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</row>
    <row r="3064">
      <c r="F3064" s="8"/>
      <c r="G3064" s="7"/>
      <c r="H3064" s="9"/>
      <c r="I3064" s="7"/>
      <c r="J3064" s="7"/>
      <c r="K3064" s="7"/>
      <c r="L3064" s="7"/>
      <c r="M3064" s="7"/>
      <c r="N3064" s="7"/>
      <c r="O3064" s="7"/>
      <c r="P3064" s="7"/>
      <c r="Q3064" s="7"/>
      <c r="R3064" s="7"/>
      <c r="S3064" s="7"/>
      <c r="T3064" s="7"/>
    </row>
    <row r="3065">
      <c r="F3065" s="8"/>
      <c r="G3065" s="7"/>
      <c r="H3065" s="9"/>
      <c r="I3065" s="7"/>
      <c r="J3065" s="7"/>
      <c r="K3065" s="7"/>
      <c r="L3065" s="7"/>
      <c r="M3065" s="7"/>
      <c r="N3065" s="7"/>
      <c r="O3065" s="7"/>
      <c r="P3065" s="7"/>
      <c r="Q3065" s="7"/>
      <c r="R3065" s="7"/>
      <c r="S3065" s="7"/>
      <c r="T3065" s="7"/>
    </row>
    <row r="3066">
      <c r="F3066" s="8"/>
      <c r="G3066" s="7"/>
      <c r="H3066" s="9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</row>
    <row r="3067">
      <c r="F3067" s="8"/>
      <c r="G3067" s="7"/>
      <c r="H3067" s="9"/>
      <c r="I3067" s="7"/>
      <c r="J3067" s="7"/>
      <c r="K3067" s="7"/>
      <c r="L3067" s="7"/>
      <c r="M3067" s="7"/>
      <c r="N3067" s="7"/>
      <c r="O3067" s="7"/>
      <c r="P3067" s="7"/>
      <c r="Q3067" s="7"/>
      <c r="R3067" s="7"/>
      <c r="S3067" s="7"/>
      <c r="T3067" s="7"/>
    </row>
    <row r="3068">
      <c r="F3068" s="8"/>
      <c r="G3068" s="7"/>
      <c r="H3068" s="9"/>
      <c r="I3068" s="7"/>
      <c r="J3068" s="7"/>
      <c r="K3068" s="7"/>
      <c r="L3068" s="7"/>
      <c r="M3068" s="7"/>
      <c r="N3068" s="7"/>
      <c r="O3068" s="7"/>
      <c r="P3068" s="7"/>
      <c r="Q3068" s="7"/>
      <c r="R3068" s="7"/>
      <c r="S3068" s="7"/>
      <c r="T3068" s="7"/>
    </row>
    <row r="3069">
      <c r="F3069" s="8"/>
      <c r="G3069" s="7"/>
      <c r="H3069" s="9"/>
      <c r="I3069" s="7"/>
      <c r="J3069" s="7"/>
      <c r="K3069" s="7"/>
      <c r="L3069" s="7"/>
      <c r="M3069" s="7"/>
      <c r="N3069" s="7"/>
      <c r="O3069" s="7"/>
      <c r="P3069" s="7"/>
      <c r="Q3069" s="7"/>
      <c r="R3069" s="7"/>
      <c r="S3069" s="7"/>
      <c r="T3069" s="7"/>
    </row>
    <row r="3070">
      <c r="F3070" s="8"/>
      <c r="G3070" s="7"/>
      <c r="H3070" s="9"/>
      <c r="I3070" s="7"/>
      <c r="J3070" s="7"/>
      <c r="K3070" s="7"/>
      <c r="L3070" s="7"/>
      <c r="M3070" s="7"/>
      <c r="N3070" s="7"/>
      <c r="O3070" s="7"/>
      <c r="P3070" s="7"/>
      <c r="Q3070" s="7"/>
      <c r="R3070" s="7"/>
      <c r="S3070" s="7"/>
      <c r="T3070" s="7"/>
    </row>
    <row r="3071">
      <c r="F3071" s="8"/>
      <c r="G3071" s="7"/>
      <c r="H3071" s="9"/>
      <c r="I3071" s="7"/>
      <c r="J3071" s="7"/>
      <c r="K3071" s="7"/>
      <c r="L3071" s="7"/>
      <c r="M3071" s="7"/>
      <c r="N3071" s="7"/>
      <c r="O3071" s="7"/>
      <c r="P3071" s="7"/>
      <c r="Q3071" s="7"/>
      <c r="R3071" s="7"/>
      <c r="S3071" s="7"/>
      <c r="T3071" s="7"/>
    </row>
    <row r="3072">
      <c r="F3072" s="8"/>
      <c r="G3072" s="7"/>
      <c r="H3072" s="9"/>
      <c r="I3072" s="7"/>
      <c r="J3072" s="7"/>
      <c r="K3072" s="7"/>
      <c r="L3072" s="7"/>
      <c r="M3072" s="7"/>
      <c r="N3072" s="7"/>
      <c r="O3072" s="7"/>
      <c r="P3072" s="7"/>
      <c r="Q3072" s="7"/>
      <c r="R3072" s="7"/>
      <c r="S3072" s="7"/>
      <c r="T3072" s="7"/>
    </row>
    <row r="3073">
      <c r="F3073" s="8"/>
      <c r="G3073" s="7"/>
      <c r="H3073" s="9"/>
      <c r="I3073" s="7"/>
      <c r="J3073" s="7"/>
      <c r="K3073" s="7"/>
      <c r="L3073" s="7"/>
      <c r="M3073" s="7"/>
      <c r="N3073" s="7"/>
      <c r="O3073" s="7"/>
      <c r="P3073" s="7"/>
      <c r="Q3073" s="7"/>
      <c r="R3073" s="7"/>
      <c r="S3073" s="7"/>
      <c r="T3073" s="7"/>
    </row>
    <row r="3074">
      <c r="F3074" s="8"/>
      <c r="G3074" s="7"/>
      <c r="H3074" s="9"/>
      <c r="I3074" s="7"/>
      <c r="J3074" s="7"/>
      <c r="K3074" s="7"/>
      <c r="L3074" s="7"/>
      <c r="M3074" s="7"/>
      <c r="N3074" s="7"/>
      <c r="O3074" s="7"/>
      <c r="P3074" s="7"/>
      <c r="Q3074" s="7"/>
      <c r="R3074" s="7"/>
      <c r="S3074" s="7"/>
      <c r="T3074" s="7"/>
    </row>
    <row r="3075">
      <c r="F3075" s="8"/>
      <c r="G3075" s="7"/>
      <c r="H3075" s="9"/>
      <c r="I3075" s="7"/>
      <c r="J3075" s="7"/>
      <c r="K3075" s="7"/>
      <c r="L3075" s="7"/>
      <c r="M3075" s="7"/>
      <c r="N3075" s="7"/>
      <c r="O3075" s="7"/>
      <c r="P3075" s="7"/>
      <c r="Q3075" s="7"/>
      <c r="R3075" s="7"/>
      <c r="S3075" s="7"/>
      <c r="T3075" s="7"/>
    </row>
    <row r="3076">
      <c r="F3076" s="8"/>
      <c r="G3076" s="7"/>
      <c r="H3076" s="9"/>
      <c r="I3076" s="7"/>
      <c r="J3076" s="7"/>
      <c r="K3076" s="7"/>
      <c r="L3076" s="7"/>
      <c r="M3076" s="7"/>
      <c r="N3076" s="7"/>
      <c r="O3076" s="7"/>
      <c r="P3076" s="7"/>
      <c r="Q3076" s="7"/>
      <c r="R3076" s="7"/>
      <c r="S3076" s="7"/>
      <c r="T3076" s="7"/>
    </row>
    <row r="3077">
      <c r="F3077" s="8"/>
      <c r="G3077" s="7"/>
      <c r="H3077" s="9"/>
      <c r="I3077" s="7"/>
      <c r="J3077" s="7"/>
      <c r="K3077" s="7"/>
      <c r="L3077" s="7"/>
      <c r="M3077" s="7"/>
      <c r="N3077" s="7"/>
      <c r="O3077" s="7"/>
      <c r="P3077" s="7"/>
      <c r="Q3077" s="7"/>
      <c r="R3077" s="7"/>
      <c r="S3077" s="7"/>
      <c r="T3077" s="7"/>
    </row>
    <row r="3078">
      <c r="F3078" s="8"/>
      <c r="G3078" s="7"/>
      <c r="H3078" s="9"/>
      <c r="I3078" s="7"/>
      <c r="J3078" s="7"/>
      <c r="K3078" s="7"/>
      <c r="L3078" s="7"/>
      <c r="M3078" s="7"/>
      <c r="N3078" s="7"/>
      <c r="O3078" s="7"/>
      <c r="P3078" s="7"/>
      <c r="Q3078" s="7"/>
      <c r="R3078" s="7"/>
      <c r="S3078" s="7"/>
      <c r="T3078" s="7"/>
    </row>
    <row r="3079">
      <c r="F3079" s="8"/>
      <c r="G3079" s="7"/>
      <c r="H3079" s="9"/>
      <c r="I3079" s="7"/>
      <c r="J3079" s="7"/>
      <c r="K3079" s="7"/>
      <c r="L3079" s="7"/>
      <c r="M3079" s="7"/>
      <c r="N3079" s="7"/>
      <c r="O3079" s="7"/>
      <c r="P3079" s="7"/>
      <c r="Q3079" s="7"/>
      <c r="R3079" s="7"/>
      <c r="S3079" s="7"/>
      <c r="T3079" s="7"/>
    </row>
    <row r="3080">
      <c r="F3080" s="8"/>
      <c r="G3080" s="7"/>
      <c r="H3080" s="9"/>
      <c r="I3080" s="7"/>
      <c r="J3080" s="7"/>
      <c r="K3080" s="7"/>
      <c r="L3080" s="7"/>
      <c r="M3080" s="7"/>
      <c r="N3080" s="7"/>
      <c r="O3080" s="7"/>
      <c r="P3080" s="7"/>
      <c r="Q3080" s="7"/>
      <c r="R3080" s="7"/>
      <c r="S3080" s="7"/>
      <c r="T3080" s="7"/>
    </row>
    <row r="3081">
      <c r="F3081" s="8"/>
      <c r="G3081" s="7"/>
      <c r="H3081" s="9"/>
      <c r="I3081" s="7"/>
      <c r="J3081" s="7"/>
      <c r="K3081" s="7"/>
      <c r="L3081" s="7"/>
      <c r="M3081" s="7"/>
      <c r="N3081" s="7"/>
      <c r="O3081" s="7"/>
      <c r="P3081" s="7"/>
      <c r="Q3081" s="7"/>
      <c r="R3081" s="7"/>
      <c r="S3081" s="7"/>
      <c r="T3081" s="7"/>
    </row>
    <row r="3082">
      <c r="F3082" s="8"/>
      <c r="G3082" s="7"/>
      <c r="H3082" s="9"/>
      <c r="I3082" s="7"/>
      <c r="J3082" s="7"/>
      <c r="K3082" s="7"/>
      <c r="L3082" s="7"/>
      <c r="M3082" s="7"/>
      <c r="N3082" s="7"/>
      <c r="O3082" s="7"/>
      <c r="P3082" s="7"/>
      <c r="Q3082" s="7"/>
      <c r="R3082" s="7"/>
      <c r="S3082" s="7"/>
      <c r="T3082" s="7"/>
    </row>
    <row r="3083">
      <c r="F3083" s="8"/>
      <c r="G3083" s="7"/>
      <c r="H3083" s="9"/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7"/>
      <c r="T3083" s="7"/>
    </row>
    <row r="3084">
      <c r="F3084" s="8"/>
      <c r="G3084" s="7"/>
      <c r="H3084" s="9"/>
      <c r="I3084" s="7"/>
      <c r="J3084" s="7"/>
      <c r="K3084" s="7"/>
      <c r="L3084" s="7"/>
      <c r="M3084" s="7"/>
      <c r="N3084" s="7"/>
      <c r="O3084" s="7"/>
      <c r="P3084" s="7"/>
      <c r="Q3084" s="7"/>
      <c r="R3084" s="7"/>
      <c r="S3084" s="7"/>
      <c r="T3084" s="7"/>
    </row>
    <row r="3085">
      <c r="F3085" s="8"/>
      <c r="G3085" s="7"/>
      <c r="H3085" s="9"/>
      <c r="I3085" s="7"/>
      <c r="J3085" s="7"/>
      <c r="K3085" s="7"/>
      <c r="L3085" s="7"/>
      <c r="M3085" s="7"/>
      <c r="N3085" s="7"/>
      <c r="O3085" s="7"/>
      <c r="P3085" s="7"/>
      <c r="Q3085" s="7"/>
      <c r="R3085" s="7"/>
      <c r="S3085" s="7"/>
      <c r="T3085" s="7"/>
    </row>
    <row r="3086">
      <c r="F3086" s="8"/>
      <c r="G3086" s="7"/>
      <c r="H3086" s="9"/>
      <c r="I3086" s="7"/>
      <c r="J3086" s="7"/>
      <c r="K3086" s="7"/>
      <c r="L3086" s="7"/>
      <c r="M3086" s="7"/>
      <c r="N3086" s="7"/>
      <c r="O3086" s="7"/>
      <c r="P3086" s="7"/>
      <c r="Q3086" s="7"/>
      <c r="R3086" s="7"/>
      <c r="S3086" s="7"/>
      <c r="T3086" s="7"/>
    </row>
    <row r="3087">
      <c r="F3087" s="8"/>
      <c r="G3087" s="7"/>
      <c r="H3087" s="9"/>
      <c r="I3087" s="7"/>
      <c r="J3087" s="7"/>
      <c r="K3087" s="7"/>
      <c r="L3087" s="7"/>
      <c r="M3087" s="7"/>
      <c r="N3087" s="7"/>
      <c r="O3087" s="7"/>
      <c r="P3087" s="7"/>
      <c r="Q3087" s="7"/>
      <c r="R3087" s="7"/>
      <c r="S3087" s="7"/>
      <c r="T3087" s="7"/>
    </row>
    <row r="3088">
      <c r="F3088" s="8"/>
      <c r="G3088" s="7"/>
      <c r="H3088" s="9"/>
      <c r="I3088" s="7"/>
      <c r="J3088" s="7"/>
      <c r="K3088" s="7"/>
      <c r="L3088" s="7"/>
      <c r="M3088" s="7"/>
      <c r="N3088" s="7"/>
      <c r="O3088" s="7"/>
      <c r="P3088" s="7"/>
      <c r="Q3088" s="7"/>
      <c r="R3088" s="7"/>
      <c r="S3088" s="7"/>
      <c r="T3088" s="7"/>
    </row>
    <row r="3089">
      <c r="F3089" s="8"/>
      <c r="G3089" s="7"/>
      <c r="H3089" s="9"/>
      <c r="I3089" s="7"/>
      <c r="J3089" s="7"/>
      <c r="K3089" s="7"/>
      <c r="L3089" s="7"/>
      <c r="M3089" s="7"/>
      <c r="N3089" s="7"/>
      <c r="O3089" s="7"/>
      <c r="P3089" s="7"/>
      <c r="Q3089" s="7"/>
      <c r="R3089" s="7"/>
      <c r="S3089" s="7"/>
      <c r="T3089" s="7"/>
    </row>
    <row r="3090">
      <c r="F3090" s="8"/>
      <c r="G3090" s="7"/>
      <c r="H3090" s="9"/>
      <c r="I3090" s="7"/>
      <c r="J3090" s="7"/>
      <c r="K3090" s="7"/>
      <c r="L3090" s="7"/>
      <c r="M3090" s="7"/>
      <c r="N3090" s="7"/>
      <c r="O3090" s="7"/>
      <c r="P3090" s="7"/>
      <c r="Q3090" s="7"/>
      <c r="R3090" s="7"/>
      <c r="S3090" s="7"/>
      <c r="T3090" s="7"/>
    </row>
    <row r="3091">
      <c r="F3091" s="8"/>
      <c r="G3091" s="7"/>
      <c r="H3091" s="9"/>
      <c r="I3091" s="7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</row>
    <row r="3092">
      <c r="F3092" s="8"/>
      <c r="G3092" s="7"/>
      <c r="H3092" s="9"/>
      <c r="I3092" s="7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</row>
    <row r="3093">
      <c r="F3093" s="8"/>
      <c r="G3093" s="7"/>
      <c r="H3093" s="9"/>
      <c r="I3093" s="7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</row>
    <row r="3094">
      <c r="F3094" s="8"/>
      <c r="G3094" s="7"/>
      <c r="H3094" s="9"/>
      <c r="I3094" s="7"/>
      <c r="J3094" s="7"/>
      <c r="K3094" s="7"/>
      <c r="L3094" s="7"/>
      <c r="M3094" s="7"/>
      <c r="N3094" s="7"/>
      <c r="O3094" s="7"/>
      <c r="P3094" s="7"/>
      <c r="Q3094" s="7"/>
      <c r="R3094" s="7"/>
      <c r="S3094" s="7"/>
      <c r="T3094" s="7"/>
    </row>
    <row r="3095">
      <c r="F3095" s="8"/>
      <c r="G3095" s="7"/>
      <c r="H3095" s="9"/>
      <c r="I3095" s="7"/>
      <c r="J3095" s="7"/>
      <c r="K3095" s="7"/>
      <c r="L3095" s="7"/>
      <c r="M3095" s="7"/>
      <c r="N3095" s="7"/>
      <c r="O3095" s="7"/>
      <c r="P3095" s="7"/>
      <c r="Q3095" s="7"/>
      <c r="R3095" s="7"/>
      <c r="S3095" s="7"/>
      <c r="T3095" s="7"/>
    </row>
    <row r="3096">
      <c r="F3096" s="8"/>
      <c r="G3096" s="7"/>
      <c r="H3096" s="9"/>
      <c r="I3096" s="7"/>
      <c r="J3096" s="7"/>
      <c r="K3096" s="7"/>
      <c r="L3096" s="7"/>
      <c r="M3096" s="7"/>
      <c r="N3096" s="7"/>
      <c r="O3096" s="7"/>
      <c r="P3096" s="7"/>
      <c r="Q3096" s="7"/>
      <c r="R3096" s="7"/>
      <c r="S3096" s="7"/>
      <c r="T3096" s="7"/>
    </row>
    <row r="3097">
      <c r="F3097" s="8"/>
      <c r="G3097" s="7"/>
      <c r="H3097" s="9"/>
      <c r="I3097" s="7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</row>
    <row r="3098">
      <c r="F3098" s="8"/>
      <c r="G3098" s="7"/>
      <c r="H3098" s="9"/>
      <c r="I3098" s="7"/>
      <c r="J3098" s="7"/>
      <c r="K3098" s="7"/>
      <c r="L3098" s="7"/>
      <c r="M3098" s="7"/>
      <c r="N3098" s="7"/>
      <c r="O3098" s="7"/>
      <c r="P3098" s="7"/>
      <c r="Q3098" s="7"/>
      <c r="R3098" s="7"/>
      <c r="S3098" s="7"/>
      <c r="T3098" s="7"/>
    </row>
    <row r="3099">
      <c r="F3099" s="8"/>
      <c r="G3099" s="7"/>
      <c r="H3099" s="9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</row>
    <row r="3100">
      <c r="F3100" s="8"/>
      <c r="G3100" s="7"/>
      <c r="H3100" s="9"/>
      <c r="I3100" s="7"/>
      <c r="J3100" s="7"/>
      <c r="K3100" s="7"/>
      <c r="L3100" s="7"/>
      <c r="M3100" s="7"/>
      <c r="N3100" s="7"/>
      <c r="O3100" s="7"/>
      <c r="P3100" s="7"/>
      <c r="Q3100" s="7"/>
      <c r="R3100" s="7"/>
      <c r="S3100" s="7"/>
      <c r="T3100" s="7"/>
    </row>
    <row r="3101">
      <c r="F3101" s="8"/>
      <c r="G3101" s="7"/>
      <c r="H3101" s="9"/>
      <c r="I3101" s="7"/>
      <c r="J3101" s="7"/>
      <c r="K3101" s="7"/>
      <c r="L3101" s="7"/>
      <c r="M3101" s="7"/>
      <c r="N3101" s="7"/>
      <c r="O3101" s="7"/>
      <c r="P3101" s="7"/>
      <c r="Q3101" s="7"/>
      <c r="R3101" s="7"/>
      <c r="S3101" s="7"/>
      <c r="T3101" s="7"/>
    </row>
    <row r="3102">
      <c r="F3102" s="8"/>
      <c r="G3102" s="7"/>
      <c r="H3102" s="9"/>
      <c r="I3102" s="7"/>
      <c r="J3102" s="7"/>
      <c r="K3102" s="7"/>
      <c r="L3102" s="7"/>
      <c r="M3102" s="7"/>
      <c r="N3102" s="7"/>
      <c r="O3102" s="7"/>
      <c r="P3102" s="7"/>
      <c r="Q3102" s="7"/>
      <c r="R3102" s="7"/>
      <c r="S3102" s="7"/>
      <c r="T3102" s="7"/>
    </row>
    <row r="3103">
      <c r="F3103" s="8"/>
      <c r="G3103" s="7"/>
      <c r="H3103" s="9"/>
      <c r="I3103" s="7"/>
      <c r="J3103" s="7"/>
      <c r="K3103" s="7"/>
      <c r="L3103" s="7"/>
      <c r="M3103" s="7"/>
      <c r="N3103" s="7"/>
      <c r="O3103" s="7"/>
      <c r="P3103" s="7"/>
      <c r="Q3103" s="7"/>
      <c r="R3103" s="7"/>
      <c r="S3103" s="7"/>
      <c r="T3103" s="7"/>
    </row>
    <row r="3104">
      <c r="F3104" s="8"/>
      <c r="G3104" s="7"/>
      <c r="H3104" s="9"/>
      <c r="I3104" s="7"/>
      <c r="J3104" s="7"/>
      <c r="K3104" s="7"/>
      <c r="L3104" s="7"/>
      <c r="M3104" s="7"/>
      <c r="N3104" s="7"/>
      <c r="O3104" s="7"/>
      <c r="P3104" s="7"/>
      <c r="Q3104" s="7"/>
      <c r="R3104" s="7"/>
      <c r="S3104" s="7"/>
      <c r="T3104" s="7"/>
    </row>
    <row r="3105">
      <c r="F3105" s="8"/>
      <c r="G3105" s="7"/>
      <c r="H3105" s="9"/>
      <c r="I3105" s="7"/>
      <c r="J3105" s="7"/>
      <c r="K3105" s="7"/>
      <c r="L3105" s="7"/>
      <c r="M3105" s="7"/>
      <c r="N3105" s="7"/>
      <c r="O3105" s="7"/>
      <c r="P3105" s="7"/>
      <c r="Q3105" s="7"/>
      <c r="R3105" s="7"/>
      <c r="S3105" s="7"/>
      <c r="T3105" s="7"/>
    </row>
    <row r="3106">
      <c r="F3106" s="8"/>
      <c r="G3106" s="7"/>
      <c r="H3106" s="9"/>
      <c r="I3106" s="7"/>
      <c r="J3106" s="7"/>
      <c r="K3106" s="7"/>
      <c r="L3106" s="7"/>
      <c r="M3106" s="7"/>
      <c r="N3106" s="7"/>
      <c r="O3106" s="7"/>
      <c r="P3106" s="7"/>
      <c r="Q3106" s="7"/>
      <c r="R3106" s="7"/>
      <c r="S3106" s="7"/>
      <c r="T3106" s="7"/>
    </row>
    <row r="3107">
      <c r="F3107" s="8"/>
      <c r="G3107" s="7"/>
      <c r="H3107" s="9"/>
      <c r="I3107" s="7"/>
      <c r="J3107" s="7"/>
      <c r="K3107" s="7"/>
      <c r="L3107" s="7"/>
      <c r="M3107" s="7"/>
      <c r="N3107" s="7"/>
      <c r="O3107" s="7"/>
      <c r="P3107" s="7"/>
      <c r="Q3107" s="7"/>
      <c r="R3107" s="7"/>
      <c r="S3107" s="7"/>
      <c r="T3107" s="7"/>
    </row>
    <row r="3108">
      <c r="F3108" s="8"/>
      <c r="G3108" s="7"/>
      <c r="H3108" s="9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</row>
    <row r="3109">
      <c r="F3109" s="8"/>
      <c r="G3109" s="7"/>
      <c r="H3109" s="9"/>
      <c r="I3109" s="7"/>
      <c r="J3109" s="7"/>
      <c r="K3109" s="7"/>
      <c r="L3109" s="7"/>
      <c r="M3109" s="7"/>
      <c r="N3109" s="7"/>
      <c r="O3109" s="7"/>
      <c r="P3109" s="7"/>
      <c r="Q3109" s="7"/>
      <c r="R3109" s="7"/>
      <c r="S3109" s="7"/>
      <c r="T3109" s="7"/>
    </row>
    <row r="3110">
      <c r="F3110" s="8"/>
      <c r="G3110" s="7"/>
      <c r="H3110" s="9"/>
      <c r="I3110" s="7"/>
      <c r="J3110" s="7"/>
      <c r="K3110" s="7"/>
      <c r="L3110" s="7"/>
      <c r="M3110" s="7"/>
      <c r="N3110" s="7"/>
      <c r="O3110" s="7"/>
      <c r="P3110" s="7"/>
      <c r="Q3110" s="7"/>
      <c r="R3110" s="7"/>
      <c r="S3110" s="7"/>
      <c r="T3110" s="7"/>
    </row>
    <row r="3111">
      <c r="F3111" s="8"/>
      <c r="G3111" s="7"/>
      <c r="H3111" s="9"/>
      <c r="I3111" s="7"/>
      <c r="J3111" s="7"/>
      <c r="K3111" s="7"/>
      <c r="L3111" s="7"/>
      <c r="M3111" s="7"/>
      <c r="N3111" s="7"/>
      <c r="O3111" s="7"/>
      <c r="P3111" s="7"/>
      <c r="Q3111" s="7"/>
      <c r="R3111" s="7"/>
      <c r="S3111" s="7"/>
      <c r="T3111" s="7"/>
    </row>
    <row r="3112">
      <c r="F3112" s="8"/>
      <c r="G3112" s="7"/>
      <c r="H3112" s="9"/>
      <c r="I3112" s="7"/>
      <c r="J3112" s="7"/>
      <c r="K3112" s="7"/>
      <c r="L3112" s="7"/>
      <c r="M3112" s="7"/>
      <c r="N3112" s="7"/>
      <c r="O3112" s="7"/>
      <c r="P3112" s="7"/>
      <c r="Q3112" s="7"/>
      <c r="R3112" s="7"/>
      <c r="S3112" s="7"/>
      <c r="T3112" s="7"/>
    </row>
    <row r="3113">
      <c r="F3113" s="8"/>
      <c r="G3113" s="7"/>
      <c r="H3113" s="9"/>
      <c r="I3113" s="7"/>
      <c r="J3113" s="7"/>
      <c r="K3113" s="7"/>
      <c r="L3113" s="7"/>
      <c r="M3113" s="7"/>
      <c r="N3113" s="7"/>
      <c r="O3113" s="7"/>
      <c r="P3113" s="7"/>
      <c r="Q3113" s="7"/>
      <c r="R3113" s="7"/>
      <c r="S3113" s="7"/>
      <c r="T3113" s="7"/>
    </row>
    <row r="3114">
      <c r="F3114" s="8"/>
      <c r="G3114" s="7"/>
      <c r="H3114" s="9"/>
      <c r="I3114" s="7"/>
      <c r="J3114" s="7"/>
      <c r="K3114" s="7"/>
      <c r="L3114" s="7"/>
      <c r="M3114" s="7"/>
      <c r="N3114" s="7"/>
      <c r="O3114" s="7"/>
      <c r="P3114" s="7"/>
      <c r="Q3114" s="7"/>
      <c r="R3114" s="7"/>
      <c r="S3114" s="7"/>
      <c r="T3114" s="7"/>
    </row>
    <row r="3115">
      <c r="F3115" s="8"/>
      <c r="G3115" s="7"/>
      <c r="H3115" s="9"/>
      <c r="I3115" s="7"/>
      <c r="J3115" s="7"/>
      <c r="K3115" s="7"/>
      <c r="L3115" s="7"/>
      <c r="M3115" s="7"/>
      <c r="N3115" s="7"/>
      <c r="O3115" s="7"/>
      <c r="P3115" s="7"/>
      <c r="Q3115" s="7"/>
      <c r="R3115" s="7"/>
      <c r="S3115" s="7"/>
      <c r="T3115" s="7"/>
    </row>
    <row r="3116">
      <c r="F3116" s="8"/>
      <c r="G3116" s="7"/>
      <c r="H3116" s="9"/>
      <c r="I3116" s="7"/>
      <c r="J3116" s="7"/>
      <c r="K3116" s="7"/>
      <c r="L3116" s="7"/>
      <c r="M3116" s="7"/>
      <c r="N3116" s="7"/>
      <c r="O3116" s="7"/>
      <c r="P3116" s="7"/>
      <c r="Q3116" s="7"/>
      <c r="R3116" s="7"/>
      <c r="S3116" s="7"/>
      <c r="T3116" s="7"/>
    </row>
    <row r="3117">
      <c r="F3117" s="8"/>
      <c r="G3117" s="7"/>
      <c r="H3117" s="9"/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7"/>
      <c r="T3117" s="7"/>
    </row>
    <row r="3118">
      <c r="F3118" s="8"/>
      <c r="G3118" s="7"/>
      <c r="H3118" s="9"/>
      <c r="I3118" s="7"/>
      <c r="J3118" s="7"/>
      <c r="K3118" s="7"/>
      <c r="L3118" s="7"/>
      <c r="M3118" s="7"/>
      <c r="N3118" s="7"/>
      <c r="O3118" s="7"/>
      <c r="P3118" s="7"/>
      <c r="Q3118" s="7"/>
      <c r="R3118" s="7"/>
      <c r="S3118" s="7"/>
      <c r="T3118" s="7"/>
    </row>
    <row r="3119">
      <c r="F3119" s="8"/>
      <c r="G3119" s="7"/>
      <c r="H3119" s="9"/>
      <c r="I3119" s="7"/>
      <c r="J3119" s="7"/>
      <c r="K3119" s="7"/>
      <c r="L3119" s="7"/>
      <c r="M3119" s="7"/>
      <c r="N3119" s="7"/>
      <c r="O3119" s="7"/>
      <c r="P3119" s="7"/>
      <c r="Q3119" s="7"/>
      <c r="R3119" s="7"/>
      <c r="S3119" s="7"/>
      <c r="T3119" s="7"/>
    </row>
    <row r="3120">
      <c r="F3120" s="8"/>
      <c r="G3120" s="7"/>
      <c r="H3120" s="9"/>
      <c r="I3120" s="7"/>
      <c r="J3120" s="7"/>
      <c r="K3120" s="7"/>
      <c r="L3120" s="7"/>
      <c r="M3120" s="7"/>
      <c r="N3120" s="7"/>
      <c r="O3120" s="7"/>
      <c r="P3120" s="7"/>
      <c r="Q3120" s="7"/>
      <c r="R3120" s="7"/>
      <c r="S3120" s="7"/>
      <c r="T3120" s="7"/>
    </row>
    <row r="3121">
      <c r="F3121" s="8"/>
      <c r="G3121" s="7"/>
      <c r="H3121" s="9"/>
      <c r="I3121" s="7"/>
      <c r="J3121" s="7"/>
      <c r="K3121" s="7"/>
      <c r="L3121" s="7"/>
      <c r="M3121" s="7"/>
      <c r="N3121" s="7"/>
      <c r="O3121" s="7"/>
      <c r="P3121" s="7"/>
      <c r="Q3121" s="7"/>
      <c r="R3121" s="7"/>
      <c r="S3121" s="7"/>
      <c r="T3121" s="7"/>
    </row>
    <row r="3122">
      <c r="F3122" s="8"/>
      <c r="G3122" s="7"/>
      <c r="H3122" s="9"/>
      <c r="I3122" s="7"/>
      <c r="J3122" s="7"/>
      <c r="K3122" s="7"/>
      <c r="L3122" s="7"/>
      <c r="M3122" s="7"/>
      <c r="N3122" s="7"/>
      <c r="O3122" s="7"/>
      <c r="P3122" s="7"/>
      <c r="Q3122" s="7"/>
      <c r="R3122" s="7"/>
      <c r="S3122" s="7"/>
      <c r="T3122" s="7"/>
    </row>
    <row r="3123">
      <c r="F3123" s="8"/>
      <c r="G3123" s="7"/>
      <c r="H3123" s="9"/>
      <c r="I3123" s="7"/>
      <c r="J3123" s="7"/>
      <c r="K3123" s="7"/>
      <c r="L3123" s="7"/>
      <c r="M3123" s="7"/>
      <c r="N3123" s="7"/>
      <c r="O3123" s="7"/>
      <c r="P3123" s="7"/>
      <c r="Q3123" s="7"/>
      <c r="R3123" s="7"/>
      <c r="S3123" s="7"/>
      <c r="T3123" s="7"/>
    </row>
    <row r="3124">
      <c r="F3124" s="8"/>
      <c r="G3124" s="7"/>
      <c r="H3124" s="9"/>
      <c r="I3124" s="7"/>
      <c r="J3124" s="7"/>
      <c r="K3124" s="7"/>
      <c r="L3124" s="7"/>
      <c r="M3124" s="7"/>
      <c r="N3124" s="7"/>
      <c r="O3124" s="7"/>
      <c r="P3124" s="7"/>
      <c r="Q3124" s="7"/>
      <c r="R3124" s="7"/>
      <c r="S3124" s="7"/>
      <c r="T3124" s="7"/>
    </row>
    <row r="3125">
      <c r="F3125" s="8"/>
      <c r="G3125" s="7"/>
      <c r="H3125" s="9"/>
      <c r="I3125" s="7"/>
      <c r="J3125" s="7"/>
      <c r="K3125" s="7"/>
      <c r="L3125" s="7"/>
      <c r="M3125" s="7"/>
      <c r="N3125" s="7"/>
      <c r="O3125" s="7"/>
      <c r="P3125" s="7"/>
      <c r="Q3125" s="7"/>
      <c r="R3125" s="7"/>
      <c r="S3125" s="7"/>
      <c r="T3125" s="7"/>
    </row>
    <row r="3126">
      <c r="F3126" s="8"/>
      <c r="G3126" s="7"/>
      <c r="H3126" s="9"/>
      <c r="I3126" s="7"/>
      <c r="J3126" s="7"/>
      <c r="K3126" s="7"/>
      <c r="L3126" s="7"/>
      <c r="M3126" s="7"/>
      <c r="N3126" s="7"/>
      <c r="O3126" s="7"/>
      <c r="P3126" s="7"/>
      <c r="Q3126" s="7"/>
      <c r="R3126" s="7"/>
      <c r="S3126" s="7"/>
      <c r="T3126" s="7"/>
    </row>
    <row r="3127">
      <c r="F3127" s="8"/>
      <c r="G3127" s="7"/>
      <c r="H3127" s="9"/>
      <c r="I3127" s="7"/>
      <c r="J3127" s="7"/>
      <c r="K3127" s="7"/>
      <c r="L3127" s="7"/>
      <c r="M3127" s="7"/>
      <c r="N3127" s="7"/>
      <c r="O3127" s="7"/>
      <c r="P3127" s="7"/>
      <c r="Q3127" s="7"/>
      <c r="R3127" s="7"/>
      <c r="S3127" s="7"/>
      <c r="T3127" s="7"/>
    </row>
    <row r="3128">
      <c r="F3128" s="8"/>
      <c r="G3128" s="7"/>
      <c r="H3128" s="9"/>
      <c r="I3128" s="7"/>
      <c r="J3128" s="7"/>
      <c r="K3128" s="7"/>
      <c r="L3128" s="7"/>
      <c r="M3128" s="7"/>
      <c r="N3128" s="7"/>
      <c r="O3128" s="7"/>
      <c r="P3128" s="7"/>
      <c r="Q3128" s="7"/>
      <c r="R3128" s="7"/>
      <c r="S3128" s="7"/>
      <c r="T3128" s="7"/>
    </row>
    <row r="3129">
      <c r="F3129" s="8"/>
      <c r="G3129" s="7"/>
      <c r="H3129" s="9"/>
      <c r="I3129" s="7"/>
      <c r="J3129" s="7"/>
      <c r="K3129" s="7"/>
      <c r="L3129" s="7"/>
      <c r="M3129" s="7"/>
      <c r="N3129" s="7"/>
      <c r="O3129" s="7"/>
      <c r="P3129" s="7"/>
      <c r="Q3129" s="7"/>
      <c r="R3129" s="7"/>
      <c r="S3129" s="7"/>
      <c r="T3129" s="7"/>
    </row>
    <row r="3130">
      <c r="F3130" s="8"/>
      <c r="G3130" s="7"/>
      <c r="H3130" s="9"/>
      <c r="I3130" s="7"/>
      <c r="J3130" s="7"/>
      <c r="K3130" s="7"/>
      <c r="L3130" s="7"/>
      <c r="M3130" s="7"/>
      <c r="N3130" s="7"/>
      <c r="O3130" s="7"/>
      <c r="P3130" s="7"/>
      <c r="Q3130" s="7"/>
      <c r="R3130" s="7"/>
      <c r="S3130" s="7"/>
      <c r="T3130" s="7"/>
    </row>
    <row r="3131">
      <c r="F3131" s="8"/>
      <c r="G3131" s="7"/>
      <c r="H3131" s="9"/>
      <c r="I3131" s="7"/>
      <c r="J3131" s="7"/>
      <c r="K3131" s="7"/>
      <c r="L3131" s="7"/>
      <c r="M3131" s="7"/>
      <c r="N3131" s="7"/>
      <c r="O3131" s="7"/>
      <c r="P3131" s="7"/>
      <c r="Q3131" s="7"/>
      <c r="R3131" s="7"/>
      <c r="S3131" s="7"/>
      <c r="T3131" s="7"/>
    </row>
    <row r="3132">
      <c r="F3132" s="8"/>
      <c r="G3132" s="7"/>
      <c r="H3132" s="9"/>
      <c r="I3132" s="7"/>
      <c r="J3132" s="7"/>
      <c r="K3132" s="7"/>
      <c r="L3132" s="7"/>
      <c r="M3132" s="7"/>
      <c r="N3132" s="7"/>
      <c r="O3132" s="7"/>
      <c r="P3132" s="7"/>
      <c r="Q3132" s="7"/>
      <c r="R3132" s="7"/>
      <c r="S3132" s="7"/>
      <c r="T3132" s="7"/>
    </row>
    <row r="3133">
      <c r="F3133" s="8"/>
      <c r="G3133" s="7"/>
      <c r="H3133" s="9"/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7"/>
      <c r="T3133" s="7"/>
    </row>
    <row r="3134">
      <c r="F3134" s="8"/>
      <c r="G3134" s="7"/>
      <c r="H3134" s="9"/>
      <c r="I3134" s="7"/>
      <c r="J3134" s="7"/>
      <c r="K3134" s="7"/>
      <c r="L3134" s="7"/>
      <c r="M3134" s="7"/>
      <c r="N3134" s="7"/>
      <c r="O3134" s="7"/>
      <c r="P3134" s="7"/>
      <c r="Q3134" s="7"/>
      <c r="R3134" s="7"/>
      <c r="S3134" s="7"/>
      <c r="T3134" s="7"/>
    </row>
    <row r="3135">
      <c r="F3135" s="8"/>
      <c r="G3135" s="7"/>
      <c r="H3135" s="9"/>
      <c r="I3135" s="7"/>
      <c r="J3135" s="7"/>
      <c r="K3135" s="7"/>
      <c r="L3135" s="7"/>
      <c r="M3135" s="7"/>
      <c r="N3135" s="7"/>
      <c r="O3135" s="7"/>
      <c r="P3135" s="7"/>
      <c r="Q3135" s="7"/>
      <c r="R3135" s="7"/>
      <c r="S3135" s="7"/>
      <c r="T3135" s="7"/>
    </row>
    <row r="3136">
      <c r="F3136" s="8"/>
      <c r="G3136" s="7"/>
      <c r="H3136" s="9"/>
      <c r="I3136" s="7"/>
      <c r="J3136" s="7"/>
      <c r="K3136" s="7"/>
      <c r="L3136" s="7"/>
      <c r="M3136" s="7"/>
      <c r="N3136" s="7"/>
      <c r="O3136" s="7"/>
      <c r="P3136" s="7"/>
      <c r="Q3136" s="7"/>
      <c r="R3136" s="7"/>
      <c r="S3136" s="7"/>
      <c r="T3136" s="7"/>
    </row>
    <row r="3137">
      <c r="F3137" s="8"/>
      <c r="G3137" s="7"/>
      <c r="H3137" s="9"/>
      <c r="I3137" s="7"/>
      <c r="J3137" s="7"/>
      <c r="K3137" s="7"/>
      <c r="L3137" s="7"/>
      <c r="M3137" s="7"/>
      <c r="N3137" s="7"/>
      <c r="O3137" s="7"/>
      <c r="P3137" s="7"/>
      <c r="Q3137" s="7"/>
      <c r="R3137" s="7"/>
      <c r="S3137" s="7"/>
      <c r="T3137" s="7"/>
    </row>
    <row r="3138">
      <c r="F3138" s="8"/>
      <c r="G3138" s="7"/>
      <c r="H3138" s="9"/>
      <c r="I3138" s="7"/>
      <c r="J3138" s="7"/>
      <c r="K3138" s="7"/>
      <c r="L3138" s="7"/>
      <c r="M3138" s="7"/>
      <c r="N3138" s="7"/>
      <c r="O3138" s="7"/>
      <c r="P3138" s="7"/>
      <c r="Q3138" s="7"/>
      <c r="R3138" s="7"/>
      <c r="S3138" s="7"/>
      <c r="T3138" s="7"/>
    </row>
    <row r="3139">
      <c r="F3139" s="8"/>
      <c r="G3139" s="7"/>
      <c r="H3139" s="9"/>
      <c r="I3139" s="7"/>
      <c r="J3139" s="7"/>
      <c r="K3139" s="7"/>
      <c r="L3139" s="7"/>
      <c r="M3139" s="7"/>
      <c r="N3139" s="7"/>
      <c r="O3139" s="7"/>
      <c r="P3139" s="7"/>
      <c r="Q3139" s="7"/>
      <c r="R3139" s="7"/>
      <c r="S3139" s="7"/>
      <c r="T3139" s="7"/>
    </row>
    <row r="3140">
      <c r="F3140" s="8"/>
      <c r="G3140" s="7"/>
      <c r="H3140" s="9"/>
      <c r="I3140" s="7"/>
      <c r="J3140" s="7"/>
      <c r="K3140" s="7"/>
      <c r="L3140" s="7"/>
      <c r="M3140" s="7"/>
      <c r="N3140" s="7"/>
      <c r="O3140" s="7"/>
      <c r="P3140" s="7"/>
      <c r="Q3140" s="7"/>
      <c r="R3140" s="7"/>
      <c r="S3140" s="7"/>
      <c r="T3140" s="7"/>
    </row>
    <row r="3141">
      <c r="F3141" s="8"/>
      <c r="G3141" s="7"/>
      <c r="H3141" s="9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</row>
    <row r="3142">
      <c r="F3142" s="8"/>
      <c r="G3142" s="7"/>
      <c r="H3142" s="9"/>
      <c r="I3142" s="7"/>
      <c r="J3142" s="7"/>
      <c r="K3142" s="7"/>
      <c r="L3142" s="7"/>
      <c r="M3142" s="7"/>
      <c r="N3142" s="7"/>
      <c r="O3142" s="7"/>
      <c r="P3142" s="7"/>
      <c r="Q3142" s="7"/>
      <c r="R3142" s="7"/>
      <c r="S3142" s="7"/>
      <c r="T3142" s="7"/>
    </row>
    <row r="3143">
      <c r="F3143" s="8"/>
      <c r="G3143" s="7"/>
      <c r="H3143" s="9"/>
      <c r="I3143" s="7"/>
      <c r="J3143" s="7"/>
      <c r="K3143" s="7"/>
      <c r="L3143" s="7"/>
      <c r="M3143" s="7"/>
      <c r="N3143" s="7"/>
      <c r="O3143" s="7"/>
      <c r="P3143" s="7"/>
      <c r="Q3143" s="7"/>
      <c r="R3143" s="7"/>
      <c r="S3143" s="7"/>
      <c r="T3143" s="7"/>
    </row>
    <row r="3144">
      <c r="F3144" s="8"/>
      <c r="G3144" s="7"/>
      <c r="H3144" s="9"/>
      <c r="I3144" s="7"/>
      <c r="J3144" s="7"/>
      <c r="K3144" s="7"/>
      <c r="L3144" s="7"/>
      <c r="M3144" s="7"/>
      <c r="N3144" s="7"/>
      <c r="O3144" s="7"/>
      <c r="P3144" s="7"/>
      <c r="Q3144" s="7"/>
      <c r="R3144" s="7"/>
      <c r="S3144" s="7"/>
      <c r="T3144" s="7"/>
    </row>
    <row r="3145">
      <c r="F3145" s="8"/>
      <c r="G3145" s="7"/>
      <c r="H3145" s="9"/>
      <c r="I3145" s="7"/>
      <c r="J3145" s="7"/>
      <c r="K3145" s="7"/>
      <c r="L3145" s="7"/>
      <c r="M3145" s="7"/>
      <c r="N3145" s="7"/>
      <c r="O3145" s="7"/>
      <c r="P3145" s="7"/>
      <c r="Q3145" s="7"/>
      <c r="R3145" s="7"/>
      <c r="S3145" s="7"/>
      <c r="T3145" s="7"/>
    </row>
    <row r="3146">
      <c r="F3146" s="8"/>
      <c r="G3146" s="7"/>
      <c r="H3146" s="9"/>
      <c r="I3146" s="7"/>
      <c r="J3146" s="7"/>
      <c r="K3146" s="7"/>
      <c r="L3146" s="7"/>
      <c r="M3146" s="7"/>
      <c r="N3146" s="7"/>
      <c r="O3146" s="7"/>
      <c r="P3146" s="7"/>
      <c r="Q3146" s="7"/>
      <c r="R3146" s="7"/>
      <c r="S3146" s="7"/>
      <c r="T3146" s="7"/>
    </row>
    <row r="3147">
      <c r="F3147" s="8"/>
      <c r="G3147" s="7"/>
      <c r="H3147" s="9"/>
      <c r="I3147" s="7"/>
      <c r="J3147" s="7"/>
      <c r="K3147" s="7"/>
      <c r="L3147" s="7"/>
      <c r="M3147" s="7"/>
      <c r="N3147" s="7"/>
      <c r="O3147" s="7"/>
      <c r="P3147" s="7"/>
      <c r="Q3147" s="7"/>
      <c r="R3147" s="7"/>
      <c r="S3147" s="7"/>
      <c r="T3147" s="7"/>
    </row>
    <row r="3148">
      <c r="F3148" s="8"/>
      <c r="G3148" s="7"/>
      <c r="H3148" s="9"/>
      <c r="I3148" s="7"/>
      <c r="J3148" s="7"/>
      <c r="K3148" s="7"/>
      <c r="L3148" s="7"/>
      <c r="M3148" s="7"/>
      <c r="N3148" s="7"/>
      <c r="O3148" s="7"/>
      <c r="P3148" s="7"/>
      <c r="Q3148" s="7"/>
      <c r="R3148" s="7"/>
      <c r="S3148" s="7"/>
      <c r="T3148" s="7"/>
    </row>
    <row r="3149">
      <c r="F3149" s="8"/>
      <c r="G3149" s="7"/>
      <c r="H3149" s="9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</row>
    <row r="3150">
      <c r="F3150" s="8"/>
      <c r="G3150" s="7"/>
      <c r="H3150" s="9"/>
      <c r="I3150" s="7"/>
      <c r="J3150" s="7"/>
      <c r="K3150" s="7"/>
      <c r="L3150" s="7"/>
      <c r="M3150" s="7"/>
      <c r="N3150" s="7"/>
      <c r="O3150" s="7"/>
      <c r="P3150" s="7"/>
      <c r="Q3150" s="7"/>
      <c r="R3150" s="7"/>
      <c r="S3150" s="7"/>
      <c r="T3150" s="7"/>
    </row>
    <row r="3151">
      <c r="F3151" s="8"/>
      <c r="G3151" s="7"/>
      <c r="H3151" s="9"/>
      <c r="I3151" s="7"/>
      <c r="J3151" s="7"/>
      <c r="K3151" s="7"/>
      <c r="L3151" s="7"/>
      <c r="M3151" s="7"/>
      <c r="N3151" s="7"/>
      <c r="O3151" s="7"/>
      <c r="P3151" s="7"/>
      <c r="Q3151" s="7"/>
      <c r="R3151" s="7"/>
      <c r="S3151" s="7"/>
      <c r="T3151" s="7"/>
    </row>
    <row r="3152">
      <c r="F3152" s="8"/>
      <c r="G3152" s="7"/>
      <c r="H3152" s="9"/>
      <c r="I3152" s="7"/>
      <c r="J3152" s="7"/>
      <c r="K3152" s="7"/>
      <c r="L3152" s="7"/>
      <c r="M3152" s="7"/>
      <c r="N3152" s="7"/>
      <c r="O3152" s="7"/>
      <c r="P3152" s="7"/>
      <c r="Q3152" s="7"/>
      <c r="R3152" s="7"/>
      <c r="S3152" s="7"/>
      <c r="T3152" s="7"/>
    </row>
    <row r="3153">
      <c r="F3153" s="8"/>
      <c r="G3153" s="7"/>
      <c r="H3153" s="9"/>
      <c r="I3153" s="7"/>
      <c r="J3153" s="7"/>
      <c r="K3153" s="7"/>
      <c r="L3153" s="7"/>
      <c r="M3153" s="7"/>
      <c r="N3153" s="7"/>
      <c r="O3153" s="7"/>
      <c r="P3153" s="7"/>
      <c r="Q3153" s="7"/>
      <c r="R3153" s="7"/>
      <c r="S3153" s="7"/>
      <c r="T3153" s="7"/>
    </row>
    <row r="3154">
      <c r="F3154" s="8"/>
      <c r="G3154" s="7"/>
      <c r="H3154" s="9"/>
      <c r="I3154" s="7"/>
      <c r="J3154" s="7"/>
      <c r="K3154" s="7"/>
      <c r="L3154" s="7"/>
      <c r="M3154" s="7"/>
      <c r="N3154" s="7"/>
      <c r="O3154" s="7"/>
      <c r="P3154" s="7"/>
      <c r="Q3154" s="7"/>
      <c r="R3154" s="7"/>
      <c r="S3154" s="7"/>
      <c r="T3154" s="7"/>
    </row>
    <row r="3155">
      <c r="F3155" s="8"/>
      <c r="G3155" s="7"/>
      <c r="H3155" s="9"/>
      <c r="I3155" s="7"/>
      <c r="J3155" s="7"/>
      <c r="K3155" s="7"/>
      <c r="L3155" s="7"/>
      <c r="M3155" s="7"/>
      <c r="N3155" s="7"/>
      <c r="O3155" s="7"/>
      <c r="P3155" s="7"/>
      <c r="Q3155" s="7"/>
      <c r="R3155" s="7"/>
      <c r="S3155" s="7"/>
      <c r="T3155" s="7"/>
    </row>
    <row r="3156">
      <c r="F3156" s="8"/>
      <c r="G3156" s="7"/>
      <c r="H3156" s="9"/>
      <c r="I3156" s="7"/>
      <c r="J3156" s="7"/>
      <c r="K3156" s="7"/>
      <c r="L3156" s="7"/>
      <c r="M3156" s="7"/>
      <c r="N3156" s="7"/>
      <c r="O3156" s="7"/>
      <c r="P3156" s="7"/>
      <c r="Q3156" s="7"/>
      <c r="R3156" s="7"/>
      <c r="S3156" s="7"/>
      <c r="T3156" s="7"/>
    </row>
    <row r="3157">
      <c r="F3157" s="8"/>
      <c r="G3157" s="7"/>
      <c r="H3157" s="9"/>
      <c r="I3157" s="7"/>
      <c r="J3157" s="7"/>
      <c r="K3157" s="7"/>
      <c r="L3157" s="7"/>
      <c r="M3157" s="7"/>
      <c r="N3157" s="7"/>
      <c r="O3157" s="7"/>
      <c r="P3157" s="7"/>
      <c r="Q3157" s="7"/>
      <c r="R3157" s="7"/>
      <c r="S3157" s="7"/>
      <c r="T3157" s="7"/>
    </row>
    <row r="3158">
      <c r="F3158" s="8"/>
      <c r="G3158" s="7"/>
      <c r="H3158" s="9"/>
      <c r="I3158" s="7"/>
      <c r="J3158" s="7"/>
      <c r="K3158" s="7"/>
      <c r="L3158" s="7"/>
      <c r="M3158" s="7"/>
      <c r="N3158" s="7"/>
      <c r="O3158" s="7"/>
      <c r="P3158" s="7"/>
      <c r="Q3158" s="7"/>
      <c r="R3158" s="7"/>
      <c r="S3158" s="7"/>
      <c r="T3158" s="7"/>
    </row>
    <row r="3159">
      <c r="F3159" s="8"/>
      <c r="G3159" s="7"/>
      <c r="H3159" s="9"/>
      <c r="I3159" s="7"/>
      <c r="J3159" s="7"/>
      <c r="K3159" s="7"/>
      <c r="L3159" s="7"/>
      <c r="M3159" s="7"/>
      <c r="N3159" s="7"/>
      <c r="O3159" s="7"/>
      <c r="P3159" s="7"/>
      <c r="Q3159" s="7"/>
      <c r="R3159" s="7"/>
      <c r="S3159" s="7"/>
      <c r="T3159" s="7"/>
    </row>
    <row r="3160">
      <c r="F3160" s="8"/>
      <c r="G3160" s="7"/>
      <c r="H3160" s="9"/>
      <c r="I3160" s="7"/>
      <c r="J3160" s="7"/>
      <c r="K3160" s="7"/>
      <c r="L3160" s="7"/>
      <c r="M3160" s="7"/>
      <c r="N3160" s="7"/>
      <c r="O3160" s="7"/>
      <c r="P3160" s="7"/>
      <c r="Q3160" s="7"/>
      <c r="R3160" s="7"/>
      <c r="S3160" s="7"/>
      <c r="T3160" s="7"/>
    </row>
    <row r="3161">
      <c r="F3161" s="8"/>
      <c r="G3161" s="7"/>
      <c r="H3161" s="9"/>
      <c r="I3161" s="7"/>
      <c r="J3161" s="7"/>
      <c r="K3161" s="7"/>
      <c r="L3161" s="7"/>
      <c r="M3161" s="7"/>
      <c r="N3161" s="7"/>
      <c r="O3161" s="7"/>
      <c r="P3161" s="7"/>
      <c r="Q3161" s="7"/>
      <c r="R3161" s="7"/>
      <c r="S3161" s="7"/>
      <c r="T3161" s="7"/>
    </row>
    <row r="3162">
      <c r="F3162" s="8"/>
      <c r="G3162" s="7"/>
      <c r="H3162" s="9"/>
      <c r="I3162" s="7"/>
      <c r="J3162" s="7"/>
      <c r="K3162" s="7"/>
      <c r="L3162" s="7"/>
      <c r="M3162" s="7"/>
      <c r="N3162" s="7"/>
      <c r="O3162" s="7"/>
      <c r="P3162" s="7"/>
      <c r="Q3162" s="7"/>
      <c r="R3162" s="7"/>
      <c r="S3162" s="7"/>
      <c r="T3162" s="7"/>
    </row>
    <row r="3163">
      <c r="F3163" s="8"/>
      <c r="G3163" s="7"/>
      <c r="H3163" s="9"/>
      <c r="I3163" s="7"/>
      <c r="J3163" s="7"/>
      <c r="K3163" s="7"/>
      <c r="L3163" s="7"/>
      <c r="M3163" s="7"/>
      <c r="N3163" s="7"/>
      <c r="O3163" s="7"/>
      <c r="P3163" s="7"/>
      <c r="Q3163" s="7"/>
      <c r="R3163" s="7"/>
      <c r="S3163" s="7"/>
      <c r="T3163" s="7"/>
    </row>
    <row r="3164">
      <c r="F3164" s="8"/>
      <c r="G3164" s="7"/>
      <c r="H3164" s="9"/>
      <c r="I3164" s="7"/>
      <c r="J3164" s="7"/>
      <c r="K3164" s="7"/>
      <c r="L3164" s="7"/>
      <c r="M3164" s="7"/>
      <c r="N3164" s="7"/>
      <c r="O3164" s="7"/>
      <c r="P3164" s="7"/>
      <c r="Q3164" s="7"/>
      <c r="R3164" s="7"/>
      <c r="S3164" s="7"/>
      <c r="T3164" s="7"/>
    </row>
    <row r="3165">
      <c r="F3165" s="8"/>
      <c r="G3165" s="7"/>
      <c r="H3165" s="9"/>
      <c r="I3165" s="7"/>
      <c r="J3165" s="7"/>
      <c r="K3165" s="7"/>
      <c r="L3165" s="7"/>
      <c r="M3165" s="7"/>
      <c r="N3165" s="7"/>
      <c r="O3165" s="7"/>
      <c r="P3165" s="7"/>
      <c r="Q3165" s="7"/>
      <c r="R3165" s="7"/>
      <c r="S3165" s="7"/>
      <c r="T3165" s="7"/>
    </row>
    <row r="3166">
      <c r="F3166" s="8"/>
      <c r="G3166" s="7"/>
      <c r="H3166" s="9"/>
      <c r="I3166" s="7"/>
      <c r="J3166" s="7"/>
      <c r="K3166" s="7"/>
      <c r="L3166" s="7"/>
      <c r="M3166" s="7"/>
      <c r="N3166" s="7"/>
      <c r="O3166" s="7"/>
      <c r="P3166" s="7"/>
      <c r="Q3166" s="7"/>
      <c r="R3166" s="7"/>
      <c r="S3166" s="7"/>
      <c r="T3166" s="7"/>
    </row>
    <row r="3167">
      <c r="F3167" s="8"/>
      <c r="G3167" s="7"/>
      <c r="H3167" s="9"/>
      <c r="I3167" s="7"/>
      <c r="J3167" s="7"/>
      <c r="K3167" s="7"/>
      <c r="L3167" s="7"/>
      <c r="M3167" s="7"/>
      <c r="N3167" s="7"/>
      <c r="O3167" s="7"/>
      <c r="P3167" s="7"/>
      <c r="Q3167" s="7"/>
      <c r="R3167" s="7"/>
      <c r="S3167" s="7"/>
      <c r="T3167" s="7"/>
    </row>
    <row r="3168">
      <c r="F3168" s="8"/>
      <c r="G3168" s="7"/>
      <c r="H3168" s="9"/>
      <c r="I3168" s="7"/>
      <c r="J3168" s="7"/>
      <c r="K3168" s="7"/>
      <c r="L3168" s="7"/>
      <c r="M3168" s="7"/>
      <c r="N3168" s="7"/>
      <c r="O3168" s="7"/>
      <c r="P3168" s="7"/>
      <c r="Q3168" s="7"/>
      <c r="R3168" s="7"/>
      <c r="S3168" s="7"/>
      <c r="T3168" s="7"/>
    </row>
    <row r="3169">
      <c r="F3169" s="8"/>
      <c r="G3169" s="7"/>
      <c r="H3169" s="9"/>
      <c r="I3169" s="7"/>
      <c r="J3169" s="7"/>
      <c r="K3169" s="7"/>
      <c r="L3169" s="7"/>
      <c r="M3169" s="7"/>
      <c r="N3169" s="7"/>
      <c r="O3169" s="7"/>
      <c r="P3169" s="7"/>
      <c r="Q3169" s="7"/>
      <c r="R3169" s="7"/>
      <c r="S3169" s="7"/>
      <c r="T3169" s="7"/>
    </row>
    <row r="3170">
      <c r="F3170" s="8"/>
      <c r="G3170" s="7"/>
      <c r="H3170" s="9"/>
      <c r="I3170" s="7"/>
      <c r="J3170" s="7"/>
      <c r="K3170" s="7"/>
      <c r="L3170" s="7"/>
      <c r="M3170" s="7"/>
      <c r="N3170" s="7"/>
      <c r="O3170" s="7"/>
      <c r="P3170" s="7"/>
      <c r="Q3170" s="7"/>
      <c r="R3170" s="7"/>
      <c r="S3170" s="7"/>
      <c r="T3170" s="7"/>
    </row>
    <row r="3171">
      <c r="F3171" s="8"/>
      <c r="G3171" s="7"/>
      <c r="H3171" s="9"/>
      <c r="I3171" s="7"/>
      <c r="J3171" s="7"/>
      <c r="K3171" s="7"/>
      <c r="L3171" s="7"/>
      <c r="M3171" s="7"/>
      <c r="N3171" s="7"/>
      <c r="O3171" s="7"/>
      <c r="P3171" s="7"/>
      <c r="Q3171" s="7"/>
      <c r="R3171" s="7"/>
      <c r="S3171" s="7"/>
      <c r="T3171" s="7"/>
    </row>
    <row r="3172">
      <c r="F3172" s="8"/>
      <c r="G3172" s="7"/>
      <c r="H3172" s="9"/>
      <c r="I3172" s="7"/>
      <c r="J3172" s="7"/>
      <c r="K3172" s="7"/>
      <c r="L3172" s="7"/>
      <c r="M3172" s="7"/>
      <c r="N3172" s="7"/>
      <c r="O3172" s="7"/>
      <c r="P3172" s="7"/>
      <c r="Q3172" s="7"/>
      <c r="R3172" s="7"/>
      <c r="S3172" s="7"/>
      <c r="T3172" s="7"/>
    </row>
    <row r="3173">
      <c r="F3173" s="8"/>
      <c r="G3173" s="7"/>
      <c r="H3173" s="9"/>
      <c r="I3173" s="7"/>
      <c r="J3173" s="7"/>
      <c r="K3173" s="7"/>
      <c r="L3173" s="7"/>
      <c r="M3173" s="7"/>
      <c r="N3173" s="7"/>
      <c r="O3173" s="7"/>
      <c r="P3173" s="7"/>
      <c r="Q3173" s="7"/>
      <c r="R3173" s="7"/>
      <c r="S3173" s="7"/>
      <c r="T3173" s="7"/>
    </row>
    <row r="3174">
      <c r="F3174" s="8"/>
      <c r="G3174" s="7"/>
      <c r="H3174" s="9"/>
      <c r="I3174" s="7"/>
      <c r="J3174" s="7"/>
      <c r="K3174" s="7"/>
      <c r="L3174" s="7"/>
      <c r="M3174" s="7"/>
      <c r="N3174" s="7"/>
      <c r="O3174" s="7"/>
      <c r="P3174" s="7"/>
      <c r="Q3174" s="7"/>
      <c r="R3174" s="7"/>
      <c r="S3174" s="7"/>
      <c r="T3174" s="7"/>
    </row>
    <row r="3175">
      <c r="F3175" s="8"/>
      <c r="G3175" s="7"/>
      <c r="H3175" s="9"/>
      <c r="I3175" s="7"/>
      <c r="J3175" s="7"/>
      <c r="K3175" s="7"/>
      <c r="L3175" s="7"/>
      <c r="M3175" s="7"/>
      <c r="N3175" s="7"/>
      <c r="O3175" s="7"/>
      <c r="P3175" s="7"/>
      <c r="Q3175" s="7"/>
      <c r="R3175" s="7"/>
      <c r="S3175" s="7"/>
      <c r="T3175" s="7"/>
    </row>
    <row r="3176">
      <c r="F3176" s="8"/>
      <c r="G3176" s="7"/>
      <c r="H3176" s="9"/>
      <c r="I3176" s="7"/>
      <c r="J3176" s="7"/>
      <c r="K3176" s="7"/>
      <c r="L3176" s="7"/>
      <c r="M3176" s="7"/>
      <c r="N3176" s="7"/>
      <c r="O3176" s="7"/>
      <c r="P3176" s="7"/>
      <c r="Q3176" s="7"/>
      <c r="R3176" s="7"/>
      <c r="S3176" s="7"/>
      <c r="T3176" s="7"/>
    </row>
    <row r="3177">
      <c r="F3177" s="8"/>
      <c r="G3177" s="7"/>
      <c r="H3177" s="9"/>
      <c r="I3177" s="7"/>
      <c r="J3177" s="7"/>
      <c r="K3177" s="7"/>
      <c r="L3177" s="7"/>
      <c r="M3177" s="7"/>
      <c r="N3177" s="7"/>
      <c r="O3177" s="7"/>
      <c r="P3177" s="7"/>
      <c r="Q3177" s="7"/>
      <c r="R3177" s="7"/>
      <c r="S3177" s="7"/>
      <c r="T3177" s="7"/>
    </row>
    <row r="3178">
      <c r="F3178" s="8"/>
      <c r="G3178" s="7"/>
      <c r="H3178" s="9"/>
      <c r="I3178" s="7"/>
      <c r="J3178" s="7"/>
      <c r="K3178" s="7"/>
      <c r="L3178" s="7"/>
      <c r="M3178" s="7"/>
      <c r="N3178" s="7"/>
      <c r="O3178" s="7"/>
      <c r="P3178" s="7"/>
      <c r="Q3178" s="7"/>
      <c r="R3178" s="7"/>
      <c r="S3178" s="7"/>
      <c r="T3178" s="7"/>
    </row>
    <row r="3179">
      <c r="F3179" s="8"/>
      <c r="G3179" s="7"/>
      <c r="H3179" s="9"/>
      <c r="I3179" s="7"/>
      <c r="J3179" s="7"/>
      <c r="K3179" s="7"/>
      <c r="L3179" s="7"/>
      <c r="M3179" s="7"/>
      <c r="N3179" s="7"/>
      <c r="O3179" s="7"/>
      <c r="P3179" s="7"/>
      <c r="Q3179" s="7"/>
      <c r="R3179" s="7"/>
      <c r="S3179" s="7"/>
      <c r="T3179" s="7"/>
    </row>
    <row r="3180">
      <c r="F3180" s="8"/>
      <c r="G3180" s="7"/>
      <c r="H3180" s="9"/>
      <c r="I3180" s="7"/>
      <c r="J3180" s="7"/>
      <c r="K3180" s="7"/>
      <c r="L3180" s="7"/>
      <c r="M3180" s="7"/>
      <c r="N3180" s="7"/>
      <c r="O3180" s="7"/>
      <c r="P3180" s="7"/>
      <c r="Q3180" s="7"/>
      <c r="R3180" s="7"/>
      <c r="S3180" s="7"/>
      <c r="T3180" s="7"/>
    </row>
    <row r="3181">
      <c r="F3181" s="8"/>
      <c r="G3181" s="7"/>
      <c r="H3181" s="9"/>
      <c r="I3181" s="7"/>
      <c r="J3181" s="7"/>
      <c r="K3181" s="7"/>
      <c r="L3181" s="7"/>
      <c r="M3181" s="7"/>
      <c r="N3181" s="7"/>
      <c r="O3181" s="7"/>
      <c r="P3181" s="7"/>
      <c r="Q3181" s="7"/>
      <c r="R3181" s="7"/>
      <c r="S3181" s="7"/>
      <c r="T3181" s="7"/>
    </row>
    <row r="3182">
      <c r="F3182" s="8"/>
      <c r="G3182" s="7"/>
      <c r="H3182" s="9"/>
      <c r="I3182" s="7"/>
      <c r="J3182" s="7"/>
      <c r="K3182" s="7"/>
      <c r="L3182" s="7"/>
      <c r="M3182" s="7"/>
      <c r="N3182" s="7"/>
      <c r="O3182" s="7"/>
      <c r="P3182" s="7"/>
      <c r="Q3182" s="7"/>
      <c r="R3182" s="7"/>
      <c r="S3182" s="7"/>
      <c r="T3182" s="7"/>
    </row>
    <row r="3183">
      <c r="F3183" s="8"/>
      <c r="G3183" s="7"/>
      <c r="H3183" s="9"/>
      <c r="I3183" s="7"/>
      <c r="J3183" s="7"/>
      <c r="K3183" s="7"/>
      <c r="L3183" s="7"/>
      <c r="M3183" s="7"/>
      <c r="N3183" s="7"/>
      <c r="O3183" s="7"/>
      <c r="P3183" s="7"/>
      <c r="Q3183" s="7"/>
      <c r="R3183" s="7"/>
      <c r="S3183" s="7"/>
      <c r="T3183" s="7"/>
    </row>
    <row r="3184">
      <c r="F3184" s="8"/>
      <c r="G3184" s="7"/>
      <c r="H3184" s="9"/>
      <c r="I3184" s="7"/>
      <c r="J3184" s="7"/>
      <c r="K3184" s="7"/>
      <c r="L3184" s="7"/>
      <c r="M3184" s="7"/>
      <c r="N3184" s="7"/>
      <c r="O3184" s="7"/>
      <c r="P3184" s="7"/>
      <c r="Q3184" s="7"/>
      <c r="R3184" s="7"/>
      <c r="S3184" s="7"/>
      <c r="T3184" s="7"/>
    </row>
    <row r="3185">
      <c r="F3185" s="8"/>
      <c r="G3185" s="7"/>
      <c r="H3185" s="9"/>
      <c r="I3185" s="7"/>
      <c r="J3185" s="7"/>
      <c r="K3185" s="7"/>
      <c r="L3185" s="7"/>
      <c r="M3185" s="7"/>
      <c r="N3185" s="7"/>
      <c r="O3185" s="7"/>
      <c r="P3185" s="7"/>
      <c r="Q3185" s="7"/>
      <c r="R3185" s="7"/>
      <c r="S3185" s="7"/>
      <c r="T3185" s="7"/>
    </row>
    <row r="3186">
      <c r="F3186" s="8"/>
      <c r="G3186" s="7"/>
      <c r="H3186" s="9"/>
      <c r="I3186" s="7"/>
      <c r="J3186" s="7"/>
      <c r="K3186" s="7"/>
      <c r="L3186" s="7"/>
      <c r="M3186" s="7"/>
      <c r="N3186" s="7"/>
      <c r="O3186" s="7"/>
      <c r="P3186" s="7"/>
      <c r="Q3186" s="7"/>
      <c r="R3186" s="7"/>
      <c r="S3186" s="7"/>
      <c r="T3186" s="7"/>
    </row>
    <row r="3187">
      <c r="F3187" s="8"/>
      <c r="G3187" s="7"/>
      <c r="H3187" s="9"/>
      <c r="I3187" s="7"/>
      <c r="J3187" s="7"/>
      <c r="K3187" s="7"/>
      <c r="L3187" s="7"/>
      <c r="M3187" s="7"/>
      <c r="N3187" s="7"/>
      <c r="O3187" s="7"/>
      <c r="P3187" s="7"/>
      <c r="Q3187" s="7"/>
      <c r="R3187" s="7"/>
      <c r="S3187" s="7"/>
      <c r="T3187" s="7"/>
    </row>
    <row r="3188">
      <c r="F3188" s="8"/>
      <c r="G3188" s="7"/>
      <c r="H3188" s="9"/>
      <c r="I3188" s="7"/>
      <c r="J3188" s="7"/>
      <c r="K3188" s="7"/>
      <c r="L3188" s="7"/>
      <c r="M3188" s="7"/>
      <c r="N3188" s="7"/>
      <c r="O3188" s="7"/>
      <c r="P3188" s="7"/>
      <c r="Q3188" s="7"/>
      <c r="R3188" s="7"/>
      <c r="S3188" s="7"/>
      <c r="T3188" s="7"/>
    </row>
    <row r="3189">
      <c r="F3189" s="8"/>
      <c r="G3189" s="7"/>
      <c r="H3189" s="9"/>
      <c r="I3189" s="7"/>
      <c r="J3189" s="7"/>
      <c r="K3189" s="7"/>
      <c r="L3189" s="7"/>
      <c r="M3189" s="7"/>
      <c r="N3189" s="7"/>
      <c r="O3189" s="7"/>
      <c r="P3189" s="7"/>
      <c r="Q3189" s="7"/>
      <c r="R3189" s="7"/>
      <c r="S3189" s="7"/>
      <c r="T3189" s="7"/>
    </row>
    <row r="3190">
      <c r="F3190" s="8"/>
      <c r="G3190" s="7"/>
      <c r="H3190" s="9"/>
      <c r="I3190" s="7"/>
      <c r="J3190" s="7"/>
      <c r="K3190" s="7"/>
      <c r="L3190" s="7"/>
      <c r="M3190" s="7"/>
      <c r="N3190" s="7"/>
      <c r="O3190" s="7"/>
      <c r="P3190" s="7"/>
      <c r="Q3190" s="7"/>
      <c r="R3190" s="7"/>
      <c r="S3190" s="7"/>
      <c r="T3190" s="7"/>
    </row>
    <row r="3191">
      <c r="F3191" s="8"/>
      <c r="G3191" s="7"/>
      <c r="H3191" s="9"/>
      <c r="I3191" s="7"/>
      <c r="J3191" s="7"/>
      <c r="K3191" s="7"/>
      <c r="L3191" s="7"/>
      <c r="M3191" s="7"/>
      <c r="N3191" s="7"/>
      <c r="O3191" s="7"/>
      <c r="P3191" s="7"/>
      <c r="Q3191" s="7"/>
      <c r="R3191" s="7"/>
      <c r="S3191" s="7"/>
      <c r="T3191" s="7"/>
    </row>
    <row r="3192">
      <c r="F3192" s="8"/>
      <c r="G3192" s="7"/>
      <c r="H3192" s="9"/>
      <c r="I3192" s="7"/>
      <c r="J3192" s="7"/>
      <c r="K3192" s="7"/>
      <c r="L3192" s="7"/>
      <c r="M3192" s="7"/>
      <c r="N3192" s="7"/>
      <c r="O3192" s="7"/>
      <c r="P3192" s="7"/>
      <c r="Q3192" s="7"/>
      <c r="R3192" s="7"/>
      <c r="S3192" s="7"/>
      <c r="T3192" s="7"/>
    </row>
    <row r="3193">
      <c r="F3193" s="8"/>
      <c r="G3193" s="7"/>
      <c r="H3193" s="9"/>
      <c r="I3193" s="7"/>
      <c r="J3193" s="7"/>
      <c r="K3193" s="7"/>
      <c r="L3193" s="7"/>
      <c r="M3193" s="7"/>
      <c r="N3193" s="7"/>
      <c r="O3193" s="7"/>
      <c r="P3193" s="7"/>
      <c r="Q3193" s="7"/>
      <c r="R3193" s="7"/>
      <c r="S3193" s="7"/>
      <c r="T3193" s="7"/>
    </row>
    <row r="3194">
      <c r="F3194" s="8"/>
      <c r="G3194" s="7"/>
      <c r="H3194" s="9"/>
      <c r="I3194" s="7"/>
      <c r="J3194" s="7"/>
      <c r="K3194" s="7"/>
      <c r="L3194" s="7"/>
      <c r="M3194" s="7"/>
      <c r="N3194" s="7"/>
      <c r="O3194" s="7"/>
      <c r="P3194" s="7"/>
      <c r="Q3194" s="7"/>
      <c r="R3194" s="7"/>
      <c r="S3194" s="7"/>
      <c r="T3194" s="7"/>
    </row>
    <row r="3195">
      <c r="F3195" s="8"/>
      <c r="G3195" s="7"/>
      <c r="H3195" s="9"/>
      <c r="I3195" s="7"/>
      <c r="J3195" s="7"/>
      <c r="K3195" s="7"/>
      <c r="L3195" s="7"/>
      <c r="M3195" s="7"/>
      <c r="N3195" s="7"/>
      <c r="O3195" s="7"/>
      <c r="P3195" s="7"/>
      <c r="Q3195" s="7"/>
      <c r="R3195" s="7"/>
      <c r="S3195" s="7"/>
      <c r="T3195" s="7"/>
    </row>
    <row r="3196">
      <c r="F3196" s="8"/>
      <c r="G3196" s="7"/>
      <c r="H3196" s="9"/>
      <c r="I3196" s="7"/>
      <c r="J3196" s="7"/>
      <c r="K3196" s="7"/>
      <c r="L3196" s="7"/>
      <c r="M3196" s="7"/>
      <c r="N3196" s="7"/>
      <c r="O3196" s="7"/>
      <c r="P3196" s="7"/>
      <c r="Q3196" s="7"/>
      <c r="R3196" s="7"/>
      <c r="S3196" s="7"/>
      <c r="T3196" s="7"/>
    </row>
    <row r="3197">
      <c r="F3197" s="8"/>
      <c r="G3197" s="7"/>
      <c r="H3197" s="9"/>
      <c r="I3197" s="7"/>
      <c r="J3197" s="7"/>
      <c r="K3197" s="7"/>
      <c r="L3197" s="7"/>
      <c r="M3197" s="7"/>
      <c r="N3197" s="7"/>
      <c r="O3197" s="7"/>
      <c r="P3197" s="7"/>
      <c r="Q3197" s="7"/>
      <c r="R3197" s="7"/>
      <c r="S3197" s="7"/>
      <c r="T3197" s="7"/>
    </row>
    <row r="3198">
      <c r="F3198" s="8"/>
      <c r="G3198" s="7"/>
      <c r="H3198" s="9"/>
      <c r="I3198" s="7"/>
      <c r="J3198" s="7"/>
      <c r="K3198" s="7"/>
      <c r="L3198" s="7"/>
      <c r="M3198" s="7"/>
      <c r="N3198" s="7"/>
      <c r="O3198" s="7"/>
      <c r="P3198" s="7"/>
      <c r="Q3198" s="7"/>
      <c r="R3198" s="7"/>
      <c r="S3198" s="7"/>
      <c r="T3198" s="7"/>
    </row>
    <row r="3199">
      <c r="F3199" s="8"/>
      <c r="G3199" s="7"/>
      <c r="H3199" s="9"/>
      <c r="I3199" s="7"/>
      <c r="J3199" s="7"/>
      <c r="K3199" s="7"/>
      <c r="L3199" s="7"/>
      <c r="M3199" s="7"/>
      <c r="N3199" s="7"/>
      <c r="O3199" s="7"/>
      <c r="P3199" s="7"/>
      <c r="Q3199" s="7"/>
      <c r="R3199" s="7"/>
      <c r="S3199" s="7"/>
      <c r="T3199" s="7"/>
    </row>
    <row r="3200">
      <c r="F3200" s="8"/>
      <c r="G3200" s="7"/>
      <c r="H3200" s="9"/>
      <c r="I3200" s="7"/>
      <c r="J3200" s="7"/>
      <c r="K3200" s="7"/>
      <c r="L3200" s="7"/>
      <c r="M3200" s="7"/>
      <c r="N3200" s="7"/>
      <c r="O3200" s="7"/>
      <c r="P3200" s="7"/>
      <c r="Q3200" s="7"/>
      <c r="R3200" s="7"/>
      <c r="S3200" s="7"/>
      <c r="T3200" s="7"/>
    </row>
    <row r="3201">
      <c r="F3201" s="8"/>
      <c r="G3201" s="7"/>
      <c r="H3201" s="9"/>
      <c r="I3201" s="7"/>
      <c r="J3201" s="7"/>
      <c r="K3201" s="7"/>
      <c r="L3201" s="7"/>
      <c r="M3201" s="7"/>
      <c r="N3201" s="7"/>
      <c r="O3201" s="7"/>
      <c r="P3201" s="7"/>
      <c r="Q3201" s="7"/>
      <c r="R3201" s="7"/>
      <c r="S3201" s="7"/>
      <c r="T3201" s="7"/>
    </row>
    <row r="3202">
      <c r="F3202" s="8"/>
      <c r="G3202" s="7"/>
      <c r="H3202" s="9"/>
      <c r="I3202" s="7"/>
      <c r="J3202" s="7"/>
      <c r="K3202" s="7"/>
      <c r="L3202" s="7"/>
      <c r="M3202" s="7"/>
      <c r="N3202" s="7"/>
      <c r="O3202" s="7"/>
      <c r="P3202" s="7"/>
      <c r="Q3202" s="7"/>
      <c r="R3202" s="7"/>
      <c r="S3202" s="7"/>
      <c r="T3202" s="7"/>
    </row>
    <row r="3203">
      <c r="F3203" s="8"/>
      <c r="G3203" s="7"/>
      <c r="H3203" s="9"/>
      <c r="I3203" s="7"/>
      <c r="J3203" s="7"/>
      <c r="K3203" s="7"/>
      <c r="L3203" s="7"/>
      <c r="M3203" s="7"/>
      <c r="N3203" s="7"/>
      <c r="O3203" s="7"/>
      <c r="P3203" s="7"/>
      <c r="Q3203" s="7"/>
      <c r="R3203" s="7"/>
      <c r="S3203" s="7"/>
      <c r="T3203" s="7"/>
    </row>
    <row r="3204">
      <c r="F3204" s="8"/>
      <c r="G3204" s="7"/>
      <c r="H3204" s="9"/>
      <c r="I3204" s="7"/>
      <c r="J3204" s="7"/>
      <c r="K3204" s="7"/>
      <c r="L3204" s="7"/>
      <c r="M3204" s="7"/>
      <c r="N3204" s="7"/>
      <c r="O3204" s="7"/>
      <c r="P3204" s="7"/>
      <c r="Q3204" s="7"/>
      <c r="R3204" s="7"/>
      <c r="S3204" s="7"/>
      <c r="T3204" s="7"/>
    </row>
    <row r="3205">
      <c r="F3205" s="8"/>
      <c r="G3205" s="7"/>
      <c r="H3205" s="9"/>
      <c r="I3205" s="7"/>
      <c r="J3205" s="7"/>
      <c r="K3205" s="7"/>
      <c r="L3205" s="7"/>
      <c r="M3205" s="7"/>
      <c r="N3205" s="7"/>
      <c r="O3205" s="7"/>
      <c r="P3205" s="7"/>
      <c r="Q3205" s="7"/>
      <c r="R3205" s="7"/>
      <c r="S3205" s="7"/>
      <c r="T3205" s="7"/>
    </row>
    <row r="3206">
      <c r="F3206" s="8"/>
      <c r="G3206" s="7"/>
      <c r="H3206" s="9"/>
      <c r="I3206" s="7"/>
      <c r="J3206" s="7"/>
      <c r="K3206" s="7"/>
      <c r="L3206" s="7"/>
      <c r="M3206" s="7"/>
      <c r="N3206" s="7"/>
      <c r="O3206" s="7"/>
      <c r="P3206" s="7"/>
      <c r="Q3206" s="7"/>
      <c r="R3206" s="7"/>
      <c r="S3206" s="7"/>
      <c r="T3206" s="7"/>
    </row>
    <row r="3207">
      <c r="F3207" s="8"/>
      <c r="G3207" s="7"/>
      <c r="H3207" s="9"/>
      <c r="I3207" s="7"/>
      <c r="J3207" s="7"/>
      <c r="K3207" s="7"/>
      <c r="L3207" s="7"/>
      <c r="M3207" s="7"/>
      <c r="N3207" s="7"/>
      <c r="O3207" s="7"/>
      <c r="P3207" s="7"/>
      <c r="Q3207" s="7"/>
      <c r="R3207" s="7"/>
      <c r="S3207" s="7"/>
      <c r="T3207" s="7"/>
    </row>
    <row r="3208">
      <c r="F3208" s="8"/>
      <c r="G3208" s="7"/>
      <c r="H3208" s="9"/>
      <c r="I3208" s="7"/>
      <c r="J3208" s="7"/>
      <c r="K3208" s="7"/>
      <c r="L3208" s="7"/>
      <c r="M3208" s="7"/>
      <c r="N3208" s="7"/>
      <c r="O3208" s="7"/>
      <c r="P3208" s="7"/>
      <c r="Q3208" s="7"/>
      <c r="R3208" s="7"/>
      <c r="S3208" s="7"/>
      <c r="T3208" s="7"/>
    </row>
    <row r="3209">
      <c r="F3209" s="8"/>
      <c r="G3209" s="7"/>
      <c r="H3209" s="9"/>
      <c r="I3209" s="7"/>
      <c r="J3209" s="7"/>
      <c r="K3209" s="7"/>
      <c r="L3209" s="7"/>
      <c r="M3209" s="7"/>
      <c r="N3209" s="7"/>
      <c r="O3209" s="7"/>
      <c r="P3209" s="7"/>
      <c r="Q3209" s="7"/>
      <c r="R3209" s="7"/>
      <c r="S3209" s="7"/>
      <c r="T3209" s="7"/>
    </row>
    <row r="3210">
      <c r="F3210" s="8"/>
      <c r="G3210" s="7"/>
      <c r="H3210" s="9"/>
      <c r="I3210" s="7"/>
      <c r="J3210" s="7"/>
      <c r="K3210" s="7"/>
      <c r="L3210" s="7"/>
      <c r="M3210" s="7"/>
      <c r="N3210" s="7"/>
      <c r="O3210" s="7"/>
      <c r="P3210" s="7"/>
      <c r="Q3210" s="7"/>
      <c r="R3210" s="7"/>
      <c r="S3210" s="7"/>
      <c r="T3210" s="7"/>
    </row>
    <row r="3211">
      <c r="F3211" s="8"/>
      <c r="G3211" s="7"/>
      <c r="H3211" s="9"/>
      <c r="I3211" s="7"/>
      <c r="J3211" s="7"/>
      <c r="K3211" s="7"/>
      <c r="L3211" s="7"/>
      <c r="M3211" s="7"/>
      <c r="N3211" s="7"/>
      <c r="O3211" s="7"/>
      <c r="P3211" s="7"/>
      <c r="Q3211" s="7"/>
      <c r="R3211" s="7"/>
      <c r="S3211" s="7"/>
      <c r="T3211" s="7"/>
    </row>
    <row r="3212">
      <c r="F3212" s="8"/>
      <c r="G3212" s="7"/>
      <c r="H3212" s="9"/>
      <c r="I3212" s="7"/>
      <c r="J3212" s="7"/>
      <c r="K3212" s="7"/>
      <c r="L3212" s="7"/>
      <c r="M3212" s="7"/>
      <c r="N3212" s="7"/>
      <c r="O3212" s="7"/>
      <c r="P3212" s="7"/>
      <c r="Q3212" s="7"/>
      <c r="R3212" s="7"/>
      <c r="S3212" s="7"/>
      <c r="T3212" s="7"/>
    </row>
    <row r="3213">
      <c r="F3213" s="8"/>
      <c r="G3213" s="7"/>
      <c r="H3213" s="9"/>
      <c r="I3213" s="7"/>
      <c r="J3213" s="7"/>
      <c r="K3213" s="7"/>
      <c r="L3213" s="7"/>
      <c r="M3213" s="7"/>
      <c r="N3213" s="7"/>
      <c r="O3213" s="7"/>
      <c r="P3213" s="7"/>
      <c r="Q3213" s="7"/>
      <c r="R3213" s="7"/>
      <c r="S3213" s="7"/>
      <c r="T3213" s="7"/>
    </row>
    <row r="3214">
      <c r="F3214" s="8"/>
      <c r="G3214" s="7"/>
      <c r="H3214" s="9"/>
      <c r="I3214" s="7"/>
      <c r="J3214" s="7"/>
      <c r="K3214" s="7"/>
      <c r="L3214" s="7"/>
      <c r="M3214" s="7"/>
      <c r="N3214" s="7"/>
      <c r="O3214" s="7"/>
      <c r="P3214" s="7"/>
      <c r="Q3214" s="7"/>
      <c r="R3214" s="7"/>
      <c r="S3214" s="7"/>
      <c r="T3214" s="7"/>
    </row>
    <row r="3215">
      <c r="F3215" s="8"/>
      <c r="G3215" s="7"/>
      <c r="H3215" s="9"/>
      <c r="I3215" s="7"/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</row>
    <row r="3216">
      <c r="F3216" s="8"/>
      <c r="G3216" s="7"/>
      <c r="H3216" s="9"/>
      <c r="I3216" s="7"/>
      <c r="J3216" s="7"/>
      <c r="K3216" s="7"/>
      <c r="L3216" s="7"/>
      <c r="M3216" s="7"/>
      <c r="N3216" s="7"/>
      <c r="O3216" s="7"/>
      <c r="P3216" s="7"/>
      <c r="Q3216" s="7"/>
      <c r="R3216" s="7"/>
      <c r="S3216" s="7"/>
      <c r="T3216" s="7"/>
    </row>
    <row r="3217">
      <c r="F3217" s="8"/>
      <c r="G3217" s="7"/>
      <c r="H3217" s="9"/>
      <c r="I3217" s="7"/>
      <c r="J3217" s="7"/>
      <c r="K3217" s="7"/>
      <c r="L3217" s="7"/>
      <c r="M3217" s="7"/>
      <c r="N3217" s="7"/>
      <c r="O3217" s="7"/>
      <c r="P3217" s="7"/>
      <c r="Q3217" s="7"/>
      <c r="R3217" s="7"/>
      <c r="S3217" s="7"/>
      <c r="T3217" s="7"/>
    </row>
    <row r="3218">
      <c r="F3218" s="8"/>
      <c r="G3218" s="7"/>
      <c r="H3218" s="9"/>
      <c r="I3218" s="7"/>
      <c r="J3218" s="7"/>
      <c r="K3218" s="7"/>
      <c r="L3218" s="7"/>
      <c r="M3218" s="7"/>
      <c r="N3218" s="7"/>
      <c r="O3218" s="7"/>
      <c r="P3218" s="7"/>
      <c r="Q3218" s="7"/>
      <c r="R3218" s="7"/>
      <c r="S3218" s="7"/>
      <c r="T3218" s="7"/>
    </row>
    <row r="3219">
      <c r="F3219" s="8"/>
      <c r="G3219" s="7"/>
      <c r="H3219" s="9"/>
      <c r="I3219" s="7"/>
      <c r="J3219" s="7"/>
      <c r="K3219" s="7"/>
      <c r="L3219" s="7"/>
      <c r="M3219" s="7"/>
      <c r="N3219" s="7"/>
      <c r="O3219" s="7"/>
      <c r="P3219" s="7"/>
      <c r="Q3219" s="7"/>
      <c r="R3219" s="7"/>
      <c r="S3219" s="7"/>
      <c r="T3219" s="7"/>
    </row>
    <row r="3220">
      <c r="F3220" s="8"/>
      <c r="G3220" s="7"/>
      <c r="H3220" s="9"/>
      <c r="I3220" s="7"/>
      <c r="J3220" s="7"/>
      <c r="K3220" s="7"/>
      <c r="L3220" s="7"/>
      <c r="M3220" s="7"/>
      <c r="N3220" s="7"/>
      <c r="O3220" s="7"/>
      <c r="P3220" s="7"/>
      <c r="Q3220" s="7"/>
      <c r="R3220" s="7"/>
      <c r="S3220" s="7"/>
      <c r="T3220" s="7"/>
    </row>
    <row r="3221">
      <c r="F3221" s="8"/>
      <c r="G3221" s="7"/>
      <c r="H3221" s="9"/>
      <c r="I3221" s="7"/>
      <c r="J3221" s="7"/>
      <c r="K3221" s="7"/>
      <c r="L3221" s="7"/>
      <c r="M3221" s="7"/>
      <c r="N3221" s="7"/>
      <c r="O3221" s="7"/>
      <c r="P3221" s="7"/>
      <c r="Q3221" s="7"/>
      <c r="R3221" s="7"/>
      <c r="S3221" s="7"/>
      <c r="T3221" s="7"/>
    </row>
    <row r="3222">
      <c r="F3222" s="8"/>
      <c r="G3222" s="7"/>
      <c r="H3222" s="9"/>
      <c r="I3222" s="7"/>
      <c r="J3222" s="7"/>
      <c r="K3222" s="7"/>
      <c r="L3222" s="7"/>
      <c r="M3222" s="7"/>
      <c r="N3222" s="7"/>
      <c r="O3222" s="7"/>
      <c r="P3222" s="7"/>
      <c r="Q3222" s="7"/>
      <c r="R3222" s="7"/>
      <c r="S3222" s="7"/>
      <c r="T3222" s="7"/>
    </row>
    <row r="3223">
      <c r="F3223" s="8"/>
      <c r="G3223" s="7"/>
      <c r="H3223" s="9"/>
      <c r="I3223" s="7"/>
      <c r="J3223" s="7"/>
      <c r="K3223" s="7"/>
      <c r="L3223" s="7"/>
      <c r="M3223" s="7"/>
      <c r="N3223" s="7"/>
      <c r="O3223" s="7"/>
      <c r="P3223" s="7"/>
      <c r="Q3223" s="7"/>
      <c r="R3223" s="7"/>
      <c r="S3223" s="7"/>
      <c r="T3223" s="7"/>
    </row>
    <row r="3224">
      <c r="F3224" s="8"/>
      <c r="G3224" s="7"/>
      <c r="H3224" s="9"/>
      <c r="I3224" s="7"/>
      <c r="J3224" s="7"/>
      <c r="K3224" s="7"/>
      <c r="L3224" s="7"/>
      <c r="M3224" s="7"/>
      <c r="N3224" s="7"/>
      <c r="O3224" s="7"/>
      <c r="P3224" s="7"/>
      <c r="Q3224" s="7"/>
      <c r="R3224" s="7"/>
      <c r="S3224" s="7"/>
      <c r="T3224" s="7"/>
    </row>
    <row r="3225">
      <c r="F3225" s="8"/>
      <c r="G3225" s="7"/>
      <c r="H3225" s="9"/>
      <c r="I3225" s="7"/>
      <c r="J3225" s="7"/>
      <c r="K3225" s="7"/>
      <c r="L3225" s="7"/>
      <c r="M3225" s="7"/>
      <c r="N3225" s="7"/>
      <c r="O3225" s="7"/>
      <c r="P3225" s="7"/>
      <c r="Q3225" s="7"/>
      <c r="R3225" s="7"/>
      <c r="S3225" s="7"/>
      <c r="T3225" s="7"/>
    </row>
    <row r="3226">
      <c r="F3226" s="8"/>
      <c r="G3226" s="7"/>
      <c r="H3226" s="9"/>
      <c r="I3226" s="7"/>
      <c r="J3226" s="7"/>
      <c r="K3226" s="7"/>
      <c r="L3226" s="7"/>
      <c r="M3226" s="7"/>
      <c r="N3226" s="7"/>
      <c r="O3226" s="7"/>
      <c r="P3226" s="7"/>
      <c r="Q3226" s="7"/>
      <c r="R3226" s="7"/>
      <c r="S3226" s="7"/>
      <c r="T3226" s="7"/>
    </row>
    <row r="3227">
      <c r="F3227" s="8"/>
      <c r="G3227" s="7"/>
      <c r="H3227" s="9"/>
      <c r="I3227" s="7"/>
      <c r="J3227" s="7"/>
      <c r="K3227" s="7"/>
      <c r="L3227" s="7"/>
      <c r="M3227" s="7"/>
      <c r="N3227" s="7"/>
      <c r="O3227" s="7"/>
      <c r="P3227" s="7"/>
      <c r="Q3227" s="7"/>
      <c r="R3227" s="7"/>
      <c r="S3227" s="7"/>
      <c r="T3227" s="7"/>
    </row>
    <row r="3228">
      <c r="F3228" s="8"/>
      <c r="G3228" s="7"/>
      <c r="H3228" s="9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</row>
    <row r="3229">
      <c r="F3229" s="8"/>
      <c r="G3229" s="7"/>
      <c r="H3229" s="9"/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7"/>
      <c r="T3229" s="7"/>
    </row>
    <row r="3230">
      <c r="F3230" s="8"/>
      <c r="G3230" s="7"/>
      <c r="H3230" s="9"/>
      <c r="I3230" s="7"/>
      <c r="J3230" s="7"/>
      <c r="K3230" s="7"/>
      <c r="L3230" s="7"/>
      <c r="M3230" s="7"/>
      <c r="N3230" s="7"/>
      <c r="O3230" s="7"/>
      <c r="P3230" s="7"/>
      <c r="Q3230" s="7"/>
      <c r="R3230" s="7"/>
      <c r="S3230" s="7"/>
      <c r="T3230" s="7"/>
    </row>
    <row r="3231">
      <c r="F3231" s="8"/>
      <c r="G3231" s="7"/>
      <c r="H3231" s="9"/>
      <c r="I3231" s="7"/>
      <c r="J3231" s="7"/>
      <c r="K3231" s="7"/>
      <c r="L3231" s="7"/>
      <c r="M3231" s="7"/>
      <c r="N3231" s="7"/>
      <c r="O3231" s="7"/>
      <c r="P3231" s="7"/>
      <c r="Q3231" s="7"/>
      <c r="R3231" s="7"/>
      <c r="S3231" s="7"/>
      <c r="T3231" s="7"/>
    </row>
    <row r="3232">
      <c r="F3232" s="8"/>
      <c r="G3232" s="7"/>
      <c r="H3232" s="9"/>
      <c r="I3232" s="7"/>
      <c r="J3232" s="7"/>
      <c r="K3232" s="7"/>
      <c r="L3232" s="7"/>
      <c r="M3232" s="7"/>
      <c r="N3232" s="7"/>
      <c r="O3232" s="7"/>
      <c r="P3232" s="7"/>
      <c r="Q3232" s="7"/>
      <c r="R3232" s="7"/>
      <c r="S3232" s="7"/>
      <c r="T3232" s="7"/>
    </row>
    <row r="3233">
      <c r="F3233" s="8"/>
      <c r="G3233" s="7"/>
      <c r="H3233" s="9"/>
      <c r="I3233" s="7"/>
      <c r="J3233" s="7"/>
      <c r="K3233" s="7"/>
      <c r="L3233" s="7"/>
      <c r="M3233" s="7"/>
      <c r="N3233" s="7"/>
      <c r="O3233" s="7"/>
      <c r="P3233" s="7"/>
      <c r="Q3233" s="7"/>
      <c r="R3233" s="7"/>
      <c r="S3233" s="7"/>
      <c r="T3233" s="7"/>
    </row>
    <row r="3234">
      <c r="F3234" s="8"/>
      <c r="G3234" s="7"/>
      <c r="H3234" s="9"/>
      <c r="I3234" s="7"/>
      <c r="J3234" s="7"/>
      <c r="K3234" s="7"/>
      <c r="L3234" s="7"/>
      <c r="M3234" s="7"/>
      <c r="N3234" s="7"/>
      <c r="O3234" s="7"/>
      <c r="P3234" s="7"/>
      <c r="Q3234" s="7"/>
      <c r="R3234" s="7"/>
      <c r="S3234" s="7"/>
      <c r="T3234" s="7"/>
    </row>
    <row r="3235">
      <c r="F3235" s="8"/>
      <c r="G3235" s="7"/>
      <c r="H3235" s="9"/>
      <c r="I3235" s="7"/>
      <c r="J3235" s="7"/>
      <c r="K3235" s="7"/>
      <c r="L3235" s="7"/>
      <c r="M3235" s="7"/>
      <c r="N3235" s="7"/>
      <c r="O3235" s="7"/>
      <c r="P3235" s="7"/>
      <c r="Q3235" s="7"/>
      <c r="R3235" s="7"/>
      <c r="S3235" s="7"/>
      <c r="T3235" s="7"/>
    </row>
    <row r="3236">
      <c r="F3236" s="8"/>
      <c r="G3236" s="7"/>
      <c r="H3236" s="9"/>
      <c r="I3236" s="7"/>
      <c r="J3236" s="7"/>
      <c r="K3236" s="7"/>
      <c r="L3236" s="7"/>
      <c r="M3236" s="7"/>
      <c r="N3236" s="7"/>
      <c r="O3236" s="7"/>
      <c r="P3236" s="7"/>
      <c r="Q3236" s="7"/>
      <c r="R3236" s="7"/>
      <c r="S3236" s="7"/>
      <c r="T3236" s="7"/>
    </row>
    <row r="3237">
      <c r="F3237" s="8"/>
      <c r="G3237" s="7"/>
      <c r="H3237" s="9"/>
      <c r="I3237" s="7"/>
      <c r="J3237" s="7"/>
      <c r="K3237" s="7"/>
      <c r="L3237" s="7"/>
      <c r="M3237" s="7"/>
      <c r="N3237" s="7"/>
      <c r="O3237" s="7"/>
      <c r="P3237" s="7"/>
      <c r="Q3237" s="7"/>
      <c r="R3237" s="7"/>
      <c r="S3237" s="7"/>
      <c r="T3237" s="7"/>
    </row>
    <row r="3238">
      <c r="F3238" s="8"/>
      <c r="G3238" s="7"/>
      <c r="H3238" s="9"/>
      <c r="I3238" s="7"/>
      <c r="J3238" s="7"/>
      <c r="K3238" s="7"/>
      <c r="L3238" s="7"/>
      <c r="M3238" s="7"/>
      <c r="N3238" s="7"/>
      <c r="O3238" s="7"/>
      <c r="P3238" s="7"/>
      <c r="Q3238" s="7"/>
      <c r="R3238" s="7"/>
      <c r="S3238" s="7"/>
      <c r="T3238" s="7"/>
    </row>
    <row r="3239">
      <c r="F3239" s="8"/>
      <c r="G3239" s="7"/>
      <c r="H3239" s="9"/>
      <c r="I3239" s="7"/>
      <c r="J3239" s="7"/>
      <c r="K3239" s="7"/>
      <c r="L3239" s="7"/>
      <c r="M3239" s="7"/>
      <c r="N3239" s="7"/>
      <c r="O3239" s="7"/>
      <c r="P3239" s="7"/>
      <c r="Q3239" s="7"/>
      <c r="R3239" s="7"/>
      <c r="S3239" s="7"/>
      <c r="T3239" s="7"/>
    </row>
    <row r="3240">
      <c r="F3240" s="8"/>
      <c r="G3240" s="7"/>
      <c r="H3240" s="9"/>
      <c r="I3240" s="7"/>
      <c r="J3240" s="7"/>
      <c r="K3240" s="7"/>
      <c r="L3240" s="7"/>
      <c r="M3240" s="7"/>
      <c r="N3240" s="7"/>
      <c r="O3240" s="7"/>
      <c r="P3240" s="7"/>
      <c r="Q3240" s="7"/>
      <c r="R3240" s="7"/>
      <c r="S3240" s="7"/>
      <c r="T3240" s="7"/>
    </row>
    <row r="3241">
      <c r="F3241" s="8"/>
      <c r="G3241" s="7"/>
      <c r="H3241" s="9"/>
      <c r="I3241" s="7"/>
      <c r="J3241" s="7"/>
      <c r="K3241" s="7"/>
      <c r="L3241" s="7"/>
      <c r="M3241" s="7"/>
      <c r="N3241" s="7"/>
      <c r="O3241" s="7"/>
      <c r="P3241" s="7"/>
      <c r="Q3241" s="7"/>
      <c r="R3241" s="7"/>
      <c r="S3241" s="7"/>
      <c r="T3241" s="7"/>
    </row>
    <row r="3242">
      <c r="F3242" s="8"/>
      <c r="G3242" s="7"/>
      <c r="H3242" s="9"/>
      <c r="I3242" s="7"/>
      <c r="J3242" s="7"/>
      <c r="K3242" s="7"/>
      <c r="L3242" s="7"/>
      <c r="M3242" s="7"/>
      <c r="N3242" s="7"/>
      <c r="O3242" s="7"/>
      <c r="P3242" s="7"/>
      <c r="Q3242" s="7"/>
      <c r="R3242" s="7"/>
      <c r="S3242" s="7"/>
      <c r="T3242" s="7"/>
    </row>
    <row r="3243">
      <c r="F3243" s="8"/>
      <c r="G3243" s="7"/>
      <c r="H3243" s="9"/>
      <c r="I3243" s="7"/>
      <c r="J3243" s="7"/>
      <c r="K3243" s="7"/>
      <c r="L3243" s="7"/>
      <c r="M3243" s="7"/>
      <c r="N3243" s="7"/>
      <c r="O3243" s="7"/>
      <c r="P3243" s="7"/>
      <c r="Q3243" s="7"/>
      <c r="R3243" s="7"/>
      <c r="S3243" s="7"/>
      <c r="T3243" s="7"/>
    </row>
    <row r="3244">
      <c r="F3244" s="8"/>
      <c r="G3244" s="7"/>
      <c r="H3244" s="9"/>
      <c r="I3244" s="7"/>
      <c r="J3244" s="7"/>
      <c r="K3244" s="7"/>
      <c r="L3244" s="7"/>
      <c r="M3244" s="7"/>
      <c r="N3244" s="7"/>
      <c r="O3244" s="7"/>
      <c r="P3244" s="7"/>
      <c r="Q3244" s="7"/>
      <c r="R3244" s="7"/>
      <c r="S3244" s="7"/>
      <c r="T3244" s="7"/>
    </row>
    <row r="3245">
      <c r="F3245" s="8"/>
      <c r="G3245" s="7"/>
      <c r="H3245" s="9"/>
      <c r="I3245" s="7"/>
      <c r="J3245" s="7"/>
      <c r="K3245" s="7"/>
      <c r="L3245" s="7"/>
      <c r="M3245" s="7"/>
      <c r="N3245" s="7"/>
      <c r="O3245" s="7"/>
      <c r="P3245" s="7"/>
      <c r="Q3245" s="7"/>
      <c r="R3245" s="7"/>
      <c r="S3245" s="7"/>
      <c r="T3245" s="7"/>
    </row>
    <row r="3246">
      <c r="F3246" s="8"/>
      <c r="G3246" s="7"/>
      <c r="H3246" s="9"/>
      <c r="I3246" s="7"/>
      <c r="J3246" s="7"/>
      <c r="K3246" s="7"/>
      <c r="L3246" s="7"/>
      <c r="M3246" s="7"/>
      <c r="N3246" s="7"/>
      <c r="O3246" s="7"/>
      <c r="P3246" s="7"/>
      <c r="Q3246" s="7"/>
      <c r="R3246" s="7"/>
      <c r="S3246" s="7"/>
      <c r="T3246" s="7"/>
    </row>
    <row r="3247">
      <c r="F3247" s="8"/>
      <c r="G3247" s="7"/>
      <c r="H3247" s="9"/>
      <c r="I3247" s="7"/>
      <c r="J3247" s="7"/>
      <c r="K3247" s="7"/>
      <c r="L3247" s="7"/>
      <c r="M3247" s="7"/>
      <c r="N3247" s="7"/>
      <c r="O3247" s="7"/>
      <c r="P3247" s="7"/>
      <c r="Q3247" s="7"/>
      <c r="R3247" s="7"/>
      <c r="S3247" s="7"/>
      <c r="T3247" s="7"/>
    </row>
    <row r="3248">
      <c r="F3248" s="8"/>
      <c r="G3248" s="7"/>
      <c r="H3248" s="9"/>
      <c r="I3248" s="7"/>
      <c r="J3248" s="7"/>
      <c r="K3248" s="7"/>
      <c r="L3248" s="7"/>
      <c r="M3248" s="7"/>
      <c r="N3248" s="7"/>
      <c r="O3248" s="7"/>
      <c r="P3248" s="7"/>
      <c r="Q3248" s="7"/>
      <c r="R3248" s="7"/>
      <c r="S3248" s="7"/>
      <c r="T3248" s="7"/>
    </row>
    <row r="3249">
      <c r="F3249" s="8"/>
      <c r="G3249" s="7"/>
      <c r="H3249" s="9"/>
      <c r="I3249" s="7"/>
      <c r="J3249" s="7"/>
      <c r="K3249" s="7"/>
      <c r="L3249" s="7"/>
      <c r="M3249" s="7"/>
      <c r="N3249" s="7"/>
      <c r="O3249" s="7"/>
      <c r="P3249" s="7"/>
      <c r="Q3249" s="7"/>
      <c r="R3249" s="7"/>
      <c r="S3249" s="7"/>
      <c r="T3249" s="7"/>
    </row>
    <row r="3250">
      <c r="F3250" s="8"/>
      <c r="G3250" s="7"/>
      <c r="H3250" s="9"/>
      <c r="I3250" s="7"/>
      <c r="J3250" s="7"/>
      <c r="K3250" s="7"/>
      <c r="L3250" s="7"/>
      <c r="M3250" s="7"/>
      <c r="N3250" s="7"/>
      <c r="O3250" s="7"/>
      <c r="P3250" s="7"/>
      <c r="Q3250" s="7"/>
      <c r="R3250" s="7"/>
      <c r="S3250" s="7"/>
      <c r="T3250" s="7"/>
    </row>
    <row r="3251">
      <c r="F3251" s="8"/>
      <c r="G3251" s="7"/>
      <c r="H3251" s="9"/>
      <c r="I3251" s="7"/>
      <c r="J3251" s="7"/>
      <c r="K3251" s="7"/>
      <c r="L3251" s="7"/>
      <c r="M3251" s="7"/>
      <c r="N3251" s="7"/>
      <c r="O3251" s="7"/>
      <c r="P3251" s="7"/>
      <c r="Q3251" s="7"/>
      <c r="R3251" s="7"/>
      <c r="S3251" s="7"/>
      <c r="T3251" s="7"/>
    </row>
    <row r="3252">
      <c r="F3252" s="8"/>
      <c r="G3252" s="7"/>
      <c r="H3252" s="9"/>
      <c r="I3252" s="7"/>
      <c r="J3252" s="7"/>
      <c r="K3252" s="7"/>
      <c r="L3252" s="7"/>
      <c r="M3252" s="7"/>
      <c r="N3252" s="7"/>
      <c r="O3252" s="7"/>
      <c r="P3252" s="7"/>
      <c r="Q3252" s="7"/>
      <c r="R3252" s="7"/>
      <c r="S3252" s="7"/>
      <c r="T3252" s="7"/>
    </row>
    <row r="3253">
      <c r="F3253" s="8"/>
      <c r="G3253" s="7"/>
      <c r="H3253" s="9"/>
      <c r="I3253" s="7"/>
      <c r="J3253" s="7"/>
      <c r="K3253" s="7"/>
      <c r="L3253" s="7"/>
      <c r="M3253" s="7"/>
      <c r="N3253" s="7"/>
      <c r="O3253" s="7"/>
      <c r="P3253" s="7"/>
      <c r="Q3253" s="7"/>
      <c r="R3253" s="7"/>
      <c r="S3253" s="7"/>
      <c r="T3253" s="7"/>
    </row>
    <row r="3254">
      <c r="F3254" s="8"/>
      <c r="G3254" s="7"/>
      <c r="H3254" s="9"/>
      <c r="I3254" s="7"/>
      <c r="J3254" s="7"/>
      <c r="K3254" s="7"/>
      <c r="L3254" s="7"/>
      <c r="M3254" s="7"/>
      <c r="N3254" s="7"/>
      <c r="O3254" s="7"/>
      <c r="P3254" s="7"/>
      <c r="Q3254" s="7"/>
      <c r="R3254" s="7"/>
      <c r="S3254" s="7"/>
      <c r="T3254" s="7"/>
    </row>
    <row r="3255">
      <c r="F3255" s="8"/>
      <c r="G3255" s="7"/>
      <c r="H3255" s="9"/>
      <c r="I3255" s="7"/>
      <c r="J3255" s="7"/>
      <c r="K3255" s="7"/>
      <c r="L3255" s="7"/>
      <c r="M3255" s="7"/>
      <c r="N3255" s="7"/>
      <c r="O3255" s="7"/>
      <c r="P3255" s="7"/>
      <c r="Q3255" s="7"/>
      <c r="R3255" s="7"/>
      <c r="S3255" s="7"/>
      <c r="T3255" s="7"/>
    </row>
    <row r="3256">
      <c r="F3256" s="8"/>
      <c r="G3256" s="7"/>
      <c r="H3256" s="9"/>
      <c r="I3256" s="7"/>
      <c r="J3256" s="7"/>
      <c r="K3256" s="7"/>
      <c r="L3256" s="7"/>
      <c r="M3256" s="7"/>
      <c r="N3256" s="7"/>
      <c r="O3256" s="7"/>
      <c r="P3256" s="7"/>
      <c r="Q3256" s="7"/>
      <c r="R3256" s="7"/>
      <c r="S3256" s="7"/>
      <c r="T3256" s="7"/>
    </row>
    <row r="3257">
      <c r="F3257" s="8"/>
      <c r="G3257" s="7"/>
      <c r="H3257" s="9"/>
      <c r="I3257" s="7"/>
      <c r="J3257" s="7"/>
      <c r="K3257" s="7"/>
      <c r="L3257" s="7"/>
      <c r="M3257" s="7"/>
      <c r="N3257" s="7"/>
      <c r="O3257" s="7"/>
      <c r="P3257" s="7"/>
      <c r="Q3257" s="7"/>
      <c r="R3257" s="7"/>
      <c r="S3257" s="7"/>
      <c r="T3257" s="7"/>
    </row>
    <row r="3258">
      <c r="F3258" s="8"/>
      <c r="G3258" s="7"/>
      <c r="H3258" s="9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</row>
    <row r="3259">
      <c r="F3259" s="8"/>
      <c r="G3259" s="7"/>
      <c r="H3259" s="9"/>
      <c r="I3259" s="7"/>
      <c r="J3259" s="7"/>
      <c r="K3259" s="7"/>
      <c r="L3259" s="7"/>
      <c r="M3259" s="7"/>
      <c r="N3259" s="7"/>
      <c r="O3259" s="7"/>
      <c r="P3259" s="7"/>
      <c r="Q3259" s="7"/>
      <c r="R3259" s="7"/>
      <c r="S3259" s="7"/>
      <c r="T3259" s="7"/>
    </row>
    <row r="3260">
      <c r="F3260" s="8"/>
      <c r="G3260" s="7"/>
      <c r="H3260" s="9"/>
      <c r="I3260" s="7"/>
      <c r="J3260" s="7"/>
      <c r="K3260" s="7"/>
      <c r="L3260" s="7"/>
      <c r="M3260" s="7"/>
      <c r="N3260" s="7"/>
      <c r="O3260" s="7"/>
      <c r="P3260" s="7"/>
      <c r="Q3260" s="7"/>
      <c r="R3260" s="7"/>
      <c r="S3260" s="7"/>
      <c r="T3260" s="7"/>
    </row>
    <row r="3261">
      <c r="F3261" s="8"/>
      <c r="G3261" s="7"/>
      <c r="H3261" s="9"/>
      <c r="I3261" s="7"/>
      <c r="J3261" s="7"/>
      <c r="K3261" s="7"/>
      <c r="L3261" s="7"/>
      <c r="M3261" s="7"/>
      <c r="N3261" s="7"/>
      <c r="O3261" s="7"/>
      <c r="P3261" s="7"/>
      <c r="Q3261" s="7"/>
      <c r="R3261" s="7"/>
      <c r="S3261" s="7"/>
      <c r="T3261" s="7"/>
    </row>
    <row r="3262">
      <c r="F3262" s="8"/>
      <c r="G3262" s="7"/>
      <c r="H3262" s="9"/>
      <c r="I3262" s="7"/>
      <c r="J3262" s="7"/>
      <c r="K3262" s="7"/>
      <c r="L3262" s="7"/>
      <c r="M3262" s="7"/>
      <c r="N3262" s="7"/>
      <c r="O3262" s="7"/>
      <c r="P3262" s="7"/>
      <c r="Q3262" s="7"/>
      <c r="R3262" s="7"/>
      <c r="S3262" s="7"/>
      <c r="T3262" s="7"/>
    </row>
    <row r="3263">
      <c r="F3263" s="8"/>
      <c r="G3263" s="7"/>
      <c r="H3263" s="9"/>
      <c r="I3263" s="7"/>
      <c r="J3263" s="7"/>
      <c r="K3263" s="7"/>
      <c r="L3263" s="7"/>
      <c r="M3263" s="7"/>
      <c r="N3263" s="7"/>
      <c r="O3263" s="7"/>
      <c r="P3263" s="7"/>
      <c r="Q3263" s="7"/>
      <c r="R3263" s="7"/>
      <c r="S3263" s="7"/>
      <c r="T3263" s="7"/>
    </row>
    <row r="3264">
      <c r="F3264" s="8"/>
      <c r="G3264" s="7"/>
      <c r="H3264" s="9"/>
      <c r="I3264" s="7"/>
      <c r="J3264" s="7"/>
      <c r="K3264" s="7"/>
      <c r="L3264" s="7"/>
      <c r="M3264" s="7"/>
      <c r="N3264" s="7"/>
      <c r="O3264" s="7"/>
      <c r="P3264" s="7"/>
      <c r="Q3264" s="7"/>
      <c r="R3264" s="7"/>
      <c r="S3264" s="7"/>
      <c r="T3264" s="7"/>
    </row>
    <row r="3265">
      <c r="F3265" s="8"/>
      <c r="G3265" s="7"/>
      <c r="H3265" s="9"/>
      <c r="I3265" s="7"/>
      <c r="J3265" s="7"/>
      <c r="K3265" s="7"/>
      <c r="L3265" s="7"/>
      <c r="M3265" s="7"/>
      <c r="N3265" s="7"/>
      <c r="O3265" s="7"/>
      <c r="P3265" s="7"/>
      <c r="Q3265" s="7"/>
      <c r="R3265" s="7"/>
      <c r="S3265" s="7"/>
      <c r="T3265" s="7"/>
    </row>
    <row r="3266">
      <c r="F3266" s="8"/>
      <c r="G3266" s="7"/>
      <c r="H3266" s="9"/>
      <c r="I3266" s="7"/>
      <c r="J3266" s="7"/>
      <c r="K3266" s="7"/>
      <c r="L3266" s="7"/>
      <c r="M3266" s="7"/>
      <c r="N3266" s="7"/>
      <c r="O3266" s="7"/>
      <c r="P3266" s="7"/>
      <c r="Q3266" s="7"/>
      <c r="R3266" s="7"/>
      <c r="S3266" s="7"/>
      <c r="T3266" s="7"/>
    </row>
    <row r="3267">
      <c r="F3267" s="8"/>
      <c r="G3267" s="7"/>
      <c r="H3267" s="9"/>
      <c r="I3267" s="7"/>
      <c r="J3267" s="7"/>
      <c r="K3267" s="7"/>
      <c r="L3267" s="7"/>
      <c r="M3267" s="7"/>
      <c r="N3267" s="7"/>
      <c r="O3267" s="7"/>
      <c r="P3267" s="7"/>
      <c r="Q3267" s="7"/>
      <c r="R3267" s="7"/>
      <c r="S3267" s="7"/>
      <c r="T3267" s="7"/>
    </row>
    <row r="3268">
      <c r="F3268" s="8"/>
      <c r="G3268" s="7"/>
      <c r="H3268" s="9"/>
      <c r="I3268" s="7"/>
      <c r="J3268" s="7"/>
      <c r="K3268" s="7"/>
      <c r="L3268" s="7"/>
      <c r="M3268" s="7"/>
      <c r="N3268" s="7"/>
      <c r="O3268" s="7"/>
      <c r="P3268" s="7"/>
      <c r="Q3268" s="7"/>
      <c r="R3268" s="7"/>
      <c r="S3268" s="7"/>
      <c r="T3268" s="7"/>
    </row>
    <row r="3269">
      <c r="F3269" s="8"/>
      <c r="G3269" s="7"/>
      <c r="H3269" s="9"/>
      <c r="I3269" s="7"/>
      <c r="J3269" s="7"/>
      <c r="K3269" s="7"/>
      <c r="L3269" s="7"/>
      <c r="M3269" s="7"/>
      <c r="N3269" s="7"/>
      <c r="O3269" s="7"/>
      <c r="P3269" s="7"/>
      <c r="Q3269" s="7"/>
      <c r="R3269" s="7"/>
      <c r="S3269" s="7"/>
      <c r="T3269" s="7"/>
    </row>
    <row r="3270">
      <c r="F3270" s="8"/>
      <c r="G3270" s="7"/>
      <c r="H3270" s="9"/>
      <c r="I3270" s="7"/>
      <c r="J3270" s="7"/>
      <c r="K3270" s="7"/>
      <c r="L3270" s="7"/>
      <c r="M3270" s="7"/>
      <c r="N3270" s="7"/>
      <c r="O3270" s="7"/>
      <c r="P3270" s="7"/>
      <c r="Q3270" s="7"/>
      <c r="R3270" s="7"/>
      <c r="S3270" s="7"/>
      <c r="T3270" s="7"/>
    </row>
    <row r="3271">
      <c r="F3271" s="8"/>
      <c r="G3271" s="7"/>
      <c r="H3271" s="9"/>
      <c r="I3271" s="7"/>
      <c r="J3271" s="7"/>
      <c r="K3271" s="7"/>
      <c r="L3271" s="7"/>
      <c r="M3271" s="7"/>
      <c r="N3271" s="7"/>
      <c r="O3271" s="7"/>
      <c r="P3271" s="7"/>
      <c r="Q3271" s="7"/>
      <c r="R3271" s="7"/>
      <c r="S3271" s="7"/>
      <c r="T3271" s="7"/>
    </row>
    <row r="3272">
      <c r="F3272" s="8"/>
      <c r="G3272" s="7"/>
      <c r="H3272" s="9"/>
      <c r="I3272" s="7"/>
      <c r="J3272" s="7"/>
      <c r="K3272" s="7"/>
      <c r="L3272" s="7"/>
      <c r="M3272" s="7"/>
      <c r="N3272" s="7"/>
      <c r="O3272" s="7"/>
      <c r="P3272" s="7"/>
      <c r="Q3272" s="7"/>
      <c r="R3272" s="7"/>
      <c r="S3272" s="7"/>
      <c r="T3272" s="7"/>
    </row>
    <row r="3273">
      <c r="F3273" s="8"/>
      <c r="G3273" s="7"/>
      <c r="H3273" s="9"/>
      <c r="I3273" s="7"/>
      <c r="J3273" s="7"/>
      <c r="K3273" s="7"/>
      <c r="L3273" s="7"/>
      <c r="M3273" s="7"/>
      <c r="N3273" s="7"/>
      <c r="O3273" s="7"/>
      <c r="P3273" s="7"/>
      <c r="Q3273" s="7"/>
      <c r="R3273" s="7"/>
      <c r="S3273" s="7"/>
      <c r="T3273" s="7"/>
    </row>
    <row r="3274">
      <c r="F3274" s="8"/>
      <c r="G3274" s="7"/>
      <c r="H3274" s="9"/>
      <c r="I3274" s="7"/>
      <c r="J3274" s="7"/>
      <c r="K3274" s="7"/>
      <c r="L3274" s="7"/>
      <c r="M3274" s="7"/>
      <c r="N3274" s="7"/>
      <c r="O3274" s="7"/>
      <c r="P3274" s="7"/>
      <c r="Q3274" s="7"/>
      <c r="R3274" s="7"/>
      <c r="S3274" s="7"/>
      <c r="T3274" s="7"/>
    </row>
    <row r="3275">
      <c r="F3275" s="8"/>
      <c r="G3275" s="7"/>
      <c r="H3275" s="9"/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7"/>
      <c r="T3275" s="7"/>
    </row>
    <row r="3276">
      <c r="F3276" s="8"/>
      <c r="G3276" s="7"/>
      <c r="H3276" s="9"/>
      <c r="I3276" s="7"/>
      <c r="J3276" s="7"/>
      <c r="K3276" s="7"/>
      <c r="L3276" s="7"/>
      <c r="M3276" s="7"/>
      <c r="N3276" s="7"/>
      <c r="O3276" s="7"/>
      <c r="P3276" s="7"/>
      <c r="Q3276" s="7"/>
      <c r="R3276" s="7"/>
      <c r="S3276" s="7"/>
      <c r="T3276" s="7"/>
    </row>
    <row r="3277">
      <c r="F3277" s="8"/>
      <c r="G3277" s="7"/>
      <c r="H3277" s="9"/>
      <c r="I3277" s="7"/>
      <c r="J3277" s="7"/>
      <c r="K3277" s="7"/>
      <c r="L3277" s="7"/>
      <c r="M3277" s="7"/>
      <c r="N3277" s="7"/>
      <c r="O3277" s="7"/>
      <c r="P3277" s="7"/>
      <c r="Q3277" s="7"/>
      <c r="R3277" s="7"/>
      <c r="S3277" s="7"/>
      <c r="T3277" s="7"/>
    </row>
    <row r="3278">
      <c r="F3278" s="8"/>
      <c r="G3278" s="7"/>
      <c r="H3278" s="9"/>
      <c r="I3278" s="7"/>
      <c r="J3278" s="7"/>
      <c r="K3278" s="7"/>
      <c r="L3278" s="7"/>
      <c r="M3278" s="7"/>
      <c r="N3278" s="7"/>
      <c r="O3278" s="7"/>
      <c r="P3278" s="7"/>
      <c r="Q3278" s="7"/>
      <c r="R3278" s="7"/>
      <c r="S3278" s="7"/>
      <c r="T3278" s="7"/>
    </row>
    <row r="3279">
      <c r="F3279" s="8"/>
      <c r="G3279" s="7"/>
      <c r="H3279" s="9"/>
      <c r="I3279" s="7"/>
      <c r="J3279" s="7"/>
      <c r="K3279" s="7"/>
      <c r="L3279" s="7"/>
      <c r="M3279" s="7"/>
      <c r="N3279" s="7"/>
      <c r="O3279" s="7"/>
      <c r="P3279" s="7"/>
      <c r="Q3279" s="7"/>
      <c r="R3279" s="7"/>
      <c r="S3279" s="7"/>
      <c r="T3279" s="7"/>
    </row>
    <row r="3280">
      <c r="F3280" s="8"/>
      <c r="G3280" s="7"/>
      <c r="H3280" s="9"/>
      <c r="I3280" s="7"/>
      <c r="J3280" s="7"/>
      <c r="K3280" s="7"/>
      <c r="L3280" s="7"/>
      <c r="M3280" s="7"/>
      <c r="N3280" s="7"/>
      <c r="O3280" s="7"/>
      <c r="P3280" s="7"/>
      <c r="Q3280" s="7"/>
      <c r="R3280" s="7"/>
      <c r="S3280" s="7"/>
      <c r="T3280" s="7"/>
    </row>
    <row r="3281">
      <c r="F3281" s="8"/>
      <c r="G3281" s="7"/>
      <c r="H3281" s="9"/>
      <c r="I3281" s="7"/>
      <c r="J3281" s="7"/>
      <c r="K3281" s="7"/>
      <c r="L3281" s="7"/>
      <c r="M3281" s="7"/>
      <c r="N3281" s="7"/>
      <c r="O3281" s="7"/>
      <c r="P3281" s="7"/>
      <c r="Q3281" s="7"/>
      <c r="R3281" s="7"/>
      <c r="S3281" s="7"/>
      <c r="T3281" s="7"/>
    </row>
    <row r="3282">
      <c r="F3282" s="8"/>
      <c r="G3282" s="7"/>
      <c r="H3282" s="9"/>
      <c r="I3282" s="7"/>
      <c r="J3282" s="7"/>
      <c r="K3282" s="7"/>
      <c r="L3282" s="7"/>
      <c r="M3282" s="7"/>
      <c r="N3282" s="7"/>
      <c r="O3282" s="7"/>
      <c r="P3282" s="7"/>
      <c r="Q3282" s="7"/>
      <c r="R3282" s="7"/>
      <c r="S3282" s="7"/>
      <c r="T3282" s="7"/>
    </row>
    <row r="3283">
      <c r="F3283" s="8"/>
      <c r="G3283" s="7"/>
      <c r="H3283" s="9"/>
      <c r="I3283" s="7"/>
      <c r="J3283" s="7"/>
      <c r="K3283" s="7"/>
      <c r="L3283" s="7"/>
      <c r="M3283" s="7"/>
      <c r="N3283" s="7"/>
      <c r="O3283" s="7"/>
      <c r="P3283" s="7"/>
      <c r="Q3283" s="7"/>
      <c r="R3283" s="7"/>
      <c r="S3283" s="7"/>
      <c r="T3283" s="7"/>
    </row>
    <row r="3284">
      <c r="F3284" s="8"/>
      <c r="G3284" s="7"/>
      <c r="H3284" s="9"/>
      <c r="I3284" s="7"/>
      <c r="J3284" s="7"/>
      <c r="K3284" s="7"/>
      <c r="L3284" s="7"/>
      <c r="M3284" s="7"/>
      <c r="N3284" s="7"/>
      <c r="O3284" s="7"/>
      <c r="P3284" s="7"/>
      <c r="Q3284" s="7"/>
      <c r="R3284" s="7"/>
      <c r="S3284" s="7"/>
      <c r="T3284" s="7"/>
    </row>
    <row r="3285">
      <c r="F3285" s="8"/>
      <c r="G3285" s="7"/>
      <c r="H3285" s="9"/>
      <c r="I3285" s="7"/>
      <c r="J3285" s="7"/>
      <c r="K3285" s="7"/>
      <c r="L3285" s="7"/>
      <c r="M3285" s="7"/>
      <c r="N3285" s="7"/>
      <c r="O3285" s="7"/>
      <c r="P3285" s="7"/>
      <c r="Q3285" s="7"/>
      <c r="R3285" s="7"/>
      <c r="S3285" s="7"/>
      <c r="T3285" s="7"/>
    </row>
    <row r="3286">
      <c r="F3286" s="8"/>
      <c r="G3286" s="7"/>
      <c r="H3286" s="9"/>
      <c r="I3286" s="7"/>
      <c r="J3286" s="7"/>
      <c r="K3286" s="7"/>
      <c r="L3286" s="7"/>
      <c r="M3286" s="7"/>
      <c r="N3286" s="7"/>
      <c r="O3286" s="7"/>
      <c r="P3286" s="7"/>
      <c r="Q3286" s="7"/>
      <c r="R3286" s="7"/>
      <c r="S3286" s="7"/>
      <c r="T3286" s="7"/>
    </row>
    <row r="3287">
      <c r="F3287" s="8"/>
      <c r="G3287" s="7"/>
      <c r="H3287" s="9"/>
      <c r="I3287" s="7"/>
      <c r="J3287" s="7"/>
      <c r="K3287" s="7"/>
      <c r="L3287" s="7"/>
      <c r="M3287" s="7"/>
      <c r="N3287" s="7"/>
      <c r="O3287" s="7"/>
      <c r="P3287" s="7"/>
      <c r="Q3287" s="7"/>
      <c r="R3287" s="7"/>
      <c r="S3287" s="7"/>
      <c r="T3287" s="7"/>
    </row>
    <row r="3288">
      <c r="F3288" s="8"/>
      <c r="G3288" s="7"/>
      <c r="H3288" s="9"/>
      <c r="I3288" s="7"/>
      <c r="J3288" s="7"/>
      <c r="K3288" s="7"/>
      <c r="L3288" s="7"/>
      <c r="M3288" s="7"/>
      <c r="N3288" s="7"/>
      <c r="O3288" s="7"/>
      <c r="P3288" s="7"/>
      <c r="Q3288" s="7"/>
      <c r="R3288" s="7"/>
      <c r="S3288" s="7"/>
      <c r="T3288" s="7"/>
    </row>
    <row r="3289">
      <c r="F3289" s="8"/>
      <c r="G3289" s="7"/>
      <c r="H3289" s="9"/>
      <c r="I3289" s="7"/>
      <c r="J3289" s="7"/>
      <c r="K3289" s="7"/>
      <c r="L3289" s="7"/>
      <c r="M3289" s="7"/>
      <c r="N3289" s="7"/>
      <c r="O3289" s="7"/>
      <c r="P3289" s="7"/>
      <c r="Q3289" s="7"/>
      <c r="R3289" s="7"/>
      <c r="S3289" s="7"/>
      <c r="T3289" s="7"/>
    </row>
    <row r="3290">
      <c r="F3290" s="8"/>
      <c r="G3290" s="7"/>
      <c r="H3290" s="9"/>
      <c r="I3290" s="7"/>
      <c r="J3290" s="7"/>
      <c r="K3290" s="7"/>
      <c r="L3290" s="7"/>
      <c r="M3290" s="7"/>
      <c r="N3290" s="7"/>
      <c r="O3290" s="7"/>
      <c r="P3290" s="7"/>
      <c r="Q3290" s="7"/>
      <c r="R3290" s="7"/>
      <c r="S3290" s="7"/>
      <c r="T3290" s="7"/>
    </row>
    <row r="3291">
      <c r="F3291" s="8"/>
      <c r="G3291" s="7"/>
      <c r="H3291" s="9"/>
      <c r="I3291" s="7"/>
      <c r="J3291" s="7"/>
      <c r="K3291" s="7"/>
      <c r="L3291" s="7"/>
      <c r="M3291" s="7"/>
      <c r="N3291" s="7"/>
      <c r="O3291" s="7"/>
      <c r="P3291" s="7"/>
      <c r="Q3291" s="7"/>
      <c r="R3291" s="7"/>
      <c r="S3291" s="7"/>
      <c r="T3291" s="7"/>
    </row>
    <row r="3292">
      <c r="F3292" s="8"/>
      <c r="G3292" s="7"/>
      <c r="H3292" s="9"/>
      <c r="I3292" s="7"/>
      <c r="J3292" s="7"/>
      <c r="K3292" s="7"/>
      <c r="L3292" s="7"/>
      <c r="M3292" s="7"/>
      <c r="N3292" s="7"/>
      <c r="O3292" s="7"/>
      <c r="P3292" s="7"/>
      <c r="Q3292" s="7"/>
      <c r="R3292" s="7"/>
      <c r="S3292" s="7"/>
      <c r="T3292" s="7"/>
    </row>
    <row r="3293">
      <c r="F3293" s="8"/>
      <c r="G3293" s="7"/>
      <c r="H3293" s="9"/>
      <c r="I3293" s="7"/>
      <c r="J3293" s="7"/>
      <c r="K3293" s="7"/>
      <c r="L3293" s="7"/>
      <c r="M3293" s="7"/>
      <c r="N3293" s="7"/>
      <c r="O3293" s="7"/>
      <c r="P3293" s="7"/>
      <c r="Q3293" s="7"/>
      <c r="R3293" s="7"/>
      <c r="S3293" s="7"/>
      <c r="T3293" s="7"/>
    </row>
    <row r="3294">
      <c r="F3294" s="8"/>
      <c r="G3294" s="7"/>
      <c r="H3294" s="9"/>
      <c r="I3294" s="7"/>
      <c r="J3294" s="7"/>
      <c r="K3294" s="7"/>
      <c r="L3294" s="7"/>
      <c r="M3294" s="7"/>
      <c r="N3294" s="7"/>
      <c r="O3294" s="7"/>
      <c r="P3294" s="7"/>
      <c r="Q3294" s="7"/>
      <c r="R3294" s="7"/>
      <c r="S3294" s="7"/>
      <c r="T3294" s="7"/>
    </row>
    <row r="3295">
      <c r="F3295" s="8"/>
      <c r="G3295" s="7"/>
      <c r="H3295" s="9"/>
      <c r="I3295" s="7"/>
      <c r="J3295" s="7"/>
      <c r="K3295" s="7"/>
      <c r="L3295" s="7"/>
      <c r="M3295" s="7"/>
      <c r="N3295" s="7"/>
      <c r="O3295" s="7"/>
      <c r="P3295" s="7"/>
      <c r="Q3295" s="7"/>
      <c r="R3295" s="7"/>
      <c r="S3295" s="7"/>
      <c r="T3295" s="7"/>
    </row>
    <row r="3296">
      <c r="F3296" s="8"/>
      <c r="G3296" s="7"/>
      <c r="H3296" s="9"/>
      <c r="I3296" s="7"/>
      <c r="J3296" s="7"/>
      <c r="K3296" s="7"/>
      <c r="L3296" s="7"/>
      <c r="M3296" s="7"/>
      <c r="N3296" s="7"/>
      <c r="O3296" s="7"/>
      <c r="P3296" s="7"/>
      <c r="Q3296" s="7"/>
      <c r="R3296" s="7"/>
      <c r="S3296" s="7"/>
      <c r="T3296" s="7"/>
    </row>
    <row r="3297">
      <c r="F3297" s="8"/>
      <c r="G3297" s="7"/>
      <c r="H3297" s="9"/>
      <c r="I3297" s="7"/>
      <c r="J3297" s="7"/>
      <c r="K3297" s="7"/>
      <c r="L3297" s="7"/>
      <c r="M3297" s="7"/>
      <c r="N3297" s="7"/>
      <c r="O3297" s="7"/>
      <c r="P3297" s="7"/>
      <c r="Q3297" s="7"/>
      <c r="R3297" s="7"/>
      <c r="S3297" s="7"/>
      <c r="T3297" s="7"/>
    </row>
    <row r="3298">
      <c r="F3298" s="8"/>
      <c r="G3298" s="7"/>
      <c r="H3298" s="9"/>
      <c r="I3298" s="7"/>
      <c r="J3298" s="7"/>
      <c r="K3298" s="7"/>
      <c r="L3298" s="7"/>
      <c r="M3298" s="7"/>
      <c r="N3298" s="7"/>
      <c r="O3298" s="7"/>
      <c r="P3298" s="7"/>
      <c r="Q3298" s="7"/>
      <c r="R3298" s="7"/>
      <c r="S3298" s="7"/>
      <c r="T3298" s="7"/>
    </row>
    <row r="3299">
      <c r="F3299" s="8"/>
      <c r="G3299" s="7"/>
      <c r="H3299" s="9"/>
      <c r="I3299" s="7"/>
      <c r="J3299" s="7"/>
      <c r="K3299" s="7"/>
      <c r="L3299" s="7"/>
      <c r="M3299" s="7"/>
      <c r="N3299" s="7"/>
      <c r="O3299" s="7"/>
      <c r="P3299" s="7"/>
      <c r="Q3299" s="7"/>
      <c r="R3299" s="7"/>
      <c r="S3299" s="7"/>
      <c r="T3299" s="7"/>
    </row>
    <row r="3300">
      <c r="F3300" s="8"/>
      <c r="G3300" s="7"/>
      <c r="H3300" s="9"/>
      <c r="I3300" s="7"/>
      <c r="J3300" s="7"/>
      <c r="K3300" s="7"/>
      <c r="L3300" s="7"/>
      <c r="M3300" s="7"/>
      <c r="N3300" s="7"/>
      <c r="O3300" s="7"/>
      <c r="P3300" s="7"/>
      <c r="Q3300" s="7"/>
      <c r="R3300" s="7"/>
      <c r="S3300" s="7"/>
      <c r="T3300" s="7"/>
    </row>
    <row r="3301">
      <c r="F3301" s="8"/>
      <c r="G3301" s="7"/>
      <c r="H3301" s="9"/>
      <c r="I3301" s="7"/>
      <c r="J3301" s="7"/>
      <c r="K3301" s="7"/>
      <c r="L3301" s="7"/>
      <c r="M3301" s="7"/>
      <c r="N3301" s="7"/>
      <c r="O3301" s="7"/>
      <c r="P3301" s="7"/>
      <c r="Q3301" s="7"/>
      <c r="R3301" s="7"/>
      <c r="S3301" s="7"/>
      <c r="T3301" s="7"/>
    </row>
    <row r="3302">
      <c r="F3302" s="8"/>
      <c r="G3302" s="7"/>
      <c r="H3302" s="9"/>
      <c r="I3302" s="7"/>
      <c r="J3302" s="7"/>
      <c r="K3302" s="7"/>
      <c r="L3302" s="7"/>
      <c r="M3302" s="7"/>
      <c r="N3302" s="7"/>
      <c r="O3302" s="7"/>
      <c r="P3302" s="7"/>
      <c r="Q3302" s="7"/>
      <c r="R3302" s="7"/>
      <c r="S3302" s="7"/>
      <c r="T3302" s="7"/>
    </row>
    <row r="3303">
      <c r="F3303" s="8"/>
      <c r="G3303" s="7"/>
      <c r="H3303" s="9"/>
      <c r="I3303" s="7"/>
      <c r="J3303" s="7"/>
      <c r="K3303" s="7"/>
      <c r="L3303" s="7"/>
      <c r="M3303" s="7"/>
      <c r="N3303" s="7"/>
      <c r="O3303" s="7"/>
      <c r="P3303" s="7"/>
      <c r="Q3303" s="7"/>
      <c r="R3303" s="7"/>
      <c r="S3303" s="7"/>
      <c r="T3303" s="7"/>
    </row>
    <row r="3304">
      <c r="F3304" s="8"/>
      <c r="G3304" s="7"/>
      <c r="H3304" s="9"/>
      <c r="I3304" s="7"/>
      <c r="J3304" s="7"/>
      <c r="K3304" s="7"/>
      <c r="L3304" s="7"/>
      <c r="M3304" s="7"/>
      <c r="N3304" s="7"/>
      <c r="O3304" s="7"/>
      <c r="P3304" s="7"/>
      <c r="Q3304" s="7"/>
      <c r="R3304" s="7"/>
      <c r="S3304" s="7"/>
      <c r="T3304" s="7"/>
    </row>
    <row r="3305">
      <c r="F3305" s="8"/>
      <c r="G3305" s="7"/>
      <c r="H3305" s="9"/>
      <c r="I3305" s="7"/>
      <c r="J3305" s="7"/>
      <c r="K3305" s="7"/>
      <c r="L3305" s="7"/>
      <c r="M3305" s="7"/>
      <c r="N3305" s="7"/>
      <c r="O3305" s="7"/>
      <c r="P3305" s="7"/>
      <c r="Q3305" s="7"/>
      <c r="R3305" s="7"/>
      <c r="S3305" s="7"/>
      <c r="T3305" s="7"/>
    </row>
    <row r="3306">
      <c r="F3306" s="8"/>
      <c r="G3306" s="7"/>
      <c r="H3306" s="9"/>
      <c r="I3306" s="7"/>
      <c r="J3306" s="7"/>
      <c r="K3306" s="7"/>
      <c r="L3306" s="7"/>
      <c r="M3306" s="7"/>
      <c r="N3306" s="7"/>
      <c r="O3306" s="7"/>
      <c r="P3306" s="7"/>
      <c r="Q3306" s="7"/>
      <c r="R3306" s="7"/>
      <c r="S3306" s="7"/>
      <c r="T3306" s="7"/>
    </row>
    <row r="3307">
      <c r="F3307" s="8"/>
      <c r="G3307" s="7"/>
      <c r="H3307" s="9"/>
      <c r="I3307" s="7"/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</row>
    <row r="3308">
      <c r="F3308" s="8"/>
      <c r="G3308" s="7"/>
      <c r="H3308" s="9"/>
      <c r="I3308" s="7"/>
      <c r="J3308" s="7"/>
      <c r="K3308" s="7"/>
      <c r="L3308" s="7"/>
      <c r="M3308" s="7"/>
      <c r="N3308" s="7"/>
      <c r="O3308" s="7"/>
      <c r="P3308" s="7"/>
      <c r="Q3308" s="7"/>
      <c r="R3308" s="7"/>
      <c r="S3308" s="7"/>
      <c r="T3308" s="7"/>
    </row>
    <row r="3309">
      <c r="F3309" s="8"/>
      <c r="G3309" s="7"/>
      <c r="H3309" s="9"/>
      <c r="I3309" s="7"/>
      <c r="J3309" s="7"/>
      <c r="K3309" s="7"/>
      <c r="L3309" s="7"/>
      <c r="M3309" s="7"/>
      <c r="N3309" s="7"/>
      <c r="O3309" s="7"/>
      <c r="P3309" s="7"/>
      <c r="Q3309" s="7"/>
      <c r="R3309" s="7"/>
      <c r="S3309" s="7"/>
      <c r="T3309" s="7"/>
    </row>
    <row r="3310">
      <c r="F3310" s="8"/>
      <c r="G3310" s="7"/>
      <c r="H3310" s="9"/>
      <c r="I3310" s="7"/>
      <c r="J3310" s="7"/>
      <c r="K3310" s="7"/>
      <c r="L3310" s="7"/>
      <c r="M3310" s="7"/>
      <c r="N3310" s="7"/>
      <c r="O3310" s="7"/>
      <c r="P3310" s="7"/>
      <c r="Q3310" s="7"/>
      <c r="R3310" s="7"/>
      <c r="S3310" s="7"/>
      <c r="T3310" s="7"/>
    </row>
    <row r="3311">
      <c r="F3311" s="8"/>
      <c r="G3311" s="7"/>
      <c r="H3311" s="9"/>
      <c r="I3311" s="7"/>
      <c r="J3311" s="7"/>
      <c r="K3311" s="7"/>
      <c r="L3311" s="7"/>
      <c r="M3311" s="7"/>
      <c r="N3311" s="7"/>
      <c r="O3311" s="7"/>
      <c r="P3311" s="7"/>
      <c r="Q3311" s="7"/>
      <c r="R3311" s="7"/>
      <c r="S3311" s="7"/>
      <c r="T3311" s="7"/>
    </row>
    <row r="3312">
      <c r="F3312" s="8"/>
      <c r="G3312" s="7"/>
      <c r="H3312" s="9"/>
      <c r="I3312" s="7"/>
      <c r="J3312" s="7"/>
      <c r="K3312" s="7"/>
      <c r="L3312" s="7"/>
      <c r="M3312" s="7"/>
      <c r="N3312" s="7"/>
      <c r="O3312" s="7"/>
      <c r="P3312" s="7"/>
      <c r="Q3312" s="7"/>
      <c r="R3312" s="7"/>
      <c r="S3312" s="7"/>
      <c r="T3312" s="7"/>
    </row>
    <row r="3313">
      <c r="F3313" s="8"/>
      <c r="G3313" s="7"/>
      <c r="H3313" s="9"/>
      <c r="I3313" s="7"/>
      <c r="J3313" s="7"/>
      <c r="K3313" s="7"/>
      <c r="L3313" s="7"/>
      <c r="M3313" s="7"/>
      <c r="N3313" s="7"/>
      <c r="O3313" s="7"/>
      <c r="P3313" s="7"/>
      <c r="Q3313" s="7"/>
      <c r="R3313" s="7"/>
      <c r="S3313" s="7"/>
      <c r="T3313" s="7"/>
    </row>
    <row r="3314">
      <c r="F3314" s="8"/>
      <c r="G3314" s="7"/>
      <c r="H3314" s="9"/>
      <c r="I3314" s="7"/>
      <c r="J3314" s="7"/>
      <c r="K3314" s="7"/>
      <c r="L3314" s="7"/>
      <c r="M3314" s="7"/>
      <c r="N3314" s="7"/>
      <c r="O3314" s="7"/>
      <c r="P3314" s="7"/>
      <c r="Q3314" s="7"/>
      <c r="R3314" s="7"/>
      <c r="S3314" s="7"/>
      <c r="T3314" s="7"/>
    </row>
    <row r="3315">
      <c r="F3315" s="8"/>
      <c r="G3315" s="7"/>
      <c r="H3315" s="9"/>
      <c r="I3315" s="7"/>
      <c r="J3315" s="7"/>
      <c r="K3315" s="7"/>
      <c r="L3315" s="7"/>
      <c r="M3315" s="7"/>
      <c r="N3315" s="7"/>
      <c r="O3315" s="7"/>
      <c r="P3315" s="7"/>
      <c r="Q3315" s="7"/>
      <c r="R3315" s="7"/>
      <c r="S3315" s="7"/>
      <c r="T3315" s="7"/>
    </row>
    <row r="3316">
      <c r="F3316" s="8"/>
      <c r="G3316" s="7"/>
      <c r="H3316" s="9"/>
      <c r="I3316" s="7"/>
      <c r="J3316" s="7"/>
      <c r="K3316" s="7"/>
      <c r="L3316" s="7"/>
      <c r="M3316" s="7"/>
      <c r="N3316" s="7"/>
      <c r="O3316" s="7"/>
      <c r="P3316" s="7"/>
      <c r="Q3316" s="7"/>
      <c r="R3316" s="7"/>
      <c r="S3316" s="7"/>
      <c r="T3316" s="7"/>
    </row>
    <row r="3317">
      <c r="F3317" s="8"/>
      <c r="G3317" s="7"/>
      <c r="H3317" s="9"/>
      <c r="I3317" s="7"/>
      <c r="J3317" s="7"/>
      <c r="K3317" s="7"/>
      <c r="L3317" s="7"/>
      <c r="M3317" s="7"/>
      <c r="N3317" s="7"/>
      <c r="O3317" s="7"/>
      <c r="P3317" s="7"/>
      <c r="Q3317" s="7"/>
      <c r="R3317" s="7"/>
      <c r="S3317" s="7"/>
      <c r="T3317" s="7"/>
    </row>
    <row r="3318">
      <c r="F3318" s="8"/>
      <c r="G3318" s="7"/>
      <c r="H3318" s="9"/>
      <c r="I3318" s="7"/>
      <c r="J3318" s="7"/>
      <c r="K3318" s="7"/>
      <c r="L3318" s="7"/>
      <c r="M3318" s="7"/>
      <c r="N3318" s="7"/>
      <c r="O3318" s="7"/>
      <c r="P3318" s="7"/>
      <c r="Q3318" s="7"/>
      <c r="R3318" s="7"/>
      <c r="S3318" s="7"/>
      <c r="T3318" s="7"/>
    </row>
    <row r="3319">
      <c r="F3319" s="8"/>
      <c r="G3319" s="7"/>
      <c r="H3319" s="9"/>
      <c r="I3319" s="7"/>
      <c r="J3319" s="7"/>
      <c r="K3319" s="7"/>
      <c r="L3319" s="7"/>
      <c r="M3319" s="7"/>
      <c r="N3319" s="7"/>
      <c r="O3319" s="7"/>
      <c r="P3319" s="7"/>
      <c r="Q3319" s="7"/>
      <c r="R3319" s="7"/>
      <c r="S3319" s="7"/>
      <c r="T3319" s="7"/>
    </row>
    <row r="3320">
      <c r="F3320" s="8"/>
      <c r="G3320" s="7"/>
      <c r="H3320" s="9"/>
      <c r="I3320" s="7"/>
      <c r="J3320" s="7"/>
      <c r="K3320" s="7"/>
      <c r="L3320" s="7"/>
      <c r="M3320" s="7"/>
      <c r="N3320" s="7"/>
      <c r="O3320" s="7"/>
      <c r="P3320" s="7"/>
      <c r="Q3320" s="7"/>
      <c r="R3320" s="7"/>
      <c r="S3320" s="7"/>
      <c r="T3320" s="7"/>
    </row>
    <row r="3321">
      <c r="F3321" s="8"/>
      <c r="G3321" s="7"/>
      <c r="H3321" s="9"/>
      <c r="I3321" s="7"/>
      <c r="J3321" s="7"/>
      <c r="K3321" s="7"/>
      <c r="L3321" s="7"/>
      <c r="M3321" s="7"/>
      <c r="N3321" s="7"/>
      <c r="O3321" s="7"/>
      <c r="P3321" s="7"/>
      <c r="Q3321" s="7"/>
      <c r="R3321" s="7"/>
      <c r="S3321" s="7"/>
      <c r="T3321" s="7"/>
    </row>
    <row r="3322">
      <c r="F3322" s="8"/>
      <c r="G3322" s="7"/>
      <c r="H3322" s="9"/>
      <c r="I3322" s="7"/>
      <c r="J3322" s="7"/>
      <c r="K3322" s="7"/>
      <c r="L3322" s="7"/>
      <c r="M3322" s="7"/>
      <c r="N3322" s="7"/>
      <c r="O3322" s="7"/>
      <c r="P3322" s="7"/>
      <c r="Q3322" s="7"/>
      <c r="R3322" s="7"/>
      <c r="S3322" s="7"/>
      <c r="T3322" s="7"/>
    </row>
    <row r="3323">
      <c r="F3323" s="8"/>
      <c r="G3323" s="7"/>
      <c r="H3323" s="9"/>
      <c r="I3323" s="7"/>
      <c r="J3323" s="7"/>
      <c r="K3323" s="7"/>
      <c r="L3323" s="7"/>
      <c r="M3323" s="7"/>
      <c r="N3323" s="7"/>
      <c r="O3323" s="7"/>
      <c r="P3323" s="7"/>
      <c r="Q3323" s="7"/>
      <c r="R3323" s="7"/>
      <c r="S3323" s="7"/>
      <c r="T3323" s="7"/>
    </row>
    <row r="3324">
      <c r="F3324" s="8"/>
      <c r="G3324" s="7"/>
      <c r="H3324" s="9"/>
      <c r="I3324" s="7"/>
      <c r="J3324" s="7"/>
      <c r="K3324" s="7"/>
      <c r="L3324" s="7"/>
      <c r="M3324" s="7"/>
      <c r="N3324" s="7"/>
      <c r="O3324" s="7"/>
      <c r="P3324" s="7"/>
      <c r="Q3324" s="7"/>
      <c r="R3324" s="7"/>
      <c r="S3324" s="7"/>
      <c r="T3324" s="7"/>
    </row>
    <row r="3325">
      <c r="F3325" s="8"/>
      <c r="G3325" s="7"/>
      <c r="H3325" s="9"/>
      <c r="I3325" s="7"/>
      <c r="J3325" s="7"/>
      <c r="K3325" s="7"/>
      <c r="L3325" s="7"/>
      <c r="M3325" s="7"/>
      <c r="N3325" s="7"/>
      <c r="O3325" s="7"/>
      <c r="P3325" s="7"/>
      <c r="Q3325" s="7"/>
      <c r="R3325" s="7"/>
      <c r="S3325" s="7"/>
      <c r="T3325" s="7"/>
    </row>
    <row r="3326">
      <c r="F3326" s="8"/>
      <c r="G3326" s="7"/>
      <c r="H3326" s="9"/>
      <c r="I3326" s="7"/>
      <c r="J3326" s="7"/>
      <c r="K3326" s="7"/>
      <c r="L3326" s="7"/>
      <c r="M3326" s="7"/>
      <c r="N3326" s="7"/>
      <c r="O3326" s="7"/>
      <c r="P3326" s="7"/>
      <c r="Q3326" s="7"/>
      <c r="R3326" s="7"/>
      <c r="S3326" s="7"/>
      <c r="T3326" s="7"/>
    </row>
    <row r="3327">
      <c r="F3327" s="8"/>
      <c r="G3327" s="7"/>
      <c r="H3327" s="9"/>
      <c r="I3327" s="7"/>
      <c r="J3327" s="7"/>
      <c r="K3327" s="7"/>
      <c r="L3327" s="7"/>
      <c r="M3327" s="7"/>
      <c r="N3327" s="7"/>
      <c r="O3327" s="7"/>
      <c r="P3327" s="7"/>
      <c r="Q3327" s="7"/>
      <c r="R3327" s="7"/>
      <c r="S3327" s="7"/>
      <c r="T3327" s="7"/>
    </row>
    <row r="3328">
      <c r="F3328" s="8"/>
      <c r="G3328" s="7"/>
      <c r="H3328" s="9"/>
      <c r="I3328" s="7"/>
      <c r="J3328" s="7"/>
      <c r="K3328" s="7"/>
      <c r="L3328" s="7"/>
      <c r="M3328" s="7"/>
      <c r="N3328" s="7"/>
      <c r="O3328" s="7"/>
      <c r="P3328" s="7"/>
      <c r="Q3328" s="7"/>
      <c r="R3328" s="7"/>
      <c r="S3328" s="7"/>
      <c r="T3328" s="7"/>
    </row>
    <row r="3329">
      <c r="F3329" s="8"/>
      <c r="G3329" s="7"/>
      <c r="H3329" s="9"/>
      <c r="I3329" s="7"/>
      <c r="J3329" s="7"/>
      <c r="K3329" s="7"/>
      <c r="L3329" s="7"/>
      <c r="M3329" s="7"/>
      <c r="N3329" s="7"/>
      <c r="O3329" s="7"/>
      <c r="P3329" s="7"/>
      <c r="Q3329" s="7"/>
      <c r="R3329" s="7"/>
      <c r="S3329" s="7"/>
      <c r="T3329" s="7"/>
    </row>
    <row r="3330">
      <c r="F3330" s="8"/>
      <c r="G3330" s="7"/>
      <c r="H3330" s="9"/>
      <c r="I3330" s="7"/>
      <c r="J3330" s="7"/>
      <c r="K3330" s="7"/>
      <c r="L3330" s="7"/>
      <c r="M3330" s="7"/>
      <c r="N3330" s="7"/>
      <c r="O3330" s="7"/>
      <c r="P3330" s="7"/>
      <c r="Q3330" s="7"/>
      <c r="R3330" s="7"/>
      <c r="S3330" s="7"/>
      <c r="T3330" s="7"/>
    </row>
    <row r="3331">
      <c r="F3331" s="8"/>
      <c r="G3331" s="7"/>
      <c r="H3331" s="9"/>
      <c r="I3331" s="7"/>
      <c r="J3331" s="7"/>
      <c r="K3331" s="7"/>
      <c r="L3331" s="7"/>
      <c r="M3331" s="7"/>
      <c r="N3331" s="7"/>
      <c r="O3331" s="7"/>
      <c r="P3331" s="7"/>
      <c r="Q3331" s="7"/>
      <c r="R3331" s="7"/>
      <c r="S3331" s="7"/>
      <c r="T3331" s="7"/>
    </row>
    <row r="3332">
      <c r="F3332" s="8"/>
      <c r="G3332" s="7"/>
      <c r="H3332" s="9"/>
      <c r="I3332" s="7"/>
      <c r="J3332" s="7"/>
      <c r="K3332" s="7"/>
      <c r="L3332" s="7"/>
      <c r="M3332" s="7"/>
      <c r="N3332" s="7"/>
      <c r="O3332" s="7"/>
      <c r="P3332" s="7"/>
      <c r="Q3332" s="7"/>
      <c r="R3332" s="7"/>
      <c r="S3332" s="7"/>
      <c r="T3332" s="7"/>
    </row>
    <row r="3333">
      <c r="F3333" s="8"/>
      <c r="G3333" s="7"/>
      <c r="H3333" s="9"/>
      <c r="I3333" s="7"/>
      <c r="J3333" s="7"/>
      <c r="K3333" s="7"/>
      <c r="L3333" s="7"/>
      <c r="M3333" s="7"/>
      <c r="N3333" s="7"/>
      <c r="O3333" s="7"/>
      <c r="P3333" s="7"/>
      <c r="Q3333" s="7"/>
      <c r="R3333" s="7"/>
      <c r="S3333" s="7"/>
      <c r="T3333" s="7"/>
    </row>
    <row r="3334">
      <c r="F3334" s="8"/>
      <c r="G3334" s="7"/>
      <c r="H3334" s="9"/>
      <c r="I3334" s="7"/>
      <c r="J3334" s="7"/>
      <c r="K3334" s="7"/>
      <c r="L3334" s="7"/>
      <c r="M3334" s="7"/>
      <c r="N3334" s="7"/>
      <c r="O3334" s="7"/>
      <c r="P3334" s="7"/>
      <c r="Q3334" s="7"/>
      <c r="R3334" s="7"/>
      <c r="S3334" s="7"/>
      <c r="T3334" s="7"/>
    </row>
    <row r="3335">
      <c r="F3335" s="8"/>
      <c r="G3335" s="7"/>
      <c r="H3335" s="9"/>
      <c r="I3335" s="7"/>
      <c r="J3335" s="7"/>
      <c r="K3335" s="7"/>
      <c r="L3335" s="7"/>
      <c r="M3335" s="7"/>
      <c r="N3335" s="7"/>
      <c r="O3335" s="7"/>
      <c r="P3335" s="7"/>
      <c r="Q3335" s="7"/>
      <c r="R3335" s="7"/>
      <c r="S3335" s="7"/>
      <c r="T3335" s="7"/>
    </row>
    <row r="3336">
      <c r="F3336" s="8"/>
      <c r="G3336" s="7"/>
      <c r="H3336" s="9"/>
      <c r="I3336" s="7"/>
      <c r="J3336" s="7"/>
      <c r="K3336" s="7"/>
      <c r="L3336" s="7"/>
      <c r="M3336" s="7"/>
      <c r="N3336" s="7"/>
      <c r="O3336" s="7"/>
      <c r="P3336" s="7"/>
      <c r="Q3336" s="7"/>
      <c r="R3336" s="7"/>
      <c r="S3336" s="7"/>
      <c r="T3336" s="7"/>
    </row>
    <row r="3337">
      <c r="F3337" s="8"/>
      <c r="G3337" s="7"/>
      <c r="H3337" s="9"/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7"/>
      <c r="T3337" s="7"/>
    </row>
    <row r="3338">
      <c r="F3338" s="8"/>
      <c r="G3338" s="7"/>
      <c r="H3338" s="9"/>
      <c r="I3338" s="7"/>
      <c r="J3338" s="7"/>
      <c r="K3338" s="7"/>
      <c r="L3338" s="7"/>
      <c r="M3338" s="7"/>
      <c r="N3338" s="7"/>
      <c r="O3338" s="7"/>
      <c r="P3338" s="7"/>
      <c r="Q3338" s="7"/>
      <c r="R3338" s="7"/>
      <c r="S3338" s="7"/>
      <c r="T3338" s="7"/>
    </row>
    <row r="3339">
      <c r="F3339" s="8"/>
      <c r="G3339" s="7"/>
      <c r="H3339" s="9"/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7"/>
    </row>
    <row r="3340">
      <c r="F3340" s="8"/>
      <c r="G3340" s="7"/>
      <c r="H3340" s="9"/>
      <c r="I3340" s="7"/>
      <c r="J3340" s="7"/>
      <c r="K3340" s="7"/>
      <c r="L3340" s="7"/>
      <c r="M3340" s="7"/>
      <c r="N3340" s="7"/>
      <c r="O3340" s="7"/>
      <c r="P3340" s="7"/>
      <c r="Q3340" s="7"/>
      <c r="R3340" s="7"/>
      <c r="S3340" s="7"/>
      <c r="T3340" s="7"/>
    </row>
    <row r="3341">
      <c r="F3341" s="8"/>
      <c r="G3341" s="7"/>
      <c r="H3341" s="9"/>
      <c r="I3341" s="7"/>
      <c r="J3341" s="7"/>
      <c r="K3341" s="7"/>
      <c r="L3341" s="7"/>
      <c r="M3341" s="7"/>
      <c r="N3341" s="7"/>
      <c r="O3341" s="7"/>
      <c r="P3341" s="7"/>
      <c r="Q3341" s="7"/>
      <c r="R3341" s="7"/>
      <c r="S3341" s="7"/>
      <c r="T3341" s="7"/>
    </row>
    <row r="3342">
      <c r="F3342" s="8"/>
      <c r="G3342" s="7"/>
      <c r="H3342" s="9"/>
      <c r="I3342" s="7"/>
      <c r="J3342" s="7"/>
      <c r="K3342" s="7"/>
      <c r="L3342" s="7"/>
      <c r="M3342" s="7"/>
      <c r="N3342" s="7"/>
      <c r="O3342" s="7"/>
      <c r="P3342" s="7"/>
      <c r="Q3342" s="7"/>
      <c r="R3342" s="7"/>
      <c r="S3342" s="7"/>
      <c r="T3342" s="7"/>
    </row>
    <row r="3343">
      <c r="F3343" s="8"/>
      <c r="G3343" s="7"/>
      <c r="H3343" s="9"/>
      <c r="I3343" s="7"/>
      <c r="J3343" s="7"/>
      <c r="K3343" s="7"/>
      <c r="L3343" s="7"/>
      <c r="M3343" s="7"/>
      <c r="N3343" s="7"/>
      <c r="O3343" s="7"/>
      <c r="P3343" s="7"/>
      <c r="Q3343" s="7"/>
      <c r="R3343" s="7"/>
      <c r="S3343" s="7"/>
      <c r="T3343" s="7"/>
    </row>
    <row r="3344">
      <c r="F3344" s="8"/>
      <c r="G3344" s="7"/>
      <c r="H3344" s="9"/>
      <c r="I3344" s="7"/>
      <c r="J3344" s="7"/>
      <c r="K3344" s="7"/>
      <c r="L3344" s="7"/>
      <c r="M3344" s="7"/>
      <c r="N3344" s="7"/>
      <c r="O3344" s="7"/>
      <c r="P3344" s="7"/>
      <c r="Q3344" s="7"/>
      <c r="R3344" s="7"/>
      <c r="S3344" s="7"/>
      <c r="T3344" s="7"/>
    </row>
    <row r="3345">
      <c r="F3345" s="8"/>
      <c r="G3345" s="7"/>
      <c r="H3345" s="9"/>
      <c r="I3345" s="7"/>
      <c r="J3345" s="7"/>
      <c r="K3345" s="7"/>
      <c r="L3345" s="7"/>
      <c r="M3345" s="7"/>
      <c r="N3345" s="7"/>
      <c r="O3345" s="7"/>
      <c r="P3345" s="7"/>
      <c r="Q3345" s="7"/>
      <c r="R3345" s="7"/>
      <c r="S3345" s="7"/>
      <c r="T3345" s="7"/>
    </row>
    <row r="3346">
      <c r="F3346" s="8"/>
      <c r="G3346" s="7"/>
      <c r="H3346" s="9"/>
      <c r="I3346" s="7"/>
      <c r="J3346" s="7"/>
      <c r="K3346" s="7"/>
      <c r="L3346" s="7"/>
      <c r="M3346" s="7"/>
      <c r="N3346" s="7"/>
      <c r="O3346" s="7"/>
      <c r="P3346" s="7"/>
      <c r="Q3346" s="7"/>
      <c r="R3346" s="7"/>
      <c r="S3346" s="7"/>
      <c r="T3346" s="7"/>
    </row>
    <row r="3347">
      <c r="F3347" s="8"/>
      <c r="G3347" s="7"/>
      <c r="H3347" s="9"/>
      <c r="I3347" s="7"/>
      <c r="J3347" s="7"/>
      <c r="K3347" s="7"/>
      <c r="L3347" s="7"/>
      <c r="M3347" s="7"/>
      <c r="N3347" s="7"/>
      <c r="O3347" s="7"/>
      <c r="P3347" s="7"/>
      <c r="Q3347" s="7"/>
      <c r="R3347" s="7"/>
      <c r="S3347" s="7"/>
      <c r="T3347" s="7"/>
    </row>
    <row r="3348">
      <c r="F3348" s="8"/>
      <c r="G3348" s="7"/>
      <c r="H3348" s="9"/>
      <c r="I3348" s="7"/>
      <c r="J3348" s="7"/>
      <c r="K3348" s="7"/>
      <c r="L3348" s="7"/>
      <c r="M3348" s="7"/>
      <c r="N3348" s="7"/>
      <c r="O3348" s="7"/>
      <c r="P3348" s="7"/>
      <c r="Q3348" s="7"/>
      <c r="R3348" s="7"/>
      <c r="S3348" s="7"/>
      <c r="T3348" s="7"/>
    </row>
    <row r="3349">
      <c r="F3349" s="8"/>
      <c r="G3349" s="7"/>
      <c r="H3349" s="9"/>
      <c r="I3349" s="7"/>
      <c r="J3349" s="7"/>
      <c r="K3349" s="7"/>
      <c r="L3349" s="7"/>
      <c r="M3349" s="7"/>
      <c r="N3349" s="7"/>
      <c r="O3349" s="7"/>
      <c r="P3349" s="7"/>
      <c r="Q3349" s="7"/>
      <c r="R3349" s="7"/>
      <c r="S3349" s="7"/>
      <c r="T3349" s="7"/>
    </row>
    <row r="3350">
      <c r="F3350" s="8"/>
      <c r="G3350" s="7"/>
      <c r="H3350" s="9"/>
      <c r="I3350" s="7"/>
      <c r="J3350" s="7"/>
      <c r="K3350" s="7"/>
      <c r="L3350" s="7"/>
      <c r="M3350" s="7"/>
      <c r="N3350" s="7"/>
      <c r="O3350" s="7"/>
      <c r="P3350" s="7"/>
      <c r="Q3350" s="7"/>
      <c r="R3350" s="7"/>
      <c r="S3350" s="7"/>
      <c r="T3350" s="7"/>
    </row>
    <row r="3351">
      <c r="F3351" s="8"/>
      <c r="G3351" s="7"/>
      <c r="H3351" s="9"/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7"/>
    </row>
    <row r="3352">
      <c r="F3352" s="8"/>
      <c r="G3352" s="7"/>
      <c r="H3352" s="9"/>
      <c r="I3352" s="7"/>
      <c r="J3352" s="7"/>
      <c r="K3352" s="7"/>
      <c r="L3352" s="7"/>
      <c r="M3352" s="7"/>
      <c r="N3352" s="7"/>
      <c r="O3352" s="7"/>
      <c r="P3352" s="7"/>
      <c r="Q3352" s="7"/>
      <c r="R3352" s="7"/>
      <c r="S3352" s="7"/>
      <c r="T3352" s="7"/>
    </row>
    <row r="3353">
      <c r="F3353" s="8"/>
      <c r="G3353" s="7"/>
      <c r="H3353" s="9"/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7"/>
    </row>
    <row r="3354">
      <c r="F3354" s="8"/>
      <c r="G3354" s="7"/>
      <c r="H3354" s="9"/>
      <c r="I3354" s="7"/>
      <c r="J3354" s="7"/>
      <c r="K3354" s="7"/>
      <c r="L3354" s="7"/>
      <c r="M3354" s="7"/>
      <c r="N3354" s="7"/>
      <c r="O3354" s="7"/>
      <c r="P3354" s="7"/>
      <c r="Q3354" s="7"/>
      <c r="R3354" s="7"/>
      <c r="S3354" s="7"/>
      <c r="T3354" s="7"/>
    </row>
    <row r="3355">
      <c r="F3355" s="8"/>
      <c r="G3355" s="7"/>
      <c r="H3355" s="9"/>
      <c r="I3355" s="7"/>
      <c r="J3355" s="7"/>
      <c r="K3355" s="7"/>
      <c r="L3355" s="7"/>
      <c r="M3355" s="7"/>
      <c r="N3355" s="7"/>
      <c r="O3355" s="7"/>
      <c r="P3355" s="7"/>
      <c r="Q3355" s="7"/>
      <c r="R3355" s="7"/>
      <c r="S3355" s="7"/>
      <c r="T3355" s="7"/>
    </row>
    <row r="3356">
      <c r="F3356" s="8"/>
      <c r="G3356" s="7"/>
      <c r="H3356" s="9"/>
      <c r="I3356" s="7"/>
      <c r="J3356" s="7"/>
      <c r="K3356" s="7"/>
      <c r="L3356" s="7"/>
      <c r="M3356" s="7"/>
      <c r="N3356" s="7"/>
      <c r="O3356" s="7"/>
      <c r="P3356" s="7"/>
      <c r="Q3356" s="7"/>
      <c r="R3356" s="7"/>
      <c r="S3356" s="7"/>
      <c r="T3356" s="7"/>
    </row>
    <row r="3357">
      <c r="F3357" s="8"/>
      <c r="G3357" s="7"/>
      <c r="H3357" s="9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</row>
    <row r="3358">
      <c r="F3358" s="8"/>
      <c r="G3358" s="7"/>
      <c r="H3358" s="9"/>
      <c r="I3358" s="7"/>
      <c r="J3358" s="7"/>
      <c r="K3358" s="7"/>
      <c r="L3358" s="7"/>
      <c r="M3358" s="7"/>
      <c r="N3358" s="7"/>
      <c r="O3358" s="7"/>
      <c r="P3358" s="7"/>
      <c r="Q3358" s="7"/>
      <c r="R3358" s="7"/>
      <c r="S3358" s="7"/>
      <c r="T3358" s="7"/>
    </row>
    <row r="3359">
      <c r="F3359" s="8"/>
      <c r="G3359" s="7"/>
      <c r="H3359" s="9"/>
      <c r="I3359" s="7"/>
      <c r="J3359" s="7"/>
      <c r="K3359" s="7"/>
      <c r="L3359" s="7"/>
      <c r="M3359" s="7"/>
      <c r="N3359" s="7"/>
      <c r="O3359" s="7"/>
      <c r="P3359" s="7"/>
      <c r="Q3359" s="7"/>
      <c r="R3359" s="7"/>
      <c r="S3359" s="7"/>
      <c r="T3359" s="7"/>
    </row>
    <row r="3360">
      <c r="F3360" s="8"/>
      <c r="G3360" s="7"/>
      <c r="H3360" s="9"/>
      <c r="I3360" s="7"/>
      <c r="J3360" s="7"/>
      <c r="K3360" s="7"/>
      <c r="L3360" s="7"/>
      <c r="M3360" s="7"/>
      <c r="N3360" s="7"/>
      <c r="O3360" s="7"/>
      <c r="P3360" s="7"/>
      <c r="Q3360" s="7"/>
      <c r="R3360" s="7"/>
      <c r="S3360" s="7"/>
      <c r="T3360" s="7"/>
    </row>
    <row r="3361">
      <c r="F3361" s="8"/>
      <c r="G3361" s="7"/>
      <c r="H3361" s="9"/>
      <c r="I3361" s="7"/>
      <c r="J3361" s="7"/>
      <c r="K3361" s="7"/>
      <c r="L3361" s="7"/>
      <c r="M3361" s="7"/>
      <c r="N3361" s="7"/>
      <c r="O3361" s="7"/>
      <c r="P3361" s="7"/>
      <c r="Q3361" s="7"/>
      <c r="R3361" s="7"/>
      <c r="S3361" s="7"/>
      <c r="T3361" s="7"/>
    </row>
    <row r="3362">
      <c r="F3362" s="8"/>
      <c r="G3362" s="7"/>
      <c r="H3362" s="9"/>
      <c r="I3362" s="7"/>
      <c r="J3362" s="7"/>
      <c r="K3362" s="7"/>
      <c r="L3362" s="7"/>
      <c r="M3362" s="7"/>
      <c r="N3362" s="7"/>
      <c r="O3362" s="7"/>
      <c r="P3362" s="7"/>
      <c r="Q3362" s="7"/>
      <c r="R3362" s="7"/>
      <c r="S3362" s="7"/>
      <c r="T3362" s="7"/>
    </row>
    <row r="3363">
      <c r="F3363" s="8"/>
      <c r="G3363" s="7"/>
      <c r="H3363" s="9"/>
      <c r="I3363" s="7"/>
      <c r="J3363" s="7"/>
      <c r="K3363" s="7"/>
      <c r="L3363" s="7"/>
      <c r="M3363" s="7"/>
      <c r="N3363" s="7"/>
      <c r="O3363" s="7"/>
      <c r="P3363" s="7"/>
      <c r="Q3363" s="7"/>
      <c r="R3363" s="7"/>
      <c r="S3363" s="7"/>
      <c r="T3363" s="7"/>
    </row>
    <row r="3364">
      <c r="F3364" s="8"/>
      <c r="G3364" s="7"/>
      <c r="H3364" s="9"/>
      <c r="I3364" s="7"/>
      <c r="J3364" s="7"/>
      <c r="K3364" s="7"/>
      <c r="L3364" s="7"/>
      <c r="M3364" s="7"/>
      <c r="N3364" s="7"/>
      <c r="O3364" s="7"/>
      <c r="P3364" s="7"/>
      <c r="Q3364" s="7"/>
      <c r="R3364" s="7"/>
      <c r="S3364" s="7"/>
      <c r="T3364" s="7"/>
    </row>
    <row r="3365">
      <c r="F3365" s="8"/>
      <c r="G3365" s="7"/>
      <c r="H3365" s="9"/>
      <c r="I3365" s="7"/>
      <c r="J3365" s="7"/>
      <c r="K3365" s="7"/>
      <c r="L3365" s="7"/>
      <c r="M3365" s="7"/>
      <c r="N3365" s="7"/>
      <c r="O3365" s="7"/>
      <c r="P3365" s="7"/>
      <c r="Q3365" s="7"/>
      <c r="R3365" s="7"/>
      <c r="S3365" s="7"/>
      <c r="T3365" s="7"/>
    </row>
    <row r="3366">
      <c r="F3366" s="8"/>
      <c r="G3366" s="7"/>
      <c r="H3366" s="9"/>
      <c r="I3366" s="7"/>
      <c r="J3366" s="7"/>
      <c r="K3366" s="7"/>
      <c r="L3366" s="7"/>
      <c r="M3366" s="7"/>
      <c r="N3366" s="7"/>
      <c r="O3366" s="7"/>
      <c r="P3366" s="7"/>
      <c r="Q3366" s="7"/>
      <c r="R3366" s="7"/>
      <c r="S3366" s="7"/>
      <c r="T3366" s="7"/>
    </row>
    <row r="3367">
      <c r="F3367" s="8"/>
      <c r="G3367" s="7"/>
      <c r="H3367" s="9"/>
      <c r="I3367" s="7"/>
      <c r="J3367" s="7"/>
      <c r="K3367" s="7"/>
      <c r="L3367" s="7"/>
      <c r="M3367" s="7"/>
      <c r="N3367" s="7"/>
      <c r="O3367" s="7"/>
      <c r="P3367" s="7"/>
      <c r="Q3367" s="7"/>
      <c r="R3367" s="7"/>
      <c r="S3367" s="7"/>
      <c r="T3367" s="7"/>
    </row>
    <row r="3368">
      <c r="F3368" s="8"/>
      <c r="G3368" s="7"/>
      <c r="H3368" s="9"/>
      <c r="I3368" s="7"/>
      <c r="J3368" s="7"/>
      <c r="K3368" s="7"/>
      <c r="L3368" s="7"/>
      <c r="M3368" s="7"/>
      <c r="N3368" s="7"/>
      <c r="O3368" s="7"/>
      <c r="P3368" s="7"/>
      <c r="Q3368" s="7"/>
      <c r="R3368" s="7"/>
      <c r="S3368" s="7"/>
      <c r="T3368" s="7"/>
    </row>
    <row r="3369">
      <c r="F3369" s="8"/>
      <c r="G3369" s="7"/>
      <c r="H3369" s="9"/>
      <c r="I3369" s="7"/>
      <c r="J3369" s="7"/>
      <c r="K3369" s="7"/>
      <c r="L3369" s="7"/>
      <c r="M3369" s="7"/>
      <c r="N3369" s="7"/>
      <c r="O3369" s="7"/>
      <c r="P3369" s="7"/>
      <c r="Q3369" s="7"/>
      <c r="R3369" s="7"/>
      <c r="S3369" s="7"/>
      <c r="T3369" s="7"/>
    </row>
    <row r="3370">
      <c r="F3370" s="8"/>
      <c r="G3370" s="7"/>
      <c r="H3370" s="9"/>
      <c r="I3370" s="7"/>
      <c r="J3370" s="7"/>
      <c r="K3370" s="7"/>
      <c r="L3370" s="7"/>
      <c r="M3370" s="7"/>
      <c r="N3370" s="7"/>
      <c r="O3370" s="7"/>
      <c r="P3370" s="7"/>
      <c r="Q3370" s="7"/>
      <c r="R3370" s="7"/>
      <c r="S3370" s="7"/>
      <c r="T3370" s="7"/>
    </row>
    <row r="3371">
      <c r="F3371" s="8"/>
      <c r="G3371" s="7"/>
      <c r="H3371" s="9"/>
      <c r="I3371" s="7"/>
      <c r="J3371" s="7"/>
      <c r="K3371" s="7"/>
      <c r="L3371" s="7"/>
      <c r="M3371" s="7"/>
      <c r="N3371" s="7"/>
      <c r="O3371" s="7"/>
      <c r="P3371" s="7"/>
      <c r="Q3371" s="7"/>
      <c r="R3371" s="7"/>
      <c r="S3371" s="7"/>
      <c r="T3371" s="7"/>
    </row>
    <row r="3372">
      <c r="F3372" s="8"/>
      <c r="G3372" s="7"/>
      <c r="H3372" s="9"/>
      <c r="I3372" s="7"/>
      <c r="J3372" s="7"/>
      <c r="K3372" s="7"/>
      <c r="L3372" s="7"/>
      <c r="M3372" s="7"/>
      <c r="N3372" s="7"/>
      <c r="O3372" s="7"/>
      <c r="P3372" s="7"/>
      <c r="Q3372" s="7"/>
      <c r="R3372" s="7"/>
      <c r="S3372" s="7"/>
      <c r="T3372" s="7"/>
    </row>
    <row r="3373">
      <c r="F3373" s="8"/>
      <c r="G3373" s="7"/>
      <c r="H3373" s="9"/>
      <c r="I3373" s="7"/>
      <c r="J3373" s="7"/>
      <c r="K3373" s="7"/>
      <c r="L3373" s="7"/>
      <c r="M3373" s="7"/>
      <c r="N3373" s="7"/>
      <c r="O3373" s="7"/>
      <c r="P3373" s="7"/>
      <c r="Q3373" s="7"/>
      <c r="R3373" s="7"/>
      <c r="S3373" s="7"/>
      <c r="T3373" s="7"/>
    </row>
    <row r="3374">
      <c r="F3374" s="8"/>
      <c r="G3374" s="7"/>
      <c r="H3374" s="9"/>
      <c r="I3374" s="7"/>
      <c r="J3374" s="7"/>
      <c r="K3374" s="7"/>
      <c r="L3374" s="7"/>
      <c r="M3374" s="7"/>
      <c r="N3374" s="7"/>
      <c r="O3374" s="7"/>
      <c r="P3374" s="7"/>
      <c r="Q3374" s="7"/>
      <c r="R3374" s="7"/>
      <c r="S3374" s="7"/>
      <c r="T3374" s="7"/>
    </row>
    <row r="3375">
      <c r="F3375" s="8"/>
      <c r="G3375" s="7"/>
      <c r="H3375" s="9"/>
      <c r="I3375" s="7"/>
      <c r="J3375" s="7"/>
      <c r="K3375" s="7"/>
      <c r="L3375" s="7"/>
      <c r="M3375" s="7"/>
      <c r="N3375" s="7"/>
      <c r="O3375" s="7"/>
      <c r="P3375" s="7"/>
      <c r="Q3375" s="7"/>
      <c r="R3375" s="7"/>
      <c r="S3375" s="7"/>
      <c r="T3375" s="7"/>
    </row>
    <row r="3376">
      <c r="F3376" s="8"/>
      <c r="G3376" s="7"/>
      <c r="H3376" s="9"/>
      <c r="I3376" s="7"/>
      <c r="J3376" s="7"/>
      <c r="K3376" s="7"/>
      <c r="L3376" s="7"/>
      <c r="M3376" s="7"/>
      <c r="N3376" s="7"/>
      <c r="O3376" s="7"/>
      <c r="P3376" s="7"/>
      <c r="Q3376" s="7"/>
      <c r="R3376" s="7"/>
      <c r="S3376" s="7"/>
      <c r="T3376" s="7"/>
    </row>
    <row r="3377">
      <c r="F3377" s="8"/>
      <c r="G3377" s="7"/>
      <c r="H3377" s="9"/>
      <c r="I3377" s="7"/>
      <c r="J3377" s="7"/>
      <c r="K3377" s="7"/>
      <c r="L3377" s="7"/>
      <c r="M3377" s="7"/>
      <c r="N3377" s="7"/>
      <c r="O3377" s="7"/>
      <c r="P3377" s="7"/>
      <c r="Q3377" s="7"/>
      <c r="R3377" s="7"/>
      <c r="S3377" s="7"/>
      <c r="T3377" s="7"/>
    </row>
    <row r="3378">
      <c r="F3378" s="8"/>
      <c r="G3378" s="7"/>
      <c r="H3378" s="9"/>
      <c r="I3378" s="7"/>
      <c r="J3378" s="7"/>
      <c r="K3378" s="7"/>
      <c r="L3378" s="7"/>
      <c r="M3378" s="7"/>
      <c r="N3378" s="7"/>
      <c r="O3378" s="7"/>
      <c r="P3378" s="7"/>
      <c r="Q3378" s="7"/>
      <c r="R3378" s="7"/>
      <c r="S3378" s="7"/>
      <c r="T3378" s="7"/>
    </row>
    <row r="3379">
      <c r="F3379" s="8"/>
      <c r="G3379" s="7"/>
      <c r="H3379" s="9"/>
      <c r="I3379" s="7"/>
      <c r="J3379" s="7"/>
      <c r="K3379" s="7"/>
      <c r="L3379" s="7"/>
      <c r="M3379" s="7"/>
      <c r="N3379" s="7"/>
      <c r="O3379" s="7"/>
      <c r="P3379" s="7"/>
      <c r="Q3379" s="7"/>
      <c r="R3379" s="7"/>
      <c r="S3379" s="7"/>
      <c r="T3379" s="7"/>
    </row>
    <row r="3380">
      <c r="F3380" s="8"/>
      <c r="G3380" s="7"/>
      <c r="H3380" s="9"/>
      <c r="I3380" s="7"/>
      <c r="J3380" s="7"/>
      <c r="K3380" s="7"/>
      <c r="L3380" s="7"/>
      <c r="M3380" s="7"/>
      <c r="N3380" s="7"/>
      <c r="O3380" s="7"/>
      <c r="P3380" s="7"/>
      <c r="Q3380" s="7"/>
      <c r="R3380" s="7"/>
      <c r="S3380" s="7"/>
      <c r="T3380" s="7"/>
    </row>
    <row r="3381">
      <c r="F3381" s="8"/>
      <c r="G3381" s="7"/>
      <c r="H3381" s="9"/>
      <c r="I3381" s="7"/>
      <c r="J3381" s="7"/>
      <c r="K3381" s="7"/>
      <c r="L3381" s="7"/>
      <c r="M3381" s="7"/>
      <c r="N3381" s="7"/>
      <c r="O3381" s="7"/>
      <c r="P3381" s="7"/>
      <c r="Q3381" s="7"/>
      <c r="R3381" s="7"/>
      <c r="S3381" s="7"/>
      <c r="T3381" s="7"/>
    </row>
    <row r="3382">
      <c r="F3382" s="8"/>
      <c r="G3382" s="7"/>
      <c r="H3382" s="9"/>
      <c r="I3382" s="7"/>
      <c r="J3382" s="7"/>
      <c r="K3382" s="7"/>
      <c r="L3382" s="7"/>
      <c r="M3382" s="7"/>
      <c r="N3382" s="7"/>
      <c r="O3382" s="7"/>
      <c r="P3382" s="7"/>
      <c r="Q3382" s="7"/>
      <c r="R3382" s="7"/>
      <c r="S3382" s="7"/>
      <c r="T3382" s="7"/>
    </row>
    <row r="3383">
      <c r="F3383" s="8"/>
      <c r="G3383" s="7"/>
      <c r="H3383" s="9"/>
      <c r="I3383" s="7"/>
      <c r="J3383" s="7"/>
      <c r="K3383" s="7"/>
      <c r="L3383" s="7"/>
      <c r="M3383" s="7"/>
      <c r="N3383" s="7"/>
      <c r="O3383" s="7"/>
      <c r="P3383" s="7"/>
      <c r="Q3383" s="7"/>
      <c r="R3383" s="7"/>
      <c r="S3383" s="7"/>
      <c r="T3383" s="7"/>
    </row>
    <row r="3384">
      <c r="F3384" s="8"/>
      <c r="G3384" s="7"/>
      <c r="H3384" s="9"/>
      <c r="I3384" s="7"/>
      <c r="J3384" s="7"/>
      <c r="K3384" s="7"/>
      <c r="L3384" s="7"/>
      <c r="M3384" s="7"/>
      <c r="N3384" s="7"/>
      <c r="O3384" s="7"/>
      <c r="P3384" s="7"/>
      <c r="Q3384" s="7"/>
      <c r="R3384" s="7"/>
      <c r="S3384" s="7"/>
      <c r="T3384" s="7"/>
    </row>
    <row r="3385">
      <c r="F3385" s="8"/>
      <c r="G3385" s="7"/>
      <c r="H3385" s="9"/>
      <c r="I3385" s="7"/>
      <c r="J3385" s="7"/>
      <c r="K3385" s="7"/>
      <c r="L3385" s="7"/>
      <c r="M3385" s="7"/>
      <c r="N3385" s="7"/>
      <c r="O3385" s="7"/>
      <c r="P3385" s="7"/>
      <c r="Q3385" s="7"/>
      <c r="R3385" s="7"/>
      <c r="S3385" s="7"/>
      <c r="T3385" s="7"/>
    </row>
    <row r="3386">
      <c r="F3386" s="8"/>
      <c r="G3386" s="7"/>
      <c r="H3386" s="9"/>
      <c r="I3386" s="7"/>
      <c r="J3386" s="7"/>
      <c r="K3386" s="7"/>
      <c r="L3386" s="7"/>
      <c r="M3386" s="7"/>
      <c r="N3386" s="7"/>
      <c r="O3386" s="7"/>
      <c r="P3386" s="7"/>
      <c r="Q3386" s="7"/>
      <c r="R3386" s="7"/>
      <c r="S3386" s="7"/>
      <c r="T3386" s="7"/>
    </row>
    <row r="3387">
      <c r="F3387" s="8"/>
      <c r="G3387" s="7"/>
      <c r="H3387" s="9"/>
      <c r="I3387" s="7"/>
      <c r="J3387" s="7"/>
      <c r="K3387" s="7"/>
      <c r="L3387" s="7"/>
      <c r="M3387" s="7"/>
      <c r="N3387" s="7"/>
      <c r="O3387" s="7"/>
      <c r="P3387" s="7"/>
      <c r="Q3387" s="7"/>
      <c r="R3387" s="7"/>
      <c r="S3387" s="7"/>
      <c r="T3387" s="7"/>
    </row>
    <row r="3388">
      <c r="F3388" s="8"/>
      <c r="G3388" s="7"/>
      <c r="H3388" s="9"/>
      <c r="I3388" s="7"/>
      <c r="J3388" s="7"/>
      <c r="K3388" s="7"/>
      <c r="L3388" s="7"/>
      <c r="M3388" s="7"/>
      <c r="N3388" s="7"/>
      <c r="O3388" s="7"/>
      <c r="P3388" s="7"/>
      <c r="Q3388" s="7"/>
      <c r="R3388" s="7"/>
      <c r="S3388" s="7"/>
      <c r="T3388" s="7"/>
    </row>
    <row r="3389">
      <c r="F3389" s="8"/>
      <c r="G3389" s="7"/>
      <c r="H3389" s="9"/>
      <c r="I3389" s="7"/>
      <c r="J3389" s="7"/>
      <c r="K3389" s="7"/>
      <c r="L3389" s="7"/>
      <c r="M3389" s="7"/>
      <c r="N3389" s="7"/>
      <c r="O3389" s="7"/>
      <c r="P3389" s="7"/>
      <c r="Q3389" s="7"/>
      <c r="R3389" s="7"/>
      <c r="S3389" s="7"/>
      <c r="T3389" s="7"/>
    </row>
    <row r="3390">
      <c r="F3390" s="8"/>
      <c r="G3390" s="7"/>
      <c r="H3390" s="9"/>
      <c r="I3390" s="7"/>
      <c r="J3390" s="7"/>
      <c r="K3390" s="7"/>
      <c r="L3390" s="7"/>
      <c r="M3390" s="7"/>
      <c r="N3390" s="7"/>
      <c r="O3390" s="7"/>
      <c r="P3390" s="7"/>
      <c r="Q3390" s="7"/>
      <c r="R3390" s="7"/>
      <c r="S3390" s="7"/>
      <c r="T3390" s="7"/>
    </row>
    <row r="3391">
      <c r="F3391" s="8"/>
      <c r="G3391" s="7"/>
      <c r="H3391" s="9"/>
      <c r="I3391" s="7"/>
      <c r="J3391" s="7"/>
      <c r="K3391" s="7"/>
      <c r="L3391" s="7"/>
      <c r="M3391" s="7"/>
      <c r="N3391" s="7"/>
      <c r="O3391" s="7"/>
      <c r="P3391" s="7"/>
      <c r="Q3391" s="7"/>
      <c r="R3391" s="7"/>
      <c r="S3391" s="7"/>
      <c r="T3391" s="7"/>
    </row>
    <row r="3392">
      <c r="F3392" s="8"/>
      <c r="G3392" s="7"/>
      <c r="H3392" s="9"/>
      <c r="I3392" s="7"/>
      <c r="J3392" s="7"/>
      <c r="K3392" s="7"/>
      <c r="L3392" s="7"/>
      <c r="M3392" s="7"/>
      <c r="N3392" s="7"/>
      <c r="O3392" s="7"/>
      <c r="P3392" s="7"/>
      <c r="Q3392" s="7"/>
      <c r="R3392" s="7"/>
      <c r="S3392" s="7"/>
      <c r="T3392" s="7"/>
    </row>
    <row r="3393">
      <c r="F3393" s="8"/>
      <c r="G3393" s="7"/>
      <c r="H3393" s="9"/>
      <c r="I3393" s="7"/>
      <c r="J3393" s="7"/>
      <c r="K3393" s="7"/>
      <c r="L3393" s="7"/>
      <c r="M3393" s="7"/>
      <c r="N3393" s="7"/>
      <c r="O3393" s="7"/>
      <c r="P3393" s="7"/>
      <c r="Q3393" s="7"/>
      <c r="R3393" s="7"/>
      <c r="S3393" s="7"/>
      <c r="T3393" s="7"/>
    </row>
    <row r="3394">
      <c r="F3394" s="8"/>
      <c r="G3394" s="7"/>
      <c r="H3394" s="9"/>
      <c r="I3394" s="7"/>
      <c r="J3394" s="7"/>
      <c r="K3394" s="7"/>
      <c r="L3394" s="7"/>
      <c r="M3394" s="7"/>
      <c r="N3394" s="7"/>
      <c r="O3394" s="7"/>
      <c r="P3394" s="7"/>
      <c r="Q3394" s="7"/>
      <c r="R3394" s="7"/>
      <c r="S3394" s="7"/>
      <c r="T3394" s="7"/>
    </row>
    <row r="3395">
      <c r="F3395" s="8"/>
      <c r="G3395" s="7"/>
      <c r="H3395" s="9"/>
      <c r="I3395" s="7"/>
      <c r="J3395" s="7"/>
      <c r="K3395" s="7"/>
      <c r="L3395" s="7"/>
      <c r="M3395" s="7"/>
      <c r="N3395" s="7"/>
      <c r="O3395" s="7"/>
      <c r="P3395" s="7"/>
      <c r="Q3395" s="7"/>
      <c r="R3395" s="7"/>
      <c r="S3395" s="7"/>
      <c r="T3395" s="7"/>
    </row>
    <row r="3396">
      <c r="F3396" s="8"/>
      <c r="G3396" s="7"/>
      <c r="H3396" s="9"/>
      <c r="I3396" s="7"/>
      <c r="J3396" s="7"/>
      <c r="K3396" s="7"/>
      <c r="L3396" s="7"/>
      <c r="M3396" s="7"/>
      <c r="N3396" s="7"/>
      <c r="O3396" s="7"/>
      <c r="P3396" s="7"/>
      <c r="Q3396" s="7"/>
      <c r="R3396" s="7"/>
      <c r="S3396" s="7"/>
      <c r="T3396" s="7"/>
    </row>
    <row r="3397">
      <c r="F3397" s="8"/>
      <c r="G3397" s="7"/>
      <c r="H3397" s="9"/>
      <c r="I3397" s="7"/>
      <c r="J3397" s="7"/>
      <c r="K3397" s="7"/>
      <c r="L3397" s="7"/>
      <c r="M3397" s="7"/>
      <c r="N3397" s="7"/>
      <c r="O3397" s="7"/>
      <c r="P3397" s="7"/>
      <c r="Q3397" s="7"/>
      <c r="R3397" s="7"/>
      <c r="S3397" s="7"/>
      <c r="T3397" s="7"/>
    </row>
    <row r="3398">
      <c r="F3398" s="8"/>
      <c r="G3398" s="7"/>
      <c r="H3398" s="9"/>
      <c r="I3398" s="7"/>
      <c r="J3398" s="7"/>
      <c r="K3398" s="7"/>
      <c r="L3398" s="7"/>
      <c r="M3398" s="7"/>
      <c r="N3398" s="7"/>
      <c r="O3398" s="7"/>
      <c r="P3398" s="7"/>
      <c r="Q3398" s="7"/>
      <c r="R3398" s="7"/>
      <c r="S3398" s="7"/>
      <c r="T3398" s="7"/>
    </row>
    <row r="3399">
      <c r="F3399" s="8"/>
      <c r="G3399" s="7"/>
      <c r="H3399" s="9"/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7"/>
    </row>
    <row r="3400">
      <c r="F3400" s="8"/>
      <c r="G3400" s="7"/>
      <c r="H3400" s="9"/>
      <c r="I3400" s="7"/>
      <c r="J3400" s="7"/>
      <c r="K3400" s="7"/>
      <c r="L3400" s="7"/>
      <c r="M3400" s="7"/>
      <c r="N3400" s="7"/>
      <c r="O3400" s="7"/>
      <c r="P3400" s="7"/>
      <c r="Q3400" s="7"/>
      <c r="R3400" s="7"/>
      <c r="S3400" s="7"/>
      <c r="T3400" s="7"/>
    </row>
    <row r="3401">
      <c r="F3401" s="8"/>
      <c r="G3401" s="7"/>
      <c r="H3401" s="9"/>
      <c r="I3401" s="7"/>
      <c r="J3401" s="7"/>
      <c r="K3401" s="7"/>
      <c r="L3401" s="7"/>
      <c r="M3401" s="7"/>
      <c r="N3401" s="7"/>
      <c r="O3401" s="7"/>
      <c r="P3401" s="7"/>
      <c r="Q3401" s="7"/>
      <c r="R3401" s="7"/>
      <c r="S3401" s="7"/>
      <c r="T3401" s="7"/>
    </row>
    <row r="3402">
      <c r="F3402" s="8"/>
      <c r="G3402" s="7"/>
      <c r="H3402" s="9"/>
      <c r="I3402" s="7"/>
      <c r="J3402" s="7"/>
      <c r="K3402" s="7"/>
      <c r="L3402" s="7"/>
      <c r="M3402" s="7"/>
      <c r="N3402" s="7"/>
      <c r="O3402" s="7"/>
      <c r="P3402" s="7"/>
      <c r="Q3402" s="7"/>
      <c r="R3402" s="7"/>
      <c r="S3402" s="7"/>
      <c r="T3402" s="7"/>
    </row>
    <row r="3403">
      <c r="F3403" s="8"/>
      <c r="G3403" s="7"/>
      <c r="H3403" s="9"/>
      <c r="I3403" s="7"/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</row>
    <row r="3404">
      <c r="F3404" s="8"/>
      <c r="G3404" s="7"/>
      <c r="H3404" s="9"/>
      <c r="I3404" s="7"/>
      <c r="J3404" s="7"/>
      <c r="K3404" s="7"/>
      <c r="L3404" s="7"/>
      <c r="M3404" s="7"/>
      <c r="N3404" s="7"/>
      <c r="O3404" s="7"/>
      <c r="P3404" s="7"/>
      <c r="Q3404" s="7"/>
      <c r="R3404" s="7"/>
      <c r="S3404" s="7"/>
      <c r="T3404" s="7"/>
    </row>
    <row r="3405">
      <c r="F3405" s="8"/>
      <c r="G3405" s="7"/>
      <c r="H3405" s="9"/>
      <c r="I3405" s="7"/>
      <c r="J3405" s="7"/>
      <c r="K3405" s="7"/>
      <c r="L3405" s="7"/>
      <c r="M3405" s="7"/>
      <c r="N3405" s="7"/>
      <c r="O3405" s="7"/>
      <c r="P3405" s="7"/>
      <c r="Q3405" s="7"/>
      <c r="R3405" s="7"/>
      <c r="S3405" s="7"/>
      <c r="T3405" s="7"/>
    </row>
    <row r="3406">
      <c r="F3406" s="8"/>
      <c r="G3406" s="7"/>
      <c r="H3406" s="9"/>
      <c r="I3406" s="7"/>
      <c r="J3406" s="7"/>
      <c r="K3406" s="7"/>
      <c r="L3406" s="7"/>
      <c r="M3406" s="7"/>
      <c r="N3406" s="7"/>
      <c r="O3406" s="7"/>
      <c r="P3406" s="7"/>
      <c r="Q3406" s="7"/>
      <c r="R3406" s="7"/>
      <c r="S3406" s="7"/>
      <c r="T3406" s="7"/>
    </row>
    <row r="3407">
      <c r="F3407" s="8"/>
      <c r="G3407" s="7"/>
      <c r="H3407" s="9"/>
      <c r="I3407" s="7"/>
      <c r="J3407" s="7"/>
      <c r="K3407" s="7"/>
      <c r="L3407" s="7"/>
      <c r="M3407" s="7"/>
      <c r="N3407" s="7"/>
      <c r="O3407" s="7"/>
      <c r="P3407" s="7"/>
      <c r="Q3407" s="7"/>
      <c r="R3407" s="7"/>
      <c r="S3407" s="7"/>
      <c r="T3407" s="7"/>
    </row>
    <row r="3408">
      <c r="F3408" s="8"/>
      <c r="G3408" s="7"/>
      <c r="H3408" s="9"/>
      <c r="I3408" s="7"/>
      <c r="J3408" s="7"/>
      <c r="K3408" s="7"/>
      <c r="L3408" s="7"/>
      <c r="M3408" s="7"/>
      <c r="N3408" s="7"/>
      <c r="O3408" s="7"/>
      <c r="P3408" s="7"/>
      <c r="Q3408" s="7"/>
      <c r="R3408" s="7"/>
      <c r="S3408" s="7"/>
      <c r="T3408" s="7"/>
    </row>
    <row r="3409">
      <c r="F3409" s="8"/>
      <c r="G3409" s="7"/>
      <c r="H3409" s="9"/>
      <c r="I3409" s="7"/>
      <c r="J3409" s="7"/>
      <c r="K3409" s="7"/>
      <c r="L3409" s="7"/>
      <c r="M3409" s="7"/>
      <c r="N3409" s="7"/>
      <c r="O3409" s="7"/>
      <c r="P3409" s="7"/>
      <c r="Q3409" s="7"/>
      <c r="R3409" s="7"/>
      <c r="S3409" s="7"/>
      <c r="T3409" s="7"/>
    </row>
    <row r="3410">
      <c r="F3410" s="8"/>
      <c r="G3410" s="7"/>
      <c r="H3410" s="9"/>
      <c r="I3410" s="7"/>
      <c r="J3410" s="7"/>
      <c r="K3410" s="7"/>
      <c r="L3410" s="7"/>
      <c r="M3410" s="7"/>
      <c r="N3410" s="7"/>
      <c r="O3410" s="7"/>
      <c r="P3410" s="7"/>
      <c r="Q3410" s="7"/>
      <c r="R3410" s="7"/>
      <c r="S3410" s="7"/>
      <c r="T3410" s="7"/>
    </row>
    <row r="3411">
      <c r="F3411" s="8"/>
      <c r="G3411" s="7"/>
      <c r="H3411" s="9"/>
      <c r="I3411" s="7"/>
      <c r="J3411" s="7"/>
      <c r="K3411" s="7"/>
      <c r="L3411" s="7"/>
      <c r="M3411" s="7"/>
      <c r="N3411" s="7"/>
      <c r="O3411" s="7"/>
      <c r="P3411" s="7"/>
      <c r="Q3411" s="7"/>
      <c r="R3411" s="7"/>
      <c r="S3411" s="7"/>
      <c r="T3411" s="7"/>
    </row>
    <row r="3412">
      <c r="F3412" s="8"/>
      <c r="G3412" s="7"/>
      <c r="H3412" s="9"/>
      <c r="I3412" s="7"/>
      <c r="J3412" s="7"/>
      <c r="K3412" s="7"/>
      <c r="L3412" s="7"/>
      <c r="M3412" s="7"/>
      <c r="N3412" s="7"/>
      <c r="O3412" s="7"/>
      <c r="P3412" s="7"/>
      <c r="Q3412" s="7"/>
      <c r="R3412" s="7"/>
      <c r="S3412" s="7"/>
      <c r="T3412" s="7"/>
    </row>
    <row r="3413">
      <c r="F3413" s="8"/>
      <c r="G3413" s="7"/>
      <c r="H3413" s="9"/>
      <c r="I3413" s="7"/>
      <c r="J3413" s="7"/>
      <c r="K3413" s="7"/>
      <c r="L3413" s="7"/>
      <c r="M3413" s="7"/>
      <c r="N3413" s="7"/>
      <c r="O3413" s="7"/>
      <c r="P3413" s="7"/>
      <c r="Q3413" s="7"/>
      <c r="R3413" s="7"/>
      <c r="S3413" s="7"/>
      <c r="T3413" s="7"/>
    </row>
    <row r="3414">
      <c r="F3414" s="8"/>
      <c r="G3414" s="7"/>
      <c r="H3414" s="9"/>
      <c r="I3414" s="7"/>
      <c r="J3414" s="7"/>
      <c r="K3414" s="7"/>
      <c r="L3414" s="7"/>
      <c r="M3414" s="7"/>
      <c r="N3414" s="7"/>
      <c r="O3414" s="7"/>
      <c r="P3414" s="7"/>
      <c r="Q3414" s="7"/>
      <c r="R3414" s="7"/>
      <c r="S3414" s="7"/>
      <c r="T3414" s="7"/>
    </row>
    <row r="3415">
      <c r="F3415" s="8"/>
      <c r="G3415" s="7"/>
      <c r="H3415" s="9"/>
      <c r="I3415" s="7"/>
      <c r="J3415" s="7"/>
      <c r="K3415" s="7"/>
      <c r="L3415" s="7"/>
      <c r="M3415" s="7"/>
      <c r="N3415" s="7"/>
      <c r="O3415" s="7"/>
      <c r="P3415" s="7"/>
      <c r="Q3415" s="7"/>
      <c r="R3415" s="7"/>
      <c r="S3415" s="7"/>
      <c r="T3415" s="7"/>
    </row>
    <row r="3416">
      <c r="F3416" s="8"/>
      <c r="G3416" s="7"/>
      <c r="H3416" s="9"/>
      <c r="I3416" s="7"/>
      <c r="J3416" s="7"/>
      <c r="K3416" s="7"/>
      <c r="L3416" s="7"/>
      <c r="M3416" s="7"/>
      <c r="N3416" s="7"/>
      <c r="O3416" s="7"/>
      <c r="P3416" s="7"/>
      <c r="Q3416" s="7"/>
      <c r="R3416" s="7"/>
      <c r="S3416" s="7"/>
      <c r="T3416" s="7"/>
    </row>
    <row r="3417">
      <c r="F3417" s="8"/>
      <c r="G3417" s="7"/>
      <c r="H3417" s="9"/>
      <c r="I3417" s="7"/>
      <c r="J3417" s="7"/>
      <c r="K3417" s="7"/>
      <c r="L3417" s="7"/>
      <c r="M3417" s="7"/>
      <c r="N3417" s="7"/>
      <c r="O3417" s="7"/>
      <c r="P3417" s="7"/>
      <c r="Q3417" s="7"/>
      <c r="R3417" s="7"/>
      <c r="S3417" s="7"/>
      <c r="T3417" s="7"/>
    </row>
    <row r="3418">
      <c r="F3418" s="8"/>
      <c r="G3418" s="7"/>
      <c r="H3418" s="9"/>
      <c r="I3418" s="7"/>
      <c r="J3418" s="7"/>
      <c r="K3418" s="7"/>
      <c r="L3418" s="7"/>
      <c r="M3418" s="7"/>
      <c r="N3418" s="7"/>
      <c r="O3418" s="7"/>
      <c r="P3418" s="7"/>
      <c r="Q3418" s="7"/>
      <c r="R3418" s="7"/>
      <c r="S3418" s="7"/>
      <c r="T3418" s="7"/>
    </row>
    <row r="3419">
      <c r="F3419" s="8"/>
      <c r="G3419" s="7"/>
      <c r="H3419" s="9"/>
      <c r="I3419" s="7"/>
      <c r="J3419" s="7"/>
      <c r="K3419" s="7"/>
      <c r="L3419" s="7"/>
      <c r="M3419" s="7"/>
      <c r="N3419" s="7"/>
      <c r="O3419" s="7"/>
      <c r="P3419" s="7"/>
      <c r="Q3419" s="7"/>
      <c r="R3419" s="7"/>
      <c r="S3419" s="7"/>
      <c r="T3419" s="7"/>
    </row>
    <row r="3420">
      <c r="F3420" s="8"/>
      <c r="G3420" s="7"/>
      <c r="H3420" s="9"/>
      <c r="I3420" s="7"/>
      <c r="J3420" s="7"/>
      <c r="K3420" s="7"/>
      <c r="L3420" s="7"/>
      <c r="M3420" s="7"/>
      <c r="N3420" s="7"/>
      <c r="O3420" s="7"/>
      <c r="P3420" s="7"/>
      <c r="Q3420" s="7"/>
      <c r="R3420" s="7"/>
      <c r="S3420" s="7"/>
      <c r="T3420" s="7"/>
    </row>
    <row r="3421">
      <c r="F3421" s="8"/>
      <c r="G3421" s="7"/>
      <c r="H3421" s="9"/>
      <c r="I3421" s="7"/>
      <c r="J3421" s="7"/>
      <c r="K3421" s="7"/>
      <c r="L3421" s="7"/>
      <c r="M3421" s="7"/>
      <c r="N3421" s="7"/>
      <c r="O3421" s="7"/>
      <c r="P3421" s="7"/>
      <c r="Q3421" s="7"/>
      <c r="R3421" s="7"/>
      <c r="S3421" s="7"/>
      <c r="T3421" s="7"/>
    </row>
    <row r="3422">
      <c r="F3422" s="8"/>
      <c r="G3422" s="7"/>
      <c r="H3422" s="9"/>
      <c r="I3422" s="7"/>
      <c r="J3422" s="7"/>
      <c r="K3422" s="7"/>
      <c r="L3422" s="7"/>
      <c r="M3422" s="7"/>
      <c r="N3422" s="7"/>
      <c r="O3422" s="7"/>
      <c r="P3422" s="7"/>
      <c r="Q3422" s="7"/>
      <c r="R3422" s="7"/>
      <c r="S3422" s="7"/>
      <c r="T3422" s="7"/>
    </row>
    <row r="3423">
      <c r="F3423" s="8"/>
      <c r="G3423" s="7"/>
      <c r="H3423" s="9"/>
      <c r="I3423" s="7"/>
      <c r="J3423" s="7"/>
      <c r="K3423" s="7"/>
      <c r="L3423" s="7"/>
      <c r="M3423" s="7"/>
      <c r="N3423" s="7"/>
      <c r="O3423" s="7"/>
      <c r="P3423" s="7"/>
      <c r="Q3423" s="7"/>
      <c r="R3423" s="7"/>
      <c r="S3423" s="7"/>
      <c r="T3423" s="7"/>
    </row>
    <row r="3424">
      <c r="F3424" s="8"/>
      <c r="G3424" s="7"/>
      <c r="H3424" s="9"/>
      <c r="I3424" s="7"/>
      <c r="J3424" s="7"/>
      <c r="K3424" s="7"/>
      <c r="L3424" s="7"/>
      <c r="M3424" s="7"/>
      <c r="N3424" s="7"/>
      <c r="O3424" s="7"/>
      <c r="P3424" s="7"/>
      <c r="Q3424" s="7"/>
      <c r="R3424" s="7"/>
      <c r="S3424" s="7"/>
      <c r="T3424" s="7"/>
    </row>
    <row r="3425">
      <c r="F3425" s="8"/>
      <c r="G3425" s="7"/>
      <c r="H3425" s="9"/>
      <c r="I3425" s="7"/>
      <c r="J3425" s="7"/>
      <c r="K3425" s="7"/>
      <c r="L3425" s="7"/>
      <c r="M3425" s="7"/>
      <c r="N3425" s="7"/>
      <c r="O3425" s="7"/>
      <c r="P3425" s="7"/>
      <c r="Q3425" s="7"/>
      <c r="R3425" s="7"/>
      <c r="S3425" s="7"/>
      <c r="T3425" s="7"/>
    </row>
    <row r="3426">
      <c r="F3426" s="8"/>
      <c r="G3426" s="7"/>
      <c r="H3426" s="9"/>
      <c r="I3426" s="7"/>
      <c r="J3426" s="7"/>
      <c r="K3426" s="7"/>
      <c r="L3426" s="7"/>
      <c r="M3426" s="7"/>
      <c r="N3426" s="7"/>
      <c r="O3426" s="7"/>
      <c r="P3426" s="7"/>
      <c r="Q3426" s="7"/>
      <c r="R3426" s="7"/>
      <c r="S3426" s="7"/>
      <c r="T3426" s="7"/>
    </row>
    <row r="3427">
      <c r="F3427" s="8"/>
      <c r="G3427" s="7"/>
      <c r="H3427" s="9"/>
      <c r="I3427" s="7"/>
      <c r="J3427" s="7"/>
      <c r="K3427" s="7"/>
      <c r="L3427" s="7"/>
      <c r="M3427" s="7"/>
      <c r="N3427" s="7"/>
      <c r="O3427" s="7"/>
      <c r="P3427" s="7"/>
      <c r="Q3427" s="7"/>
      <c r="R3427" s="7"/>
      <c r="S3427" s="7"/>
      <c r="T3427" s="7"/>
    </row>
    <row r="3428">
      <c r="F3428" s="8"/>
      <c r="G3428" s="7"/>
      <c r="H3428" s="9"/>
      <c r="I3428" s="7"/>
      <c r="J3428" s="7"/>
      <c r="K3428" s="7"/>
      <c r="L3428" s="7"/>
      <c r="M3428" s="7"/>
      <c r="N3428" s="7"/>
      <c r="O3428" s="7"/>
      <c r="P3428" s="7"/>
      <c r="Q3428" s="7"/>
      <c r="R3428" s="7"/>
      <c r="S3428" s="7"/>
      <c r="T3428" s="7"/>
    </row>
    <row r="3429">
      <c r="F3429" s="8"/>
      <c r="G3429" s="7"/>
      <c r="H3429" s="9"/>
      <c r="I3429" s="7"/>
      <c r="J3429" s="7"/>
      <c r="K3429" s="7"/>
      <c r="L3429" s="7"/>
      <c r="M3429" s="7"/>
      <c r="N3429" s="7"/>
      <c r="O3429" s="7"/>
      <c r="P3429" s="7"/>
      <c r="Q3429" s="7"/>
      <c r="R3429" s="7"/>
      <c r="S3429" s="7"/>
      <c r="T3429" s="7"/>
    </row>
    <row r="3430">
      <c r="F3430" s="8"/>
      <c r="G3430" s="7"/>
      <c r="H3430" s="9"/>
      <c r="I3430" s="7"/>
      <c r="J3430" s="7"/>
      <c r="K3430" s="7"/>
      <c r="L3430" s="7"/>
      <c r="M3430" s="7"/>
      <c r="N3430" s="7"/>
      <c r="O3430" s="7"/>
      <c r="P3430" s="7"/>
      <c r="Q3430" s="7"/>
      <c r="R3430" s="7"/>
      <c r="S3430" s="7"/>
      <c r="T3430" s="7"/>
    </row>
    <row r="3431">
      <c r="F3431" s="8"/>
      <c r="G3431" s="7"/>
      <c r="H3431" s="9"/>
      <c r="I3431" s="7"/>
      <c r="J3431" s="7"/>
      <c r="K3431" s="7"/>
      <c r="L3431" s="7"/>
      <c r="M3431" s="7"/>
      <c r="N3431" s="7"/>
      <c r="O3431" s="7"/>
      <c r="P3431" s="7"/>
      <c r="Q3431" s="7"/>
      <c r="R3431" s="7"/>
      <c r="S3431" s="7"/>
      <c r="T3431" s="7"/>
    </row>
    <row r="3432">
      <c r="F3432" s="8"/>
      <c r="G3432" s="7"/>
      <c r="H3432" s="9"/>
      <c r="I3432" s="7"/>
      <c r="J3432" s="7"/>
      <c r="K3432" s="7"/>
      <c r="L3432" s="7"/>
      <c r="M3432" s="7"/>
      <c r="N3432" s="7"/>
      <c r="O3432" s="7"/>
      <c r="P3432" s="7"/>
      <c r="Q3432" s="7"/>
      <c r="R3432" s="7"/>
      <c r="S3432" s="7"/>
      <c r="T3432" s="7"/>
    </row>
    <row r="3433">
      <c r="F3433" s="8"/>
      <c r="G3433" s="7"/>
      <c r="H3433" s="9"/>
      <c r="I3433" s="7"/>
      <c r="J3433" s="7"/>
      <c r="K3433" s="7"/>
      <c r="L3433" s="7"/>
      <c r="M3433" s="7"/>
      <c r="N3433" s="7"/>
      <c r="O3433" s="7"/>
      <c r="P3433" s="7"/>
      <c r="Q3433" s="7"/>
      <c r="R3433" s="7"/>
      <c r="S3433" s="7"/>
      <c r="T3433" s="7"/>
    </row>
    <row r="3434">
      <c r="F3434" s="8"/>
      <c r="G3434" s="7"/>
      <c r="H3434" s="9"/>
      <c r="I3434" s="7"/>
      <c r="J3434" s="7"/>
      <c r="K3434" s="7"/>
      <c r="L3434" s="7"/>
      <c r="M3434" s="7"/>
      <c r="N3434" s="7"/>
      <c r="O3434" s="7"/>
      <c r="P3434" s="7"/>
      <c r="Q3434" s="7"/>
      <c r="R3434" s="7"/>
      <c r="S3434" s="7"/>
      <c r="T3434" s="7"/>
    </row>
    <row r="3435">
      <c r="F3435" s="8"/>
      <c r="G3435" s="7"/>
      <c r="H3435" s="9"/>
      <c r="I3435" s="7"/>
      <c r="J3435" s="7"/>
      <c r="K3435" s="7"/>
      <c r="L3435" s="7"/>
      <c r="M3435" s="7"/>
      <c r="N3435" s="7"/>
      <c r="O3435" s="7"/>
      <c r="P3435" s="7"/>
      <c r="Q3435" s="7"/>
      <c r="R3435" s="7"/>
      <c r="S3435" s="7"/>
      <c r="T3435" s="7"/>
    </row>
    <row r="3436">
      <c r="F3436" s="8"/>
      <c r="G3436" s="7"/>
      <c r="H3436" s="9"/>
      <c r="I3436" s="7"/>
      <c r="J3436" s="7"/>
      <c r="K3436" s="7"/>
      <c r="L3436" s="7"/>
      <c r="M3436" s="7"/>
      <c r="N3436" s="7"/>
      <c r="O3436" s="7"/>
      <c r="P3436" s="7"/>
      <c r="Q3436" s="7"/>
      <c r="R3436" s="7"/>
      <c r="S3436" s="7"/>
      <c r="T3436" s="7"/>
    </row>
    <row r="3437">
      <c r="F3437" s="8"/>
      <c r="G3437" s="7"/>
      <c r="H3437" s="9"/>
      <c r="I3437" s="7"/>
      <c r="J3437" s="7"/>
      <c r="K3437" s="7"/>
      <c r="L3437" s="7"/>
      <c r="M3437" s="7"/>
      <c r="N3437" s="7"/>
      <c r="O3437" s="7"/>
      <c r="P3437" s="7"/>
      <c r="Q3437" s="7"/>
      <c r="R3437" s="7"/>
      <c r="S3437" s="7"/>
      <c r="T3437" s="7"/>
    </row>
    <row r="3438">
      <c r="F3438" s="8"/>
      <c r="G3438" s="7"/>
      <c r="H3438" s="9"/>
      <c r="I3438" s="7"/>
      <c r="J3438" s="7"/>
      <c r="K3438" s="7"/>
      <c r="L3438" s="7"/>
      <c r="M3438" s="7"/>
      <c r="N3438" s="7"/>
      <c r="O3438" s="7"/>
      <c r="P3438" s="7"/>
      <c r="Q3438" s="7"/>
      <c r="R3438" s="7"/>
      <c r="S3438" s="7"/>
      <c r="T3438" s="7"/>
    </row>
    <row r="3439">
      <c r="F3439" s="8"/>
      <c r="G3439" s="7"/>
      <c r="H3439" s="9"/>
      <c r="I3439" s="7"/>
      <c r="J3439" s="7"/>
      <c r="K3439" s="7"/>
      <c r="L3439" s="7"/>
      <c r="M3439" s="7"/>
      <c r="N3439" s="7"/>
      <c r="O3439" s="7"/>
      <c r="P3439" s="7"/>
      <c r="Q3439" s="7"/>
      <c r="R3439" s="7"/>
      <c r="S3439" s="7"/>
      <c r="T3439" s="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75"/>
  <cols>
    <col customWidth="1" min="1" max="1" width="58.78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75"/>
  <cols>
    <col customWidth="1" min="1" max="1" width="17.67"/>
    <col customWidth="1" min="2" max="2" width="15.0"/>
    <col customWidth="1" min="3" max="3" width="14.33"/>
    <col customWidth="1" min="4" max="4" width="13.78"/>
  </cols>
  <sheetData>
    <row r="1" ht="35.25" customHeight="1"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</sheetData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1.22" defaultRowHeight="15.75"/>
  <cols>
    <col customWidth="1" min="1" max="1" width="20.33"/>
    <col customWidth="1" min="2" max="2" width="12.0"/>
    <col customWidth="1" min="3" max="3" width="4.56"/>
    <col customWidth="1" min="4" max="4" width="39.56"/>
    <col customWidth="1" min="5" max="5" width="3.89"/>
    <col customWidth="1" min="6" max="6" width="38.22"/>
    <col customWidth="1" min="7" max="7" width="9.44"/>
    <col customWidth="1" min="8" max="8" width="6.0"/>
    <col customWidth="1" min="9" max="9" width="8.11"/>
    <col customWidth="1" min="10" max="10" width="19.78"/>
    <col customWidth="1" min="11" max="11" width="42.89"/>
    <col customWidth="1" min="12" max="12" width="9.11"/>
    <col customWidth="1" min="13" max="13" width="10.56"/>
    <col customWidth="1" min="14" max="14" width="10.11"/>
    <col customWidth="1" min="15" max="15" width="15.22"/>
    <col customWidth="1" min="16" max="16" width="6.11"/>
    <col customWidth="1" min="17" max="17" width="9.44"/>
    <col customWidth="1" min="18" max="18" width="12.22"/>
    <col customWidth="1" min="19" max="19" width="6.44"/>
    <col customWidth="1" min="20" max="30" width="10.56"/>
  </cols>
  <sheetData>
    <row r="1" ht="12.75" customHeight="1">
      <c r="A1" s="14" t="s">
        <v>0</v>
      </c>
      <c r="B1" s="15" t="s">
        <v>1885</v>
      </c>
      <c r="C1" s="15" t="s">
        <v>1886</v>
      </c>
      <c r="D1" s="16" t="s">
        <v>1887</v>
      </c>
      <c r="E1" s="16" t="s">
        <v>1888</v>
      </c>
      <c r="F1" s="16" t="s">
        <v>1889</v>
      </c>
      <c r="G1" s="16" t="s">
        <v>1890</v>
      </c>
      <c r="H1" s="16" t="s">
        <v>1891</v>
      </c>
      <c r="I1" s="16" t="s">
        <v>1892</v>
      </c>
      <c r="J1" s="16" t="s">
        <v>1393</v>
      </c>
      <c r="K1" s="16" t="s">
        <v>170</v>
      </c>
      <c r="L1" s="17" t="s">
        <v>1893</v>
      </c>
      <c r="M1" s="18" t="s">
        <v>1894</v>
      </c>
      <c r="N1" s="19" t="s">
        <v>1895</v>
      </c>
      <c r="O1" s="20" t="s">
        <v>1</v>
      </c>
      <c r="P1" s="21" t="s">
        <v>1896</v>
      </c>
      <c r="Q1" s="22" t="s">
        <v>1897</v>
      </c>
      <c r="R1" s="19" t="s">
        <v>1898</v>
      </c>
      <c r="S1" s="23">
        <v>10000.0</v>
      </c>
      <c r="T1" s="24" t="s">
        <v>1899</v>
      </c>
      <c r="U1" s="24"/>
      <c r="V1" s="24"/>
      <c r="W1" s="24">
        <f>VLOOKUP(A1232,'All Yearling Sale Lots'!$A$2:$O$2223,15)</f>
        <v>15000</v>
      </c>
      <c r="X1" s="24"/>
      <c r="Y1" s="24"/>
      <c r="Z1" s="24"/>
      <c r="AA1" s="24"/>
      <c r="AB1" s="24"/>
      <c r="AC1" s="24"/>
      <c r="AD1" s="24"/>
    </row>
    <row r="2" ht="12.75" customHeight="1">
      <c r="A2" s="25" t="s">
        <v>8</v>
      </c>
      <c r="B2" s="26" t="s">
        <v>1900</v>
      </c>
      <c r="C2" s="27">
        <v>107.0</v>
      </c>
      <c r="D2" s="28" t="s">
        <v>1901</v>
      </c>
      <c r="E2" s="28" t="s">
        <v>1902</v>
      </c>
      <c r="F2" s="28"/>
      <c r="G2" s="28" t="s">
        <v>1903</v>
      </c>
      <c r="H2" s="28"/>
      <c r="I2" s="28"/>
      <c r="J2" s="28" t="s">
        <v>1560</v>
      </c>
      <c r="K2" s="28" t="s">
        <v>331</v>
      </c>
      <c r="L2" s="29">
        <f t="shared" ref="L2:L9" si="1">M2*1.2</f>
        <v>36000</v>
      </c>
      <c r="M2" s="29">
        <v>30000.0</v>
      </c>
      <c r="N2" s="28"/>
      <c r="O2" s="30">
        <v>6000.0</v>
      </c>
      <c r="P2" s="31">
        <f t="shared" ref="P2:P12" si="2">sum(L2/O2/100)</f>
        <v>0.06</v>
      </c>
      <c r="Q2" s="32">
        <f t="shared" ref="Q2:Q9" si="3">sum(L2-O2)</f>
        <v>30000</v>
      </c>
      <c r="R2" s="32">
        <f t="shared" ref="R2:R12" si="4">L2-O2-$S$1</f>
        <v>20000</v>
      </c>
      <c r="S2" s="28"/>
      <c r="T2" s="28">
        <f>IF(L2&gt;=O2,0,1)</f>
        <v>0</v>
      </c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ht="12.75" customHeight="1">
      <c r="A3" s="25" t="s">
        <v>8</v>
      </c>
      <c r="B3" s="26" t="s">
        <v>1900</v>
      </c>
      <c r="C3" s="27">
        <v>173.0</v>
      </c>
      <c r="D3" s="28" t="s">
        <v>1904</v>
      </c>
      <c r="E3" s="28" t="s">
        <v>1905</v>
      </c>
      <c r="F3" s="28"/>
      <c r="G3" s="28" t="s">
        <v>1906</v>
      </c>
      <c r="H3" s="28"/>
      <c r="I3" s="28"/>
      <c r="J3" s="28" t="s">
        <v>1805</v>
      </c>
      <c r="K3" s="28" t="s">
        <v>1243</v>
      </c>
      <c r="L3" s="29">
        <f t="shared" si="1"/>
        <v>156000</v>
      </c>
      <c r="M3" s="29">
        <v>130000.0</v>
      </c>
      <c r="N3" s="28"/>
      <c r="O3" s="30">
        <v>6000.0</v>
      </c>
      <c r="P3" s="31">
        <f t="shared" si="2"/>
        <v>0.26</v>
      </c>
      <c r="Q3" s="32">
        <f t="shared" si="3"/>
        <v>150000</v>
      </c>
      <c r="R3" s="32">
        <f t="shared" si="4"/>
        <v>140000</v>
      </c>
      <c r="S3" s="28"/>
      <c r="T3" s="28">
        <f t="shared" ref="T3:T12" si="5">IF(O3&gt;=L3,1,0)</f>
        <v>0</v>
      </c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ht="12.75" customHeight="1">
      <c r="A4" s="25" t="s">
        <v>8</v>
      </c>
      <c r="B4" s="26" t="s">
        <v>1900</v>
      </c>
      <c r="C4" s="27">
        <v>206.0</v>
      </c>
      <c r="D4" s="28" t="s">
        <v>1907</v>
      </c>
      <c r="E4" s="28" t="s">
        <v>1902</v>
      </c>
      <c r="F4" s="28"/>
      <c r="G4" s="28" t="s">
        <v>1908</v>
      </c>
      <c r="H4" s="28"/>
      <c r="I4" s="28"/>
      <c r="J4" s="28" t="s">
        <v>1678</v>
      </c>
      <c r="K4" s="28" t="s">
        <v>1243</v>
      </c>
      <c r="L4" s="29">
        <f t="shared" si="1"/>
        <v>180000</v>
      </c>
      <c r="M4" s="29">
        <v>150000.0</v>
      </c>
      <c r="N4" s="28"/>
      <c r="O4" s="30">
        <v>6000.0</v>
      </c>
      <c r="P4" s="31">
        <f t="shared" si="2"/>
        <v>0.3</v>
      </c>
      <c r="Q4" s="32">
        <f t="shared" si="3"/>
        <v>174000</v>
      </c>
      <c r="R4" s="32">
        <f t="shared" si="4"/>
        <v>164000</v>
      </c>
      <c r="S4" s="28"/>
      <c r="T4" s="28">
        <f t="shared" si="5"/>
        <v>0</v>
      </c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ht="12.75" customHeight="1">
      <c r="A5" s="25" t="s">
        <v>8</v>
      </c>
      <c r="B5" s="26" t="s">
        <v>1900</v>
      </c>
      <c r="C5" s="27">
        <v>219.0</v>
      </c>
      <c r="D5" s="28" t="s">
        <v>1909</v>
      </c>
      <c r="E5" s="28" t="s">
        <v>1905</v>
      </c>
      <c r="F5" s="28"/>
      <c r="G5" s="28" t="s">
        <v>1910</v>
      </c>
      <c r="H5" s="28"/>
      <c r="I5" s="28"/>
      <c r="J5" s="28" t="s">
        <v>1621</v>
      </c>
      <c r="K5" s="28" t="s">
        <v>1033</v>
      </c>
      <c r="L5" s="29">
        <f t="shared" si="1"/>
        <v>10800</v>
      </c>
      <c r="M5" s="29">
        <v>9000.0</v>
      </c>
      <c r="N5" s="28"/>
      <c r="O5" s="30">
        <v>6000.0</v>
      </c>
      <c r="P5" s="31">
        <f t="shared" si="2"/>
        <v>0.018</v>
      </c>
      <c r="Q5" s="32">
        <f t="shared" si="3"/>
        <v>4800</v>
      </c>
      <c r="R5" s="32">
        <f t="shared" si="4"/>
        <v>-5200</v>
      </c>
      <c r="S5" s="28"/>
      <c r="T5" s="28">
        <f t="shared" si="5"/>
        <v>0</v>
      </c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ht="12.75" customHeight="1">
      <c r="A6" s="25" t="s">
        <v>8</v>
      </c>
      <c r="B6" s="26" t="s">
        <v>1900</v>
      </c>
      <c r="C6" s="27">
        <v>261.0</v>
      </c>
      <c r="D6" s="28" t="s">
        <v>1911</v>
      </c>
      <c r="E6" s="28" t="s">
        <v>1905</v>
      </c>
      <c r="F6" s="28"/>
      <c r="G6" s="28" t="s">
        <v>1912</v>
      </c>
      <c r="H6" s="28"/>
      <c r="I6" s="28"/>
      <c r="J6" s="28" t="s">
        <v>1569</v>
      </c>
      <c r="K6" s="28" t="s">
        <v>825</v>
      </c>
      <c r="L6" s="29">
        <f t="shared" si="1"/>
        <v>38400</v>
      </c>
      <c r="M6" s="29">
        <v>32000.0</v>
      </c>
      <c r="N6" s="28"/>
      <c r="O6" s="30">
        <v>6000.0</v>
      </c>
      <c r="P6" s="31">
        <f t="shared" si="2"/>
        <v>0.064</v>
      </c>
      <c r="Q6" s="32">
        <f t="shared" si="3"/>
        <v>32400</v>
      </c>
      <c r="R6" s="32">
        <f t="shared" si="4"/>
        <v>22400</v>
      </c>
      <c r="S6" s="28"/>
      <c r="T6" s="28">
        <f t="shared" si="5"/>
        <v>0</v>
      </c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ht="12.75" customHeight="1">
      <c r="A7" s="25" t="s">
        <v>8</v>
      </c>
      <c r="B7" s="26" t="s">
        <v>1900</v>
      </c>
      <c r="C7" s="27">
        <v>306.0</v>
      </c>
      <c r="D7" s="28" t="s">
        <v>1913</v>
      </c>
      <c r="E7" s="28" t="s">
        <v>1902</v>
      </c>
      <c r="F7" s="28"/>
      <c r="G7" s="28" t="s">
        <v>1914</v>
      </c>
      <c r="H7" s="28"/>
      <c r="I7" s="28"/>
      <c r="J7" s="28" t="s">
        <v>1449</v>
      </c>
      <c r="K7" s="28" t="s">
        <v>347</v>
      </c>
      <c r="L7" s="29">
        <f t="shared" si="1"/>
        <v>31200</v>
      </c>
      <c r="M7" s="29">
        <v>26000.0</v>
      </c>
      <c r="N7" s="28"/>
      <c r="O7" s="30">
        <v>6000.0</v>
      </c>
      <c r="P7" s="31">
        <f t="shared" si="2"/>
        <v>0.052</v>
      </c>
      <c r="Q7" s="32">
        <f t="shared" si="3"/>
        <v>25200</v>
      </c>
      <c r="R7" s="32">
        <f t="shared" si="4"/>
        <v>15200</v>
      </c>
      <c r="S7" s="28"/>
      <c r="T7" s="28">
        <f t="shared" si="5"/>
        <v>0</v>
      </c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ht="12.75" customHeight="1">
      <c r="A8" s="25" t="s">
        <v>8</v>
      </c>
      <c r="B8" s="26" t="s">
        <v>1900</v>
      </c>
      <c r="C8" s="27">
        <v>454.0</v>
      </c>
      <c r="D8" s="28" t="s">
        <v>1915</v>
      </c>
      <c r="E8" s="28" t="s">
        <v>1902</v>
      </c>
      <c r="F8" s="28"/>
      <c r="G8" s="28" t="s">
        <v>1916</v>
      </c>
      <c r="H8" s="28"/>
      <c r="I8" s="28"/>
      <c r="J8" s="28" t="s">
        <v>1421</v>
      </c>
      <c r="K8" s="28" t="s">
        <v>872</v>
      </c>
      <c r="L8" s="29">
        <f t="shared" si="1"/>
        <v>60000</v>
      </c>
      <c r="M8" s="29">
        <v>50000.0</v>
      </c>
      <c r="N8" s="28"/>
      <c r="O8" s="30">
        <v>6000.0</v>
      </c>
      <c r="P8" s="31">
        <f t="shared" si="2"/>
        <v>0.1</v>
      </c>
      <c r="Q8" s="32">
        <f t="shared" si="3"/>
        <v>54000</v>
      </c>
      <c r="R8" s="32">
        <f t="shared" si="4"/>
        <v>44000</v>
      </c>
      <c r="S8" s="28"/>
      <c r="T8" s="28">
        <f t="shared" si="5"/>
        <v>0</v>
      </c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ht="12.75" customHeight="1">
      <c r="A9" s="25" t="s">
        <v>8</v>
      </c>
      <c r="B9" s="26" t="s">
        <v>1900</v>
      </c>
      <c r="C9" s="27">
        <v>456.0</v>
      </c>
      <c r="D9" s="28" t="s">
        <v>1917</v>
      </c>
      <c r="E9" s="28" t="s">
        <v>1905</v>
      </c>
      <c r="F9" s="28"/>
      <c r="G9" s="28" t="s">
        <v>1918</v>
      </c>
      <c r="H9" s="28"/>
      <c r="I9" s="28"/>
      <c r="J9" s="28" t="s">
        <v>1728</v>
      </c>
      <c r="K9" s="28" t="s">
        <v>348</v>
      </c>
      <c r="L9" s="29">
        <f t="shared" si="1"/>
        <v>36000</v>
      </c>
      <c r="M9" s="29">
        <v>30000.0</v>
      </c>
      <c r="N9" s="28"/>
      <c r="O9" s="30">
        <v>6000.0</v>
      </c>
      <c r="P9" s="31">
        <f t="shared" si="2"/>
        <v>0.06</v>
      </c>
      <c r="Q9" s="32">
        <f t="shared" si="3"/>
        <v>30000</v>
      </c>
      <c r="R9" s="32">
        <f t="shared" si="4"/>
        <v>20000</v>
      </c>
      <c r="S9" s="28"/>
      <c r="T9" s="28">
        <f t="shared" si="5"/>
        <v>0</v>
      </c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ht="12.75" customHeight="1">
      <c r="A10" s="33" t="s">
        <v>8</v>
      </c>
      <c r="B10" s="26" t="s">
        <v>1919</v>
      </c>
      <c r="C10" s="34">
        <v>207.0</v>
      </c>
      <c r="D10" s="26" t="s">
        <v>1920</v>
      </c>
      <c r="E10" s="26" t="s">
        <v>1902</v>
      </c>
      <c r="F10" s="35"/>
      <c r="G10" s="26"/>
      <c r="H10" s="26"/>
      <c r="I10" s="26"/>
      <c r="J10" s="26" t="s">
        <v>1655</v>
      </c>
      <c r="K10" s="26" t="s">
        <v>365</v>
      </c>
      <c r="L10" s="36">
        <v>50000.0</v>
      </c>
      <c r="M10" s="29">
        <f t="shared" ref="M10:M12" si="6">L10</f>
        <v>50000</v>
      </c>
      <c r="N10" s="28"/>
      <c r="O10" s="37">
        <v>6000.0</v>
      </c>
      <c r="P10" s="31">
        <f t="shared" si="2"/>
        <v>0.08333333333</v>
      </c>
      <c r="Q10" s="32">
        <v>44000.0</v>
      </c>
      <c r="R10" s="32">
        <f t="shared" si="4"/>
        <v>34000</v>
      </c>
      <c r="S10" s="28"/>
      <c r="T10" s="28">
        <f t="shared" si="5"/>
        <v>0</v>
      </c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ht="12.75" customHeight="1">
      <c r="A11" s="38" t="s">
        <v>8</v>
      </c>
      <c r="B11" s="34" t="s">
        <v>1921</v>
      </c>
      <c r="C11" s="39" t="s">
        <v>1922</v>
      </c>
      <c r="D11" s="28" t="s">
        <v>1923</v>
      </c>
      <c r="E11" s="26" t="s">
        <v>1905</v>
      </c>
      <c r="F11" s="28" t="s">
        <v>1924</v>
      </c>
      <c r="G11" s="28" t="s">
        <v>1925</v>
      </c>
      <c r="H11" s="28" t="s">
        <v>1926</v>
      </c>
      <c r="I11" s="28" t="s">
        <v>1927</v>
      </c>
      <c r="J11" s="28" t="s">
        <v>1832</v>
      </c>
      <c r="K11" s="28" t="s">
        <v>1306</v>
      </c>
      <c r="L11" s="40">
        <v>1000.0</v>
      </c>
      <c r="M11" s="29">
        <f t="shared" si="6"/>
        <v>1000</v>
      </c>
      <c r="N11" s="41"/>
      <c r="O11" s="37">
        <v>6000.0</v>
      </c>
      <c r="P11" s="31">
        <f t="shared" si="2"/>
        <v>0.001666666667</v>
      </c>
      <c r="Q11" s="32">
        <f t="shared" ref="Q11:Q12" si="7">L11-O11</f>
        <v>-5000</v>
      </c>
      <c r="R11" s="32">
        <f t="shared" si="4"/>
        <v>-15000</v>
      </c>
      <c r="S11" s="28"/>
      <c r="T11" s="28">
        <f t="shared" si="5"/>
        <v>1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ht="12.75" customHeight="1">
      <c r="A12" s="38" t="s">
        <v>8</v>
      </c>
      <c r="B12" s="34" t="s">
        <v>1928</v>
      </c>
      <c r="C12" s="39" t="s">
        <v>1929</v>
      </c>
      <c r="D12" s="28" t="s">
        <v>1930</v>
      </c>
      <c r="E12" s="26" t="s">
        <v>1905</v>
      </c>
      <c r="F12" s="28" t="s">
        <v>1924</v>
      </c>
      <c r="G12" s="28" t="s">
        <v>1931</v>
      </c>
      <c r="H12" s="28" t="s">
        <v>1926</v>
      </c>
      <c r="I12" s="28" t="s">
        <v>1932</v>
      </c>
      <c r="J12" s="28" t="s">
        <v>1427</v>
      </c>
      <c r="K12" s="28" t="s">
        <v>1100</v>
      </c>
      <c r="L12" s="40">
        <v>16000.0</v>
      </c>
      <c r="M12" s="29">
        <f t="shared" si="6"/>
        <v>16000</v>
      </c>
      <c r="N12" s="41"/>
      <c r="O12" s="37">
        <v>6000.0</v>
      </c>
      <c r="P12" s="31">
        <f t="shared" si="2"/>
        <v>0.02666666667</v>
      </c>
      <c r="Q12" s="32">
        <f t="shared" si="7"/>
        <v>10000</v>
      </c>
      <c r="R12" s="32">
        <f t="shared" si="4"/>
        <v>0</v>
      </c>
      <c r="S12" s="28"/>
      <c r="T12" s="28">
        <f t="shared" si="5"/>
        <v>0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ht="12.75" customHeight="1">
      <c r="A13" s="38" t="s">
        <v>8</v>
      </c>
      <c r="B13" s="26" t="s">
        <v>1933</v>
      </c>
      <c r="C13" s="39" t="s">
        <v>1934</v>
      </c>
      <c r="D13" s="28" t="s">
        <v>1935</v>
      </c>
      <c r="E13" s="26" t="s">
        <v>1902</v>
      </c>
      <c r="F13" s="28" t="s">
        <v>1924</v>
      </c>
      <c r="G13" s="28" t="s">
        <v>1936</v>
      </c>
      <c r="H13" s="28" t="s">
        <v>1926</v>
      </c>
      <c r="I13" s="28" t="s">
        <v>9</v>
      </c>
      <c r="J13" s="28" t="s">
        <v>1449</v>
      </c>
      <c r="K13" s="28" t="s">
        <v>1223</v>
      </c>
      <c r="L13" s="36">
        <v>7200.0</v>
      </c>
      <c r="M13" s="37">
        <v>6000.0</v>
      </c>
      <c r="N13" s="41"/>
      <c r="O13" s="37">
        <v>6000.0</v>
      </c>
      <c r="P13" s="31">
        <f>sum(L13/M13/100)</f>
        <v>0.012</v>
      </c>
      <c r="Q13" s="32">
        <f>L13-M13+0.01</f>
        <v>1200.01</v>
      </c>
      <c r="R13" s="32">
        <f>L13-M13-$S$1</f>
        <v>-8800</v>
      </c>
      <c r="S13" s="28"/>
      <c r="T13" s="28">
        <f>IF(M13&gt;=L13,1,0)</f>
        <v>0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ht="12.75" customHeight="1">
      <c r="A14" s="25" t="s">
        <v>8</v>
      </c>
      <c r="B14" s="26" t="s">
        <v>1937</v>
      </c>
      <c r="C14" s="42" t="s">
        <v>1938</v>
      </c>
      <c r="D14" s="28" t="s">
        <v>1939</v>
      </c>
      <c r="E14" s="28" t="s">
        <v>1905</v>
      </c>
      <c r="F14" s="28" t="s">
        <v>1924</v>
      </c>
      <c r="G14" s="28" t="s">
        <v>1940</v>
      </c>
      <c r="H14" s="28" t="s">
        <v>1926</v>
      </c>
      <c r="I14" s="28" t="s">
        <v>1941</v>
      </c>
      <c r="J14" s="28" t="s">
        <v>1669</v>
      </c>
      <c r="K14" s="28" t="s">
        <v>315</v>
      </c>
      <c r="L14" s="29">
        <f t="shared" ref="L14:L17" si="8">M14*1.2</f>
        <v>81600</v>
      </c>
      <c r="M14" s="43">
        <v>68000.0</v>
      </c>
      <c r="N14" s="28"/>
      <c r="O14" s="30">
        <v>6000.0</v>
      </c>
      <c r="P14" s="31">
        <v>0.11333333333333334</v>
      </c>
      <c r="Q14" s="32">
        <v>62000.0</v>
      </c>
      <c r="R14" s="32">
        <v>52000.0</v>
      </c>
      <c r="S14" s="28"/>
      <c r="T14" s="28">
        <f t="shared" ref="T14:T27" si="9">IF(O14&gt;=M14,1,0)</f>
        <v>0</v>
      </c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ht="12.75" customHeight="1">
      <c r="A15" s="25" t="s">
        <v>8</v>
      </c>
      <c r="B15" s="26" t="s">
        <v>1937</v>
      </c>
      <c r="C15" s="44" t="s">
        <v>1938</v>
      </c>
      <c r="D15" s="6" t="s">
        <v>1939</v>
      </c>
      <c r="E15" s="6" t="s">
        <v>1905</v>
      </c>
      <c r="F15" s="6" t="s">
        <v>1924</v>
      </c>
      <c r="G15" s="6" t="s">
        <v>1940</v>
      </c>
      <c r="I15" s="6" t="s">
        <v>1926</v>
      </c>
      <c r="J15" s="6" t="s">
        <v>1669</v>
      </c>
      <c r="K15" s="6" t="s">
        <v>315</v>
      </c>
      <c r="L15" s="29">
        <f t="shared" si="8"/>
        <v>81600</v>
      </c>
      <c r="M15" s="45">
        <v>68000.0</v>
      </c>
      <c r="O15" s="30">
        <v>6000.0</v>
      </c>
      <c r="P15" s="31">
        <v>0.11333333333333334</v>
      </c>
      <c r="Q15" s="32">
        <v>62000.0</v>
      </c>
      <c r="R15" s="32">
        <v>52000.0</v>
      </c>
      <c r="S15" s="28"/>
      <c r="T15" s="28">
        <f t="shared" si="9"/>
        <v>0</v>
      </c>
    </row>
    <row r="16" ht="12.75" customHeight="1">
      <c r="A16" s="25" t="s">
        <v>8</v>
      </c>
      <c r="B16" s="26" t="s">
        <v>1937</v>
      </c>
      <c r="C16" s="44" t="s">
        <v>1942</v>
      </c>
      <c r="D16" s="6" t="s">
        <v>1943</v>
      </c>
      <c r="E16" s="6" t="s">
        <v>1902</v>
      </c>
      <c r="F16" s="6" t="s">
        <v>1944</v>
      </c>
      <c r="G16" s="6" t="s">
        <v>1945</v>
      </c>
      <c r="I16" s="6" t="s">
        <v>1926</v>
      </c>
      <c r="J16" s="6" t="s">
        <v>1884</v>
      </c>
      <c r="K16" s="6" t="s">
        <v>1247</v>
      </c>
      <c r="L16" s="29">
        <f t="shared" si="8"/>
        <v>240000</v>
      </c>
      <c r="M16" s="45">
        <v>200000.0</v>
      </c>
      <c r="O16" s="30">
        <v>6000.0</v>
      </c>
      <c r="P16" s="31">
        <v>0.33333333333333337</v>
      </c>
      <c r="Q16" s="32">
        <v>194000.0</v>
      </c>
      <c r="R16" s="32">
        <v>184000.0</v>
      </c>
      <c r="S16" s="28"/>
      <c r="T16" s="28">
        <f t="shared" si="9"/>
        <v>0</v>
      </c>
    </row>
    <row r="17" ht="12.75" customHeight="1">
      <c r="A17" s="25" t="s">
        <v>8</v>
      </c>
      <c r="B17" s="26" t="s">
        <v>1937</v>
      </c>
      <c r="C17" s="39" t="s">
        <v>1946</v>
      </c>
      <c r="D17" s="28" t="s">
        <v>1947</v>
      </c>
      <c r="E17" s="28" t="s">
        <v>1905</v>
      </c>
      <c r="F17" s="28" t="s">
        <v>1924</v>
      </c>
      <c r="G17" s="28" t="s">
        <v>1948</v>
      </c>
      <c r="H17" s="28" t="s">
        <v>1926</v>
      </c>
      <c r="I17" s="28" t="s">
        <v>112</v>
      </c>
      <c r="J17" s="28" t="s">
        <v>1464</v>
      </c>
      <c r="K17" s="28" t="s">
        <v>775</v>
      </c>
      <c r="L17" s="29">
        <f t="shared" si="8"/>
        <v>38400</v>
      </c>
      <c r="M17" s="40">
        <v>32000.0</v>
      </c>
      <c r="N17" s="32"/>
      <c r="O17" s="30">
        <v>6000.0</v>
      </c>
      <c r="P17" s="31">
        <f t="shared" ref="P17:P27" si="10">sum(M17/O17/100)</f>
        <v>0.05333333333</v>
      </c>
      <c r="Q17" s="32">
        <f t="shared" ref="Q17:Q27" si="11">sum(M17-O17)</f>
        <v>26000</v>
      </c>
      <c r="R17" s="32">
        <f t="shared" ref="R17:R27" si="12">M17-O17-$S$1</f>
        <v>16000</v>
      </c>
      <c r="S17" s="28"/>
      <c r="T17" s="28">
        <f t="shared" si="9"/>
        <v>0</v>
      </c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ht="12.75" customHeight="1">
      <c r="A18" s="25" t="s">
        <v>8</v>
      </c>
      <c r="B18" s="35" t="s">
        <v>1949</v>
      </c>
      <c r="C18" s="44" t="s">
        <v>1950</v>
      </c>
      <c r="D18" s="6" t="s">
        <v>1951</v>
      </c>
      <c r="E18" s="6" t="s">
        <v>1905</v>
      </c>
      <c r="F18" s="6" t="s">
        <v>1952</v>
      </c>
      <c r="G18" s="6" t="s">
        <v>1953</v>
      </c>
      <c r="H18" s="6" t="s">
        <v>1926</v>
      </c>
      <c r="I18" s="6" t="s">
        <v>1954</v>
      </c>
      <c r="J18" s="6" t="s">
        <v>1669</v>
      </c>
      <c r="K18" s="6" t="s">
        <v>382</v>
      </c>
      <c r="L18" s="46">
        <v>9600.0</v>
      </c>
      <c r="M18" s="47">
        <v>8000.0</v>
      </c>
      <c r="O18" s="48">
        <v>6000.0</v>
      </c>
      <c r="P18" s="31">
        <f t="shared" si="10"/>
        <v>0.01333333333</v>
      </c>
      <c r="Q18" s="32">
        <f t="shared" si="11"/>
        <v>2000</v>
      </c>
      <c r="R18" s="32">
        <f t="shared" si="12"/>
        <v>-8000</v>
      </c>
      <c r="S18" s="28"/>
      <c r="T18" s="28">
        <f t="shared" si="9"/>
        <v>0</v>
      </c>
    </row>
    <row r="19" ht="12.75" customHeight="1">
      <c r="A19" s="25" t="s">
        <v>8</v>
      </c>
      <c r="B19" s="35" t="s">
        <v>1949</v>
      </c>
      <c r="C19" s="27" t="s">
        <v>1955</v>
      </c>
      <c r="D19" s="28" t="s">
        <v>1956</v>
      </c>
      <c r="E19" s="28" t="s">
        <v>1905</v>
      </c>
      <c r="F19" s="28" t="s">
        <v>1924</v>
      </c>
      <c r="G19" s="28" t="s">
        <v>1957</v>
      </c>
      <c r="H19" s="28" t="s">
        <v>1926</v>
      </c>
      <c r="I19" s="28" t="s">
        <v>1941</v>
      </c>
      <c r="J19" s="32" t="s">
        <v>1669</v>
      </c>
      <c r="K19" s="32" t="s">
        <v>653</v>
      </c>
      <c r="L19" s="29">
        <v>30000.0</v>
      </c>
      <c r="M19" s="49">
        <v>25000.0</v>
      </c>
      <c r="N19" s="50"/>
      <c r="O19" s="48">
        <v>6000.0</v>
      </c>
      <c r="P19" s="31">
        <f t="shared" si="10"/>
        <v>0.04166666667</v>
      </c>
      <c r="Q19" s="32">
        <f t="shared" si="11"/>
        <v>19000</v>
      </c>
      <c r="R19" s="32">
        <f t="shared" si="12"/>
        <v>9000</v>
      </c>
      <c r="S19" s="28"/>
      <c r="T19" s="28">
        <f t="shared" si="9"/>
        <v>0</v>
      </c>
      <c r="U19" s="28"/>
      <c r="V19" s="28"/>
      <c r="W19" s="28"/>
    </row>
    <row r="20" ht="12.75" customHeight="1">
      <c r="A20" s="25" t="s">
        <v>8</v>
      </c>
      <c r="B20" s="35" t="s">
        <v>1949</v>
      </c>
      <c r="C20" s="27" t="s">
        <v>1958</v>
      </c>
      <c r="D20" s="28" t="s">
        <v>1959</v>
      </c>
      <c r="E20" s="28" t="s">
        <v>1905</v>
      </c>
      <c r="F20" s="28" t="s">
        <v>1924</v>
      </c>
      <c r="G20" s="28" t="s">
        <v>1960</v>
      </c>
      <c r="H20" s="28" t="s">
        <v>1926</v>
      </c>
      <c r="I20" s="28" t="s">
        <v>1961</v>
      </c>
      <c r="J20" s="32" t="s">
        <v>1729</v>
      </c>
      <c r="K20" s="32" t="s">
        <v>679</v>
      </c>
      <c r="L20" s="29">
        <v>18000.0</v>
      </c>
      <c r="M20" s="49">
        <v>15000.0</v>
      </c>
      <c r="N20" s="50"/>
      <c r="O20" s="48">
        <v>6000.0</v>
      </c>
      <c r="P20" s="31">
        <f t="shared" si="10"/>
        <v>0.025</v>
      </c>
      <c r="Q20" s="32">
        <f t="shared" si="11"/>
        <v>9000</v>
      </c>
      <c r="R20" s="32">
        <f t="shared" si="12"/>
        <v>-1000</v>
      </c>
      <c r="S20" s="28"/>
      <c r="T20" s="28">
        <f t="shared" si="9"/>
        <v>0</v>
      </c>
      <c r="U20" s="28"/>
      <c r="V20" s="28"/>
      <c r="W20" s="28"/>
    </row>
    <row r="21" ht="12.75" customHeight="1">
      <c r="A21" s="25" t="s">
        <v>8</v>
      </c>
      <c r="B21" s="35" t="s">
        <v>1949</v>
      </c>
      <c r="C21" s="27" t="s">
        <v>1962</v>
      </c>
      <c r="D21" s="28" t="s">
        <v>1963</v>
      </c>
      <c r="E21" s="28" t="s">
        <v>1905</v>
      </c>
      <c r="F21" s="28" t="s">
        <v>1924</v>
      </c>
      <c r="G21" s="28" t="s">
        <v>1964</v>
      </c>
      <c r="H21" s="28" t="s">
        <v>1926</v>
      </c>
      <c r="I21" s="28" t="s">
        <v>153</v>
      </c>
      <c r="J21" s="32" t="s">
        <v>1626</v>
      </c>
      <c r="K21" s="32" t="s">
        <v>687</v>
      </c>
      <c r="L21" s="29">
        <v>38400.0</v>
      </c>
      <c r="M21" s="49">
        <v>32000.0</v>
      </c>
      <c r="N21" s="50"/>
      <c r="O21" s="48">
        <v>6000.0</v>
      </c>
      <c r="P21" s="31">
        <f t="shared" si="10"/>
        <v>0.05333333333</v>
      </c>
      <c r="Q21" s="32">
        <f t="shared" si="11"/>
        <v>26000</v>
      </c>
      <c r="R21" s="32">
        <f t="shared" si="12"/>
        <v>16000</v>
      </c>
      <c r="S21" s="28"/>
      <c r="T21" s="28">
        <f t="shared" si="9"/>
        <v>0</v>
      </c>
      <c r="U21" s="28"/>
      <c r="V21" s="28"/>
      <c r="W21" s="28"/>
    </row>
    <row r="22" ht="12.75" customHeight="1">
      <c r="A22" s="25" t="s">
        <v>8</v>
      </c>
      <c r="B22" s="35" t="s">
        <v>1949</v>
      </c>
      <c r="C22" s="27" t="s">
        <v>1965</v>
      </c>
      <c r="D22" s="28" t="s">
        <v>1966</v>
      </c>
      <c r="E22" s="28" t="s">
        <v>1905</v>
      </c>
      <c r="F22" s="28" t="s">
        <v>1924</v>
      </c>
      <c r="G22" s="28" t="s">
        <v>1967</v>
      </c>
      <c r="H22" s="28" t="s">
        <v>1926</v>
      </c>
      <c r="I22" s="28" t="s">
        <v>1968</v>
      </c>
      <c r="J22" s="32" t="s">
        <v>1838</v>
      </c>
      <c r="K22" s="32" t="s">
        <v>458</v>
      </c>
      <c r="L22" s="29">
        <v>14400.0</v>
      </c>
      <c r="M22" s="49">
        <v>12000.0</v>
      </c>
      <c r="N22" s="50"/>
      <c r="O22" s="48">
        <v>6000.0</v>
      </c>
      <c r="P22" s="31">
        <f t="shared" si="10"/>
        <v>0.02</v>
      </c>
      <c r="Q22" s="32">
        <f t="shared" si="11"/>
        <v>6000</v>
      </c>
      <c r="R22" s="32">
        <f t="shared" si="12"/>
        <v>-4000</v>
      </c>
      <c r="S22" s="28"/>
      <c r="T22" s="28">
        <f t="shared" si="9"/>
        <v>0</v>
      </c>
      <c r="U22" s="28"/>
      <c r="V22" s="28"/>
      <c r="W22" s="28"/>
    </row>
    <row r="23" ht="12.75" customHeight="1">
      <c r="A23" s="25" t="s">
        <v>8</v>
      </c>
      <c r="B23" s="35" t="s">
        <v>1949</v>
      </c>
      <c r="C23" s="27" t="s">
        <v>1969</v>
      </c>
      <c r="D23" s="28" t="s">
        <v>1970</v>
      </c>
      <c r="E23" s="28" t="s">
        <v>1902</v>
      </c>
      <c r="F23" s="28" t="s">
        <v>1944</v>
      </c>
      <c r="G23" s="28" t="s">
        <v>1971</v>
      </c>
      <c r="H23" s="28" t="s">
        <v>1926</v>
      </c>
      <c r="I23" s="28" t="s">
        <v>127</v>
      </c>
      <c r="J23" s="32" t="s">
        <v>1774</v>
      </c>
      <c r="K23" s="32" t="s">
        <v>1373</v>
      </c>
      <c r="L23" s="29">
        <v>28800.0</v>
      </c>
      <c r="M23" s="49">
        <v>24000.0</v>
      </c>
      <c r="N23" s="50"/>
      <c r="O23" s="48">
        <v>6000.0</v>
      </c>
      <c r="P23" s="31">
        <f t="shared" si="10"/>
        <v>0.04</v>
      </c>
      <c r="Q23" s="32">
        <f t="shared" si="11"/>
        <v>18000</v>
      </c>
      <c r="R23" s="32">
        <f t="shared" si="12"/>
        <v>8000</v>
      </c>
      <c r="S23" s="28"/>
      <c r="T23" s="28">
        <f t="shared" si="9"/>
        <v>0</v>
      </c>
      <c r="U23" s="28"/>
      <c r="V23" s="28"/>
      <c r="W23" s="28"/>
    </row>
    <row r="24" ht="12.75" customHeight="1">
      <c r="A24" s="25" t="s">
        <v>8</v>
      </c>
      <c r="B24" s="35" t="s">
        <v>1949</v>
      </c>
      <c r="C24" s="27" t="s">
        <v>1972</v>
      </c>
      <c r="D24" s="28" t="s">
        <v>1973</v>
      </c>
      <c r="E24" s="28" t="s">
        <v>1902</v>
      </c>
      <c r="F24" s="28" t="s">
        <v>1924</v>
      </c>
      <c r="G24" s="28" t="s">
        <v>1974</v>
      </c>
      <c r="H24" s="28" t="s">
        <v>1926</v>
      </c>
      <c r="I24" s="28" t="s">
        <v>112</v>
      </c>
      <c r="J24" s="32" t="s">
        <v>1418</v>
      </c>
      <c r="K24" s="32" t="s">
        <v>1045</v>
      </c>
      <c r="L24" s="29">
        <v>18000.0</v>
      </c>
      <c r="M24" s="49">
        <v>15000.0</v>
      </c>
      <c r="N24" s="50"/>
      <c r="O24" s="48">
        <v>6000.0</v>
      </c>
      <c r="P24" s="31">
        <f t="shared" si="10"/>
        <v>0.025</v>
      </c>
      <c r="Q24" s="32">
        <f t="shared" si="11"/>
        <v>9000</v>
      </c>
      <c r="R24" s="32">
        <f t="shared" si="12"/>
        <v>-1000</v>
      </c>
      <c r="S24" s="28"/>
      <c r="T24" s="28">
        <f t="shared" si="9"/>
        <v>0</v>
      </c>
      <c r="U24" s="28"/>
      <c r="V24" s="28"/>
      <c r="W24" s="28"/>
    </row>
    <row r="25" ht="12.75" customHeight="1">
      <c r="A25" s="25" t="s">
        <v>8</v>
      </c>
      <c r="B25" s="35" t="s">
        <v>1949</v>
      </c>
      <c r="C25" s="27" t="s">
        <v>1975</v>
      </c>
      <c r="D25" s="28" t="s">
        <v>1976</v>
      </c>
      <c r="E25" s="28" t="s">
        <v>1902</v>
      </c>
      <c r="F25" s="28" t="s">
        <v>1924</v>
      </c>
      <c r="G25" s="28" t="s">
        <v>1977</v>
      </c>
      <c r="H25" s="28" t="s">
        <v>1926</v>
      </c>
      <c r="I25" s="28" t="s">
        <v>1978</v>
      </c>
      <c r="J25" s="32" t="s">
        <v>1529</v>
      </c>
      <c r="K25" s="32" t="s">
        <v>808</v>
      </c>
      <c r="L25" s="29">
        <v>15600.0</v>
      </c>
      <c r="M25" s="49">
        <v>13000.0</v>
      </c>
      <c r="N25" s="50"/>
      <c r="O25" s="48">
        <v>6000.0</v>
      </c>
      <c r="P25" s="31">
        <f t="shared" si="10"/>
        <v>0.02166666667</v>
      </c>
      <c r="Q25" s="32">
        <f t="shared" si="11"/>
        <v>7000</v>
      </c>
      <c r="R25" s="32">
        <f t="shared" si="12"/>
        <v>-3000</v>
      </c>
      <c r="S25" s="28"/>
      <c r="T25" s="28">
        <f t="shared" si="9"/>
        <v>0</v>
      </c>
      <c r="U25" s="28"/>
      <c r="V25" s="28"/>
      <c r="W25" s="28"/>
    </row>
    <row r="26" ht="12.75" customHeight="1">
      <c r="A26" s="25" t="s">
        <v>8</v>
      </c>
      <c r="B26" s="35" t="s">
        <v>1949</v>
      </c>
      <c r="C26" s="27" t="s">
        <v>1979</v>
      </c>
      <c r="D26" s="28" t="s">
        <v>1980</v>
      </c>
      <c r="E26" s="28" t="s">
        <v>1902</v>
      </c>
      <c r="F26" s="28" t="s">
        <v>1924</v>
      </c>
      <c r="G26" s="28" t="s">
        <v>1981</v>
      </c>
      <c r="H26" s="28" t="s">
        <v>1926</v>
      </c>
      <c r="I26" s="28" t="s">
        <v>1982</v>
      </c>
      <c r="J26" s="32" t="s">
        <v>1614</v>
      </c>
      <c r="K26" s="32" t="s">
        <v>438</v>
      </c>
      <c r="L26" s="29">
        <v>16800.0</v>
      </c>
      <c r="M26" s="49">
        <v>14000.0</v>
      </c>
      <c r="N26" s="50"/>
      <c r="O26" s="48">
        <v>6000.0</v>
      </c>
      <c r="P26" s="31">
        <f t="shared" si="10"/>
        <v>0.02333333333</v>
      </c>
      <c r="Q26" s="32">
        <f t="shared" si="11"/>
        <v>8000</v>
      </c>
      <c r="R26" s="32">
        <f t="shared" si="12"/>
        <v>-2000</v>
      </c>
      <c r="S26" s="28"/>
      <c r="T26" s="28">
        <f t="shared" si="9"/>
        <v>0</v>
      </c>
      <c r="U26" s="28"/>
      <c r="V26" s="28"/>
      <c r="W26" s="28"/>
    </row>
    <row r="27" ht="12.75" customHeight="1">
      <c r="A27" s="25" t="s">
        <v>8</v>
      </c>
      <c r="B27" s="35" t="s">
        <v>1983</v>
      </c>
      <c r="C27" s="27" t="s">
        <v>1984</v>
      </c>
      <c r="D27" s="28" t="s">
        <v>1985</v>
      </c>
      <c r="E27" s="28" t="s">
        <v>1905</v>
      </c>
      <c r="F27" s="28" t="s">
        <v>1924</v>
      </c>
      <c r="G27" s="28" t="s">
        <v>1986</v>
      </c>
      <c r="H27" s="28" t="s">
        <v>1926</v>
      </c>
      <c r="I27" s="28" t="s">
        <v>112</v>
      </c>
      <c r="J27" s="32" t="s">
        <v>1669</v>
      </c>
      <c r="K27" s="32" t="s">
        <v>211</v>
      </c>
      <c r="L27" s="29">
        <v>2400.0</v>
      </c>
      <c r="M27" s="49">
        <v>2000.0</v>
      </c>
      <c r="N27" s="50"/>
      <c r="O27" s="48">
        <v>6000.0</v>
      </c>
      <c r="P27" s="31">
        <f t="shared" si="10"/>
        <v>0.003333333333</v>
      </c>
      <c r="Q27" s="32">
        <f t="shared" si="11"/>
        <v>-4000</v>
      </c>
      <c r="R27" s="32">
        <f t="shared" si="12"/>
        <v>-14000</v>
      </c>
      <c r="S27" s="28"/>
      <c r="T27" s="28">
        <f t="shared" si="9"/>
        <v>1</v>
      </c>
      <c r="U27" s="28"/>
      <c r="V27" s="28"/>
      <c r="W27" s="28"/>
    </row>
    <row r="28" ht="12.75" customHeight="1">
      <c r="A28" s="25" t="s">
        <v>9</v>
      </c>
      <c r="B28" s="26" t="s">
        <v>1900</v>
      </c>
      <c r="C28" s="27">
        <v>26.0</v>
      </c>
      <c r="D28" s="28" t="s">
        <v>1987</v>
      </c>
      <c r="E28" s="28" t="s">
        <v>1905</v>
      </c>
      <c r="F28" s="28"/>
      <c r="G28" s="28" t="s">
        <v>1988</v>
      </c>
      <c r="H28" s="28"/>
      <c r="I28" s="28"/>
      <c r="J28" s="28" t="s">
        <v>1414</v>
      </c>
      <c r="K28" s="28" t="s">
        <v>546</v>
      </c>
      <c r="L28" s="29">
        <f t="shared" ref="L28:L33" si="13">M28*1.2</f>
        <v>24000</v>
      </c>
      <c r="M28" s="29">
        <v>20000.0</v>
      </c>
      <c r="N28" s="28"/>
      <c r="O28" s="30">
        <v>25000.0</v>
      </c>
      <c r="P28" s="31">
        <f t="shared" ref="P28:P44" si="14">sum(L28/O28/100)</f>
        <v>0.0096</v>
      </c>
      <c r="Q28" s="32">
        <f t="shared" ref="Q28:Q33" si="15">sum(L28-O28)</f>
        <v>-1000</v>
      </c>
      <c r="R28" s="32">
        <f t="shared" ref="R28:R53" si="16">L28-O28-$S$1</f>
        <v>-11000</v>
      </c>
      <c r="S28" s="28"/>
      <c r="T28" s="28">
        <f t="shared" ref="T28:T53" si="17">IF(O28&gt;=L28,1,0)</f>
        <v>1</v>
      </c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ht="12.75" customHeight="1">
      <c r="A29" s="25" t="s">
        <v>9</v>
      </c>
      <c r="B29" s="26" t="s">
        <v>1900</v>
      </c>
      <c r="C29" s="27">
        <v>45.0</v>
      </c>
      <c r="D29" s="28" t="s">
        <v>1989</v>
      </c>
      <c r="E29" s="28" t="s">
        <v>1905</v>
      </c>
      <c r="F29" s="28"/>
      <c r="G29" s="28" t="s">
        <v>1990</v>
      </c>
      <c r="H29" s="28"/>
      <c r="I29" s="28"/>
      <c r="J29" s="28" t="s">
        <v>1575</v>
      </c>
      <c r="K29" s="28" t="s">
        <v>242</v>
      </c>
      <c r="L29" s="29">
        <f t="shared" si="13"/>
        <v>26400</v>
      </c>
      <c r="M29" s="29">
        <v>22000.0</v>
      </c>
      <c r="N29" s="28"/>
      <c r="O29" s="30">
        <v>25000.0</v>
      </c>
      <c r="P29" s="31">
        <f t="shared" si="14"/>
        <v>0.01056</v>
      </c>
      <c r="Q29" s="32">
        <f t="shared" si="15"/>
        <v>1400</v>
      </c>
      <c r="R29" s="32">
        <f t="shared" si="16"/>
        <v>-8600</v>
      </c>
      <c r="S29" s="28"/>
      <c r="T29" s="28">
        <f t="shared" si="17"/>
        <v>0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ht="12.75" customHeight="1">
      <c r="A30" s="25" t="s">
        <v>9</v>
      </c>
      <c r="B30" s="26" t="s">
        <v>1900</v>
      </c>
      <c r="C30" s="27">
        <v>221.0</v>
      </c>
      <c r="D30" s="28" t="s">
        <v>1991</v>
      </c>
      <c r="E30" s="28" t="s">
        <v>1905</v>
      </c>
      <c r="F30" s="28"/>
      <c r="G30" s="28" t="s">
        <v>1992</v>
      </c>
      <c r="H30" s="28"/>
      <c r="I30" s="28"/>
      <c r="J30" s="28" t="s">
        <v>854</v>
      </c>
      <c r="K30" s="28" t="s">
        <v>1204</v>
      </c>
      <c r="L30" s="29">
        <f t="shared" si="13"/>
        <v>36000</v>
      </c>
      <c r="M30" s="29">
        <v>30000.0</v>
      </c>
      <c r="N30" s="28"/>
      <c r="O30" s="30">
        <v>25000.0</v>
      </c>
      <c r="P30" s="31">
        <f t="shared" si="14"/>
        <v>0.0144</v>
      </c>
      <c r="Q30" s="32">
        <f t="shared" si="15"/>
        <v>11000</v>
      </c>
      <c r="R30" s="32">
        <f t="shared" si="16"/>
        <v>1000</v>
      </c>
      <c r="S30" s="28"/>
      <c r="T30" s="28">
        <f t="shared" si="17"/>
        <v>0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ht="12.75" customHeight="1">
      <c r="A31" s="25" t="s">
        <v>9</v>
      </c>
      <c r="B31" s="26" t="s">
        <v>1900</v>
      </c>
      <c r="C31" s="27">
        <v>291.0</v>
      </c>
      <c r="D31" s="28" t="s">
        <v>1993</v>
      </c>
      <c r="E31" s="28" t="s">
        <v>1902</v>
      </c>
      <c r="F31" s="28"/>
      <c r="G31" s="28" t="s">
        <v>1994</v>
      </c>
      <c r="H31" s="28"/>
      <c r="I31" s="28"/>
      <c r="J31" s="28" t="s">
        <v>1492</v>
      </c>
      <c r="K31" s="28" t="s">
        <v>426</v>
      </c>
      <c r="L31" s="29">
        <f t="shared" si="13"/>
        <v>45600</v>
      </c>
      <c r="M31" s="29">
        <v>38000.0</v>
      </c>
      <c r="N31" s="28"/>
      <c r="O31" s="30">
        <v>25000.0</v>
      </c>
      <c r="P31" s="31">
        <f t="shared" si="14"/>
        <v>0.01824</v>
      </c>
      <c r="Q31" s="32">
        <f t="shared" si="15"/>
        <v>20600</v>
      </c>
      <c r="R31" s="32">
        <f t="shared" si="16"/>
        <v>10600</v>
      </c>
      <c r="S31" s="28"/>
      <c r="T31" s="28">
        <f t="shared" si="17"/>
        <v>0</v>
      </c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ht="12.75" customHeight="1">
      <c r="A32" s="25" t="s">
        <v>9</v>
      </c>
      <c r="B32" s="26" t="s">
        <v>1900</v>
      </c>
      <c r="C32" s="27">
        <v>329.0</v>
      </c>
      <c r="D32" s="28" t="s">
        <v>1995</v>
      </c>
      <c r="E32" s="28" t="s">
        <v>1905</v>
      </c>
      <c r="F32" s="28"/>
      <c r="G32" s="28" t="s">
        <v>1996</v>
      </c>
      <c r="H32" s="28"/>
      <c r="I32" s="28"/>
      <c r="J32" s="28" t="s">
        <v>1636</v>
      </c>
      <c r="K32" s="28" t="s">
        <v>1311</v>
      </c>
      <c r="L32" s="29">
        <f t="shared" si="13"/>
        <v>4800</v>
      </c>
      <c r="M32" s="29">
        <v>4000.0</v>
      </c>
      <c r="N32" s="28"/>
      <c r="O32" s="30">
        <v>25000.0</v>
      </c>
      <c r="P32" s="31">
        <f t="shared" si="14"/>
        <v>0.00192</v>
      </c>
      <c r="Q32" s="32">
        <f t="shared" si="15"/>
        <v>-20200</v>
      </c>
      <c r="R32" s="32">
        <f t="shared" si="16"/>
        <v>-30200</v>
      </c>
      <c r="S32" s="28"/>
      <c r="T32" s="28">
        <f t="shared" si="17"/>
        <v>1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ht="12.75" customHeight="1">
      <c r="A33" s="25" t="s">
        <v>9</v>
      </c>
      <c r="B33" s="26" t="s">
        <v>1900</v>
      </c>
      <c r="C33" s="27">
        <v>390.0</v>
      </c>
      <c r="D33" s="28" t="s">
        <v>1997</v>
      </c>
      <c r="E33" s="28" t="s">
        <v>1902</v>
      </c>
      <c r="F33" s="28"/>
      <c r="G33" s="28" t="s">
        <v>1998</v>
      </c>
      <c r="H33" s="28"/>
      <c r="I33" s="28"/>
      <c r="J33" s="28" t="s">
        <v>1569</v>
      </c>
      <c r="K33" s="28" t="s">
        <v>1322</v>
      </c>
      <c r="L33" s="29">
        <f t="shared" si="13"/>
        <v>18000</v>
      </c>
      <c r="M33" s="29">
        <v>15000.0</v>
      </c>
      <c r="N33" s="28"/>
      <c r="O33" s="30">
        <v>25000.0</v>
      </c>
      <c r="P33" s="31">
        <f t="shared" si="14"/>
        <v>0.0072</v>
      </c>
      <c r="Q33" s="32">
        <f t="shared" si="15"/>
        <v>-7000</v>
      </c>
      <c r="R33" s="32">
        <f t="shared" si="16"/>
        <v>-17000</v>
      </c>
      <c r="S33" s="28"/>
      <c r="T33" s="28">
        <f t="shared" si="17"/>
        <v>1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ht="12.75" customHeight="1">
      <c r="A34" s="33" t="s">
        <v>9</v>
      </c>
      <c r="B34" s="26" t="s">
        <v>1919</v>
      </c>
      <c r="C34" s="51">
        <v>116.0</v>
      </c>
      <c r="D34" s="26" t="s">
        <v>1999</v>
      </c>
      <c r="E34" s="26" t="s">
        <v>1902</v>
      </c>
      <c r="F34" s="35"/>
      <c r="G34" s="26"/>
      <c r="H34" s="26"/>
      <c r="I34" s="26"/>
      <c r="J34" s="26" t="s">
        <v>1533</v>
      </c>
      <c r="K34" s="26" t="s">
        <v>705</v>
      </c>
      <c r="L34" s="36">
        <v>70000.0</v>
      </c>
      <c r="M34" s="29">
        <f t="shared" ref="M34:M51" si="18">L34</f>
        <v>70000</v>
      </c>
      <c r="N34" s="28"/>
      <c r="O34" s="30">
        <v>25000.0</v>
      </c>
      <c r="P34" s="31">
        <f t="shared" si="14"/>
        <v>0.028</v>
      </c>
      <c r="Q34" s="32">
        <v>65000.0</v>
      </c>
      <c r="R34" s="32">
        <f t="shared" si="16"/>
        <v>35000</v>
      </c>
      <c r="S34" s="28"/>
      <c r="T34" s="28">
        <f t="shared" si="17"/>
        <v>0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ht="12.75" customHeight="1">
      <c r="A35" s="33" t="s">
        <v>9</v>
      </c>
      <c r="B35" s="26" t="s">
        <v>1919</v>
      </c>
      <c r="C35" s="34">
        <v>157.0</v>
      </c>
      <c r="D35" s="26" t="s">
        <v>2000</v>
      </c>
      <c r="E35" s="26" t="s">
        <v>1902</v>
      </c>
      <c r="F35" s="35"/>
      <c r="G35" s="26"/>
      <c r="H35" s="26"/>
      <c r="I35" s="26"/>
      <c r="J35" s="26" t="s">
        <v>1775</v>
      </c>
      <c r="K35" s="26" t="s">
        <v>871</v>
      </c>
      <c r="L35" s="36">
        <v>31000.0</v>
      </c>
      <c r="M35" s="29">
        <f t="shared" si="18"/>
        <v>31000</v>
      </c>
      <c r="N35" s="28"/>
      <c r="O35" s="30">
        <v>25000.0</v>
      </c>
      <c r="P35" s="31">
        <f t="shared" si="14"/>
        <v>0.0124</v>
      </c>
      <c r="Q35" s="32">
        <v>26000.0</v>
      </c>
      <c r="R35" s="32">
        <f t="shared" si="16"/>
        <v>-4000</v>
      </c>
      <c r="S35" s="28"/>
      <c r="T35" s="28">
        <f t="shared" si="17"/>
        <v>0</v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ht="12.75" customHeight="1">
      <c r="A36" s="33" t="s">
        <v>9</v>
      </c>
      <c r="B36" s="26" t="s">
        <v>1919</v>
      </c>
      <c r="C36" s="34">
        <v>163.0</v>
      </c>
      <c r="D36" s="26" t="s">
        <v>2001</v>
      </c>
      <c r="E36" s="26" t="s">
        <v>1905</v>
      </c>
      <c r="F36" s="35"/>
      <c r="G36" s="26"/>
      <c r="H36" s="26"/>
      <c r="I36" s="26"/>
      <c r="J36" s="26" t="s">
        <v>1575</v>
      </c>
      <c r="K36" s="26" t="s">
        <v>1094</v>
      </c>
      <c r="L36" s="36">
        <v>47000.0</v>
      </c>
      <c r="M36" s="29">
        <f t="shared" si="18"/>
        <v>47000</v>
      </c>
      <c r="N36" s="28"/>
      <c r="O36" s="30">
        <v>25000.0</v>
      </c>
      <c r="P36" s="31">
        <f t="shared" si="14"/>
        <v>0.0188</v>
      </c>
      <c r="Q36" s="32">
        <v>42000.0</v>
      </c>
      <c r="R36" s="32">
        <f t="shared" si="16"/>
        <v>12000</v>
      </c>
      <c r="S36" s="28"/>
      <c r="T36" s="28">
        <f t="shared" si="17"/>
        <v>0</v>
      </c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ht="12.75" customHeight="1">
      <c r="A37" s="33" t="s">
        <v>9</v>
      </c>
      <c r="B37" s="26" t="s">
        <v>1919</v>
      </c>
      <c r="C37" s="51">
        <v>172.0</v>
      </c>
      <c r="D37" s="26" t="s">
        <v>2002</v>
      </c>
      <c r="E37" s="26" t="s">
        <v>1902</v>
      </c>
      <c r="F37" s="35"/>
      <c r="G37" s="26"/>
      <c r="H37" s="26"/>
      <c r="I37" s="26"/>
      <c r="J37" s="26" t="s">
        <v>1387</v>
      </c>
      <c r="K37" s="26" t="s">
        <v>1159</v>
      </c>
      <c r="L37" s="36">
        <v>180000.0</v>
      </c>
      <c r="M37" s="29">
        <f t="shared" si="18"/>
        <v>180000</v>
      </c>
      <c r="N37" s="28"/>
      <c r="O37" s="30">
        <v>25000.0</v>
      </c>
      <c r="P37" s="31">
        <f t="shared" si="14"/>
        <v>0.072</v>
      </c>
      <c r="Q37" s="32">
        <v>175000.0</v>
      </c>
      <c r="R37" s="32">
        <f t="shared" si="16"/>
        <v>145000</v>
      </c>
      <c r="S37" s="28"/>
      <c r="T37" s="28">
        <f t="shared" si="17"/>
        <v>0</v>
      </c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ht="12.75" customHeight="1">
      <c r="A38" s="52" t="s">
        <v>9</v>
      </c>
      <c r="B38" s="26" t="s">
        <v>1919</v>
      </c>
      <c r="C38" s="34">
        <v>399.0</v>
      </c>
      <c r="D38" s="26" t="s">
        <v>2003</v>
      </c>
      <c r="E38" s="26" t="s">
        <v>1905</v>
      </c>
      <c r="F38" s="28"/>
      <c r="G38" s="28"/>
      <c r="H38" s="28"/>
      <c r="I38" s="28"/>
      <c r="J38" s="26" t="s">
        <v>1775</v>
      </c>
      <c r="K38" s="26" t="s">
        <v>332</v>
      </c>
      <c r="L38" s="40">
        <v>100000.0</v>
      </c>
      <c r="M38" s="29">
        <f t="shared" si="18"/>
        <v>100000</v>
      </c>
      <c r="N38" s="53"/>
      <c r="O38" s="30">
        <v>25000.0</v>
      </c>
      <c r="P38" s="31">
        <f t="shared" si="14"/>
        <v>0.04</v>
      </c>
      <c r="Q38" s="32">
        <v>95000.0</v>
      </c>
      <c r="R38" s="32">
        <f t="shared" si="16"/>
        <v>65000</v>
      </c>
      <c r="S38" s="28"/>
      <c r="T38" s="28">
        <f t="shared" si="17"/>
        <v>0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ht="12.75" customHeight="1">
      <c r="A39" s="52" t="s">
        <v>9</v>
      </c>
      <c r="B39" s="26" t="s">
        <v>1919</v>
      </c>
      <c r="C39" s="34">
        <v>404.0</v>
      </c>
      <c r="D39" s="26" t="s">
        <v>2004</v>
      </c>
      <c r="E39" s="26" t="s">
        <v>1902</v>
      </c>
      <c r="F39" s="28"/>
      <c r="G39" s="28"/>
      <c r="H39" s="28"/>
      <c r="I39" s="28"/>
      <c r="J39" s="26" t="s">
        <v>1592</v>
      </c>
      <c r="K39" s="26" t="s">
        <v>707</v>
      </c>
      <c r="L39" s="40">
        <v>75000.0</v>
      </c>
      <c r="M39" s="29">
        <f t="shared" si="18"/>
        <v>75000</v>
      </c>
      <c r="N39" s="53"/>
      <c r="O39" s="30">
        <v>25000.0</v>
      </c>
      <c r="P39" s="31">
        <f t="shared" si="14"/>
        <v>0.03</v>
      </c>
      <c r="Q39" s="32">
        <v>70000.0</v>
      </c>
      <c r="R39" s="32">
        <f t="shared" si="16"/>
        <v>40000</v>
      </c>
      <c r="S39" s="28"/>
      <c r="T39" s="28">
        <f t="shared" si="17"/>
        <v>0</v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ht="12.75" customHeight="1">
      <c r="A40" s="33" t="s">
        <v>9</v>
      </c>
      <c r="B40" s="26" t="s">
        <v>2005</v>
      </c>
      <c r="C40" s="54">
        <v>601.0</v>
      </c>
      <c r="D40" s="28" t="s">
        <v>2006</v>
      </c>
      <c r="E40" s="26" t="s">
        <v>1905</v>
      </c>
      <c r="F40" s="35" t="s">
        <v>2007</v>
      </c>
      <c r="G40" s="35" t="s">
        <v>2008</v>
      </c>
      <c r="H40" s="28"/>
      <c r="I40" s="28"/>
      <c r="J40" s="35" t="s">
        <v>1616</v>
      </c>
      <c r="K40" s="35" t="s">
        <v>707</v>
      </c>
      <c r="L40" s="40">
        <v>20000.0</v>
      </c>
      <c r="M40" s="29">
        <f t="shared" si="18"/>
        <v>20000</v>
      </c>
      <c r="N40" s="53"/>
      <c r="O40" s="30">
        <v>25000.0</v>
      </c>
      <c r="P40" s="31">
        <f t="shared" si="14"/>
        <v>0.008</v>
      </c>
      <c r="Q40" s="32">
        <v>3000.0</v>
      </c>
      <c r="R40" s="32">
        <f t="shared" si="16"/>
        <v>-15000</v>
      </c>
      <c r="S40" s="28"/>
      <c r="T40" s="28">
        <f t="shared" si="17"/>
        <v>1</v>
      </c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ht="12.75" customHeight="1">
      <c r="A41" s="33" t="s">
        <v>9</v>
      </c>
      <c r="B41" s="26" t="s">
        <v>2005</v>
      </c>
      <c r="C41" s="54">
        <v>611.0</v>
      </c>
      <c r="D41" s="28" t="s">
        <v>2009</v>
      </c>
      <c r="E41" s="26" t="s">
        <v>1902</v>
      </c>
      <c r="F41" s="35" t="s">
        <v>2010</v>
      </c>
      <c r="G41" s="35" t="s">
        <v>2011</v>
      </c>
      <c r="H41" s="28"/>
      <c r="I41" s="28"/>
      <c r="J41" s="35" t="s">
        <v>1469</v>
      </c>
      <c r="K41" s="35" t="s">
        <v>744</v>
      </c>
      <c r="L41" s="40">
        <v>80000.0</v>
      </c>
      <c r="M41" s="29">
        <f t="shared" si="18"/>
        <v>80000</v>
      </c>
      <c r="N41" s="53"/>
      <c r="O41" s="30">
        <v>25000.0</v>
      </c>
      <c r="P41" s="31">
        <f t="shared" si="14"/>
        <v>0.032</v>
      </c>
      <c r="Q41" s="32">
        <v>3000.0</v>
      </c>
      <c r="R41" s="32">
        <f t="shared" si="16"/>
        <v>45000</v>
      </c>
      <c r="S41" s="28"/>
      <c r="T41" s="28">
        <f t="shared" si="17"/>
        <v>0</v>
      </c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ht="12.75" customHeight="1">
      <c r="A42" s="33" t="s">
        <v>9</v>
      </c>
      <c r="B42" s="26" t="s">
        <v>2005</v>
      </c>
      <c r="C42" s="54">
        <v>616.0</v>
      </c>
      <c r="D42" s="28" t="s">
        <v>2012</v>
      </c>
      <c r="E42" s="26" t="s">
        <v>1902</v>
      </c>
      <c r="F42" s="35" t="s">
        <v>2010</v>
      </c>
      <c r="G42" s="35" t="s">
        <v>2013</v>
      </c>
      <c r="H42" s="28"/>
      <c r="I42" s="28"/>
      <c r="J42" s="35" t="s">
        <v>1440</v>
      </c>
      <c r="K42" s="35" t="s">
        <v>182</v>
      </c>
      <c r="L42" s="40">
        <v>13000.0</v>
      </c>
      <c r="M42" s="29">
        <f t="shared" si="18"/>
        <v>13000</v>
      </c>
      <c r="N42" s="53"/>
      <c r="O42" s="30">
        <v>25000.0</v>
      </c>
      <c r="P42" s="31">
        <f t="shared" si="14"/>
        <v>0.0052</v>
      </c>
      <c r="Q42" s="32">
        <v>3000.0</v>
      </c>
      <c r="R42" s="32">
        <f t="shared" si="16"/>
        <v>-22000</v>
      </c>
      <c r="S42" s="28"/>
      <c r="T42" s="28">
        <f t="shared" si="17"/>
        <v>1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ht="12.75" customHeight="1">
      <c r="A43" s="33" t="s">
        <v>9</v>
      </c>
      <c r="B43" s="26" t="s">
        <v>2005</v>
      </c>
      <c r="C43" s="54">
        <v>663.0</v>
      </c>
      <c r="D43" s="28" t="s">
        <v>2014</v>
      </c>
      <c r="E43" s="26" t="s">
        <v>1905</v>
      </c>
      <c r="F43" s="35" t="s">
        <v>1924</v>
      </c>
      <c r="G43" s="35" t="s">
        <v>2015</v>
      </c>
      <c r="H43" s="28"/>
      <c r="I43" s="28"/>
      <c r="J43" s="35" t="s">
        <v>1775</v>
      </c>
      <c r="K43" s="35" t="s">
        <v>1174</v>
      </c>
      <c r="L43" s="40">
        <v>30000.0</v>
      </c>
      <c r="M43" s="29">
        <f t="shared" si="18"/>
        <v>30000</v>
      </c>
      <c r="N43" s="53"/>
      <c r="O43" s="30">
        <v>25000.0</v>
      </c>
      <c r="P43" s="31">
        <f t="shared" si="14"/>
        <v>0.012</v>
      </c>
      <c r="Q43" s="32">
        <v>3000.0</v>
      </c>
      <c r="R43" s="32">
        <f t="shared" si="16"/>
        <v>-5000</v>
      </c>
      <c r="S43" s="28"/>
      <c r="T43" s="28">
        <f t="shared" si="17"/>
        <v>0</v>
      </c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ht="12.75" customHeight="1">
      <c r="A44" s="33" t="s">
        <v>9</v>
      </c>
      <c r="B44" s="26" t="s">
        <v>2005</v>
      </c>
      <c r="C44" s="54">
        <v>702.0</v>
      </c>
      <c r="D44" s="28" t="s">
        <v>2016</v>
      </c>
      <c r="E44" s="26" t="s">
        <v>1905</v>
      </c>
      <c r="F44" s="35" t="s">
        <v>1924</v>
      </c>
      <c r="G44" s="35">
        <v>2023.0</v>
      </c>
      <c r="H44" s="28"/>
      <c r="I44" s="28"/>
      <c r="J44" s="35" t="s">
        <v>293</v>
      </c>
      <c r="K44" s="35" t="s">
        <v>1280</v>
      </c>
      <c r="L44" s="40">
        <v>10500.0</v>
      </c>
      <c r="M44" s="29">
        <f t="shared" si="18"/>
        <v>10500</v>
      </c>
      <c r="N44" s="53"/>
      <c r="O44" s="30">
        <v>25000.0</v>
      </c>
      <c r="P44" s="31">
        <f t="shared" si="14"/>
        <v>0.0042</v>
      </c>
      <c r="Q44" s="32">
        <v>3000.0</v>
      </c>
      <c r="R44" s="32">
        <f t="shared" si="16"/>
        <v>-24500</v>
      </c>
      <c r="S44" s="28"/>
      <c r="T44" s="28">
        <f t="shared" si="17"/>
        <v>1</v>
      </c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ht="12.75" customHeight="1">
      <c r="A45" s="52" t="s">
        <v>9</v>
      </c>
      <c r="B45" s="26" t="s">
        <v>2005</v>
      </c>
      <c r="C45" s="34">
        <v>769.0</v>
      </c>
      <c r="D45" s="26" t="s">
        <v>2017</v>
      </c>
      <c r="E45" s="26" t="s">
        <v>1905</v>
      </c>
      <c r="F45" s="26" t="s">
        <v>1924</v>
      </c>
      <c r="G45" s="26" t="s">
        <v>2018</v>
      </c>
      <c r="H45" s="28"/>
      <c r="I45" s="28"/>
      <c r="J45" s="26" t="s">
        <v>293</v>
      </c>
      <c r="K45" s="26" t="s">
        <v>701</v>
      </c>
      <c r="L45" s="36">
        <v>32000.0</v>
      </c>
      <c r="M45" s="29">
        <f t="shared" si="18"/>
        <v>32000</v>
      </c>
      <c r="N45" s="53"/>
      <c r="O45" s="30">
        <v>25000.0</v>
      </c>
      <c r="P45" s="28"/>
      <c r="Q45" s="32">
        <f t="shared" ref="Q45:Q53" si="19">sum(L45-O45)</f>
        <v>7000</v>
      </c>
      <c r="R45" s="32">
        <f t="shared" si="16"/>
        <v>-3000</v>
      </c>
      <c r="S45" s="28"/>
      <c r="T45" s="28">
        <f t="shared" si="17"/>
        <v>0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ht="12.75" customHeight="1">
      <c r="A46" s="52" t="s">
        <v>9</v>
      </c>
      <c r="B46" s="26" t="s">
        <v>2005</v>
      </c>
      <c r="C46" s="34">
        <v>816.0</v>
      </c>
      <c r="D46" s="28" t="str">
        <f t="shared" ref="D46:D48" si="20">CONCATENATE(A46," x ", G46)</f>
        <v>Acclamation (GB) x Kesarina (GB)</v>
      </c>
      <c r="E46" s="26" t="s">
        <v>1905</v>
      </c>
      <c r="F46" s="26" t="s">
        <v>2019</v>
      </c>
      <c r="G46" s="26" t="s">
        <v>2020</v>
      </c>
      <c r="H46" s="28"/>
      <c r="I46" s="28"/>
      <c r="J46" s="26" t="s">
        <v>1431</v>
      </c>
      <c r="K46" s="26" t="s">
        <v>224</v>
      </c>
      <c r="L46" s="55">
        <v>52000.0</v>
      </c>
      <c r="M46" s="29">
        <f t="shared" si="18"/>
        <v>52000</v>
      </c>
      <c r="N46" s="28"/>
      <c r="O46" s="30">
        <v>25000.0</v>
      </c>
      <c r="P46" s="31"/>
      <c r="Q46" s="32">
        <f t="shared" si="19"/>
        <v>27000</v>
      </c>
      <c r="R46" s="32">
        <f t="shared" si="16"/>
        <v>17000</v>
      </c>
      <c r="S46" s="28"/>
      <c r="T46" s="28">
        <f t="shared" si="17"/>
        <v>0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ht="12.75" customHeight="1">
      <c r="A47" s="52" t="s">
        <v>9</v>
      </c>
      <c r="B47" s="26" t="s">
        <v>2005</v>
      </c>
      <c r="C47" s="34">
        <v>843.0</v>
      </c>
      <c r="D47" s="28" t="str">
        <f t="shared" si="20"/>
        <v>Acclamation (GB) x Loire (IRE)</v>
      </c>
      <c r="E47" s="26" t="s">
        <v>1905</v>
      </c>
      <c r="F47" s="26" t="s">
        <v>2019</v>
      </c>
      <c r="G47" s="26" t="s">
        <v>2021</v>
      </c>
      <c r="H47" s="28"/>
      <c r="I47" s="28"/>
      <c r="J47" s="26" t="s">
        <v>1775</v>
      </c>
      <c r="K47" s="26" t="s">
        <v>294</v>
      </c>
      <c r="L47" s="55">
        <v>43000.0</v>
      </c>
      <c r="M47" s="29">
        <f t="shared" si="18"/>
        <v>43000</v>
      </c>
      <c r="N47" s="28"/>
      <c r="O47" s="30">
        <v>25000.0</v>
      </c>
      <c r="P47" s="31"/>
      <c r="Q47" s="32">
        <f t="shared" si="19"/>
        <v>18000</v>
      </c>
      <c r="R47" s="32">
        <f t="shared" si="16"/>
        <v>8000</v>
      </c>
      <c r="S47" s="28"/>
      <c r="T47" s="28">
        <f t="shared" si="17"/>
        <v>0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ht="12.75" customHeight="1">
      <c r="A48" s="52" t="s">
        <v>9</v>
      </c>
      <c r="B48" s="26" t="s">
        <v>2005</v>
      </c>
      <c r="C48" s="34">
        <v>928.0</v>
      </c>
      <c r="D48" s="28" t="str">
        <f t="shared" si="20"/>
        <v>Acclamation (GB) x Quality Time (IRE)</v>
      </c>
      <c r="E48" s="26" t="s">
        <v>1905</v>
      </c>
      <c r="F48" s="26" t="s">
        <v>2019</v>
      </c>
      <c r="G48" s="26" t="s">
        <v>2022</v>
      </c>
      <c r="H48" s="28"/>
      <c r="I48" s="28"/>
      <c r="J48" s="26" t="s">
        <v>1775</v>
      </c>
      <c r="K48" s="26" t="s">
        <v>453</v>
      </c>
      <c r="L48" s="55">
        <v>44000.0</v>
      </c>
      <c r="M48" s="29">
        <f t="shared" si="18"/>
        <v>44000</v>
      </c>
      <c r="N48" s="28"/>
      <c r="O48" s="30">
        <v>25000.0</v>
      </c>
      <c r="P48" s="31"/>
      <c r="Q48" s="32">
        <f t="shared" si="19"/>
        <v>19000</v>
      </c>
      <c r="R48" s="32">
        <f t="shared" si="16"/>
        <v>9000</v>
      </c>
      <c r="S48" s="28"/>
      <c r="T48" s="28">
        <f t="shared" si="17"/>
        <v>0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ht="12.75" customHeight="1">
      <c r="A49" s="38" t="s">
        <v>9</v>
      </c>
      <c r="B49" s="34" t="s">
        <v>1921</v>
      </c>
      <c r="C49" s="39" t="s">
        <v>2023</v>
      </c>
      <c r="D49" s="28" t="s">
        <v>2024</v>
      </c>
      <c r="E49" s="26" t="s">
        <v>1905</v>
      </c>
      <c r="F49" s="28" t="s">
        <v>1924</v>
      </c>
      <c r="G49" s="28" t="s">
        <v>2025</v>
      </c>
      <c r="H49" s="28" t="s">
        <v>2026</v>
      </c>
      <c r="I49" s="28" t="s">
        <v>146</v>
      </c>
      <c r="J49" s="28" t="s">
        <v>1776</v>
      </c>
      <c r="K49" s="28" t="s">
        <v>332</v>
      </c>
      <c r="L49" s="40">
        <v>20000.0</v>
      </c>
      <c r="M49" s="29">
        <f t="shared" si="18"/>
        <v>20000</v>
      </c>
      <c r="N49" s="56"/>
      <c r="O49" s="30">
        <v>25000.0</v>
      </c>
      <c r="P49" s="31">
        <f t="shared" ref="P49:P53" si="21">sum(L49/O49/100)</f>
        <v>0.008</v>
      </c>
      <c r="Q49" s="32">
        <f t="shared" si="19"/>
        <v>-5000</v>
      </c>
      <c r="R49" s="32">
        <f t="shared" si="16"/>
        <v>-15000</v>
      </c>
      <c r="S49" s="28"/>
      <c r="T49" s="28">
        <f t="shared" si="17"/>
        <v>1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ht="12.75" customHeight="1">
      <c r="A50" s="38" t="s">
        <v>9</v>
      </c>
      <c r="B50" s="34" t="s">
        <v>1928</v>
      </c>
      <c r="C50" s="39" t="s">
        <v>2027</v>
      </c>
      <c r="D50" s="28" t="s">
        <v>2028</v>
      </c>
      <c r="E50" s="26" t="s">
        <v>1902</v>
      </c>
      <c r="F50" s="28" t="s">
        <v>1924</v>
      </c>
      <c r="G50" s="28" t="s">
        <v>2029</v>
      </c>
      <c r="H50" s="28" t="s">
        <v>2026</v>
      </c>
      <c r="I50" s="28" t="s">
        <v>2030</v>
      </c>
      <c r="J50" s="28" t="s">
        <v>1775</v>
      </c>
      <c r="K50" s="28" t="s">
        <v>929</v>
      </c>
      <c r="L50" s="40">
        <v>15000.0</v>
      </c>
      <c r="M50" s="29">
        <f t="shared" si="18"/>
        <v>15000</v>
      </c>
      <c r="N50" s="56"/>
      <c r="O50" s="30">
        <v>25000.0</v>
      </c>
      <c r="P50" s="31">
        <f t="shared" si="21"/>
        <v>0.006</v>
      </c>
      <c r="Q50" s="32">
        <f t="shared" si="19"/>
        <v>-10000</v>
      </c>
      <c r="R50" s="32">
        <f t="shared" si="16"/>
        <v>-20000</v>
      </c>
      <c r="S50" s="28"/>
      <c r="T50" s="28">
        <f t="shared" si="17"/>
        <v>1</v>
      </c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ht="12.75" customHeight="1">
      <c r="A51" s="38" t="s">
        <v>9</v>
      </c>
      <c r="B51" s="34" t="s">
        <v>1928</v>
      </c>
      <c r="C51" s="39" t="s">
        <v>2031</v>
      </c>
      <c r="D51" s="28" t="s">
        <v>2032</v>
      </c>
      <c r="E51" s="26" t="s">
        <v>1905</v>
      </c>
      <c r="F51" s="28" t="s">
        <v>1924</v>
      </c>
      <c r="G51" s="28" t="s">
        <v>2033</v>
      </c>
      <c r="H51" s="28" t="s">
        <v>2026</v>
      </c>
      <c r="I51" s="28" t="s">
        <v>2034</v>
      </c>
      <c r="J51" s="28" t="s">
        <v>1426</v>
      </c>
      <c r="K51" s="28" t="s">
        <v>812</v>
      </c>
      <c r="L51" s="40">
        <v>27000.0</v>
      </c>
      <c r="M51" s="29">
        <f t="shared" si="18"/>
        <v>27000</v>
      </c>
      <c r="N51" s="56"/>
      <c r="O51" s="30">
        <v>25000.0</v>
      </c>
      <c r="P51" s="31">
        <f t="shared" si="21"/>
        <v>0.0108</v>
      </c>
      <c r="Q51" s="32">
        <f t="shared" si="19"/>
        <v>2000</v>
      </c>
      <c r="R51" s="32">
        <f t="shared" si="16"/>
        <v>-8000</v>
      </c>
      <c r="S51" s="28"/>
      <c r="T51" s="28">
        <f t="shared" si="17"/>
        <v>0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ht="12.75" customHeight="1">
      <c r="A52" s="25" t="s">
        <v>9</v>
      </c>
      <c r="B52" s="26" t="s">
        <v>1933</v>
      </c>
      <c r="C52" s="39" t="s">
        <v>2035</v>
      </c>
      <c r="D52" s="28" t="s">
        <v>2036</v>
      </c>
      <c r="E52" s="28" t="s">
        <v>1905</v>
      </c>
      <c r="F52" s="28" t="s">
        <v>1924</v>
      </c>
      <c r="G52" s="28" t="s">
        <v>2037</v>
      </c>
      <c r="H52" s="53" t="s">
        <v>2026</v>
      </c>
      <c r="I52" s="28" t="s">
        <v>21</v>
      </c>
      <c r="J52" s="28" t="s">
        <v>1625</v>
      </c>
      <c r="K52" s="28" t="s">
        <v>466</v>
      </c>
      <c r="L52" s="29">
        <f t="shared" ref="L52:L61" si="22">M52*1.2</f>
        <v>50400</v>
      </c>
      <c r="M52" s="49">
        <v>42000.0</v>
      </c>
      <c r="N52" s="28"/>
      <c r="O52" s="30">
        <v>25000.0</v>
      </c>
      <c r="P52" s="31">
        <f t="shared" si="21"/>
        <v>0.02016</v>
      </c>
      <c r="Q52" s="32">
        <f t="shared" si="19"/>
        <v>25400</v>
      </c>
      <c r="R52" s="32">
        <f t="shared" si="16"/>
        <v>15400</v>
      </c>
      <c r="S52" s="28"/>
      <c r="T52" s="28">
        <f t="shared" si="17"/>
        <v>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ht="12.75" customHeight="1">
      <c r="A53" s="25" t="s">
        <v>9</v>
      </c>
      <c r="B53" s="26" t="s">
        <v>1933</v>
      </c>
      <c r="C53" s="39" t="s">
        <v>2038</v>
      </c>
      <c r="D53" s="28" t="s">
        <v>2039</v>
      </c>
      <c r="E53" s="28" t="s">
        <v>1902</v>
      </c>
      <c r="F53" s="28" t="s">
        <v>1924</v>
      </c>
      <c r="G53" s="28" t="s">
        <v>2040</v>
      </c>
      <c r="H53" s="53" t="s">
        <v>2026</v>
      </c>
      <c r="I53" s="28" t="s">
        <v>2041</v>
      </c>
      <c r="J53" s="28" t="s">
        <v>1649</v>
      </c>
      <c r="K53" s="28" t="s">
        <v>771</v>
      </c>
      <c r="L53" s="29">
        <f t="shared" si="22"/>
        <v>222000</v>
      </c>
      <c r="M53" s="49">
        <v>185000.0</v>
      </c>
      <c r="N53" s="28"/>
      <c r="O53" s="30">
        <v>25000.0</v>
      </c>
      <c r="P53" s="31">
        <f t="shared" si="21"/>
        <v>0.0888</v>
      </c>
      <c r="Q53" s="32">
        <f t="shared" si="19"/>
        <v>197000</v>
      </c>
      <c r="R53" s="32">
        <f t="shared" si="16"/>
        <v>187000</v>
      </c>
      <c r="S53" s="28"/>
      <c r="T53" s="28">
        <f t="shared" si="17"/>
        <v>0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ht="12.75" customHeight="1">
      <c r="A54" s="25" t="s">
        <v>9</v>
      </c>
      <c r="B54" s="26" t="s">
        <v>1937</v>
      </c>
      <c r="C54" s="44" t="s">
        <v>2042</v>
      </c>
      <c r="D54" s="6" t="s">
        <v>2043</v>
      </c>
      <c r="E54" s="6" t="s">
        <v>1905</v>
      </c>
      <c r="F54" s="6" t="s">
        <v>1924</v>
      </c>
      <c r="G54" s="6" t="s">
        <v>2044</v>
      </c>
      <c r="I54" s="6" t="s">
        <v>2026</v>
      </c>
      <c r="J54" s="6" t="s">
        <v>1777</v>
      </c>
      <c r="K54" s="6" t="s">
        <v>1003</v>
      </c>
      <c r="L54" s="29">
        <f t="shared" si="22"/>
        <v>144000</v>
      </c>
      <c r="M54" s="45">
        <v>120000.0</v>
      </c>
      <c r="O54" s="30">
        <v>25000.0</v>
      </c>
      <c r="P54" s="31">
        <v>0.048</v>
      </c>
      <c r="Q54" s="32">
        <v>95000.0</v>
      </c>
      <c r="R54" s="32">
        <v>85000.0</v>
      </c>
      <c r="S54" s="28"/>
      <c r="T54" s="28">
        <f t="shared" ref="T54:T64" si="23">IF(O54&gt;=M54,1,0)</f>
        <v>0</v>
      </c>
    </row>
    <row r="55" ht="12.75" customHeight="1">
      <c r="A55" s="25" t="s">
        <v>9</v>
      </c>
      <c r="B55" s="26" t="s">
        <v>1937</v>
      </c>
      <c r="C55" s="44" t="s">
        <v>2045</v>
      </c>
      <c r="D55" s="6" t="s">
        <v>2046</v>
      </c>
      <c r="E55" s="6" t="s">
        <v>1905</v>
      </c>
      <c r="F55" s="6" t="s">
        <v>1924</v>
      </c>
      <c r="G55" s="6" t="s">
        <v>2047</v>
      </c>
      <c r="I55" s="6" t="s">
        <v>2026</v>
      </c>
      <c r="J55" s="6" t="s">
        <v>1729</v>
      </c>
      <c r="K55" s="6" t="s">
        <v>1168</v>
      </c>
      <c r="L55" s="29">
        <f t="shared" si="22"/>
        <v>96000</v>
      </c>
      <c r="M55" s="45">
        <v>80000.0</v>
      </c>
      <c r="O55" s="30">
        <v>25000.0</v>
      </c>
      <c r="P55" s="31">
        <v>0.032</v>
      </c>
      <c r="Q55" s="32">
        <v>55000.0</v>
      </c>
      <c r="R55" s="32">
        <v>45000.0</v>
      </c>
      <c r="S55" s="28"/>
      <c r="T55" s="28">
        <f t="shared" si="23"/>
        <v>0</v>
      </c>
    </row>
    <row r="56" ht="12.75" customHeight="1">
      <c r="A56" s="25" t="s">
        <v>9</v>
      </c>
      <c r="B56" s="26" t="s">
        <v>1937</v>
      </c>
      <c r="C56" s="39" t="s">
        <v>2048</v>
      </c>
      <c r="D56" s="28" t="s">
        <v>2049</v>
      </c>
      <c r="E56" s="28" t="s">
        <v>1905</v>
      </c>
      <c r="F56" s="28" t="s">
        <v>1924</v>
      </c>
      <c r="G56" s="28" t="s">
        <v>2050</v>
      </c>
      <c r="H56" s="28" t="s">
        <v>2026</v>
      </c>
      <c r="I56" s="28" t="s">
        <v>88</v>
      </c>
      <c r="J56" s="28" t="s">
        <v>1638</v>
      </c>
      <c r="K56" s="28" t="s">
        <v>1019</v>
      </c>
      <c r="L56" s="29">
        <f t="shared" si="22"/>
        <v>108000</v>
      </c>
      <c r="M56" s="40">
        <v>90000.0</v>
      </c>
      <c r="N56" s="32"/>
      <c r="O56" s="30">
        <v>25000.0</v>
      </c>
      <c r="P56" s="31">
        <f t="shared" ref="P56:P58" si="24">sum(M56/O56/100)</f>
        <v>0.036</v>
      </c>
      <c r="Q56" s="32">
        <f t="shared" ref="Q56:Q58" si="25">sum(M56-O56)</f>
        <v>65000</v>
      </c>
      <c r="R56" s="32">
        <f t="shared" ref="R56:R58" si="26">M56-O56-$S$1</f>
        <v>55000</v>
      </c>
      <c r="S56" s="28"/>
      <c r="T56" s="28">
        <f t="shared" si="23"/>
        <v>0</v>
      </c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ht="12.75" customHeight="1">
      <c r="A57" s="25" t="s">
        <v>9</v>
      </c>
      <c r="B57" s="26" t="s">
        <v>1937</v>
      </c>
      <c r="C57" s="39" t="s">
        <v>2051</v>
      </c>
      <c r="D57" s="28" t="s">
        <v>2052</v>
      </c>
      <c r="E57" s="28" t="s">
        <v>1905</v>
      </c>
      <c r="F57" s="28" t="s">
        <v>1924</v>
      </c>
      <c r="G57" s="28" t="s">
        <v>2053</v>
      </c>
      <c r="H57" s="28" t="s">
        <v>2026</v>
      </c>
      <c r="I57" s="28" t="s">
        <v>2054</v>
      </c>
      <c r="J57" s="28" t="s">
        <v>1608</v>
      </c>
      <c r="K57" s="28" t="s">
        <v>1080</v>
      </c>
      <c r="L57" s="29">
        <f t="shared" si="22"/>
        <v>86400</v>
      </c>
      <c r="M57" s="40">
        <v>72000.0</v>
      </c>
      <c r="N57" s="32"/>
      <c r="O57" s="30">
        <v>25000.0</v>
      </c>
      <c r="P57" s="31">
        <f t="shared" si="24"/>
        <v>0.0288</v>
      </c>
      <c r="Q57" s="32">
        <f t="shared" si="25"/>
        <v>47000</v>
      </c>
      <c r="R57" s="32">
        <f t="shared" si="26"/>
        <v>37000</v>
      </c>
      <c r="S57" s="28"/>
      <c r="T57" s="28">
        <f t="shared" si="23"/>
        <v>0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ht="12.75" customHeight="1">
      <c r="A58" s="25" t="s">
        <v>9</v>
      </c>
      <c r="B58" s="26" t="s">
        <v>1937</v>
      </c>
      <c r="C58" s="39" t="s">
        <v>2055</v>
      </c>
      <c r="D58" s="28" t="s">
        <v>2056</v>
      </c>
      <c r="E58" s="28" t="s">
        <v>1905</v>
      </c>
      <c r="F58" s="28" t="s">
        <v>1924</v>
      </c>
      <c r="G58" s="28" t="s">
        <v>2057</v>
      </c>
      <c r="H58" s="28" t="s">
        <v>2026</v>
      </c>
      <c r="I58" s="28" t="s">
        <v>75</v>
      </c>
      <c r="J58" s="28" t="s">
        <v>1419</v>
      </c>
      <c r="K58" s="28" t="s">
        <v>579</v>
      </c>
      <c r="L58" s="29">
        <f t="shared" si="22"/>
        <v>69600</v>
      </c>
      <c r="M58" s="40">
        <v>58000.0</v>
      </c>
      <c r="N58" s="32"/>
      <c r="O58" s="30">
        <v>25000.0</v>
      </c>
      <c r="P58" s="31">
        <f t="shared" si="24"/>
        <v>0.0232</v>
      </c>
      <c r="Q58" s="32">
        <f t="shared" si="25"/>
        <v>33000</v>
      </c>
      <c r="R58" s="32">
        <f t="shared" si="26"/>
        <v>23000</v>
      </c>
      <c r="S58" s="28"/>
      <c r="T58" s="28">
        <f t="shared" si="23"/>
        <v>0</v>
      </c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ht="12.75" customHeight="1">
      <c r="A59" s="25" t="s">
        <v>9</v>
      </c>
      <c r="B59" s="26" t="s">
        <v>1937</v>
      </c>
      <c r="C59" s="42" t="s">
        <v>2058</v>
      </c>
      <c r="D59" s="28" t="s">
        <v>2059</v>
      </c>
      <c r="E59" s="28" t="s">
        <v>1905</v>
      </c>
      <c r="F59" s="28" t="s">
        <v>1924</v>
      </c>
      <c r="G59" s="28" t="s">
        <v>2060</v>
      </c>
      <c r="H59" s="28" t="s">
        <v>2026</v>
      </c>
      <c r="I59" s="28" t="s">
        <v>2061</v>
      </c>
      <c r="J59" s="28" t="s">
        <v>1777</v>
      </c>
      <c r="K59" s="28" t="s">
        <v>926</v>
      </c>
      <c r="L59" s="29">
        <f t="shared" si="22"/>
        <v>54000</v>
      </c>
      <c r="M59" s="43">
        <v>45000.0</v>
      </c>
      <c r="N59" s="28"/>
      <c r="O59" s="30">
        <v>25000.0</v>
      </c>
      <c r="P59" s="31">
        <v>0.018000000000000002</v>
      </c>
      <c r="Q59" s="32">
        <v>20000.0</v>
      </c>
      <c r="R59" s="32">
        <v>10000.0</v>
      </c>
      <c r="S59" s="28"/>
      <c r="T59" s="28">
        <f t="shared" si="23"/>
        <v>0</v>
      </c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ht="12.75" customHeight="1">
      <c r="A60" s="25" t="s">
        <v>9</v>
      </c>
      <c r="B60" s="26" t="s">
        <v>1937</v>
      </c>
      <c r="C60" s="42" t="s">
        <v>2062</v>
      </c>
      <c r="D60" s="28" t="s">
        <v>2063</v>
      </c>
      <c r="E60" s="28" t="s">
        <v>1905</v>
      </c>
      <c r="F60" s="28" t="s">
        <v>1924</v>
      </c>
      <c r="G60" s="28" t="s">
        <v>2064</v>
      </c>
      <c r="H60" s="28" t="s">
        <v>2026</v>
      </c>
      <c r="I60" s="28" t="s">
        <v>1982</v>
      </c>
      <c r="J60" s="28" t="s">
        <v>1448</v>
      </c>
      <c r="K60" s="28" t="s">
        <v>607</v>
      </c>
      <c r="L60" s="29">
        <f t="shared" si="22"/>
        <v>564000</v>
      </c>
      <c r="M60" s="43">
        <v>470000.0</v>
      </c>
      <c r="N60" s="28"/>
      <c r="O60" s="30">
        <v>25000.0</v>
      </c>
      <c r="P60" s="31">
        <v>0.188</v>
      </c>
      <c r="Q60" s="32">
        <v>445000.0</v>
      </c>
      <c r="R60" s="32">
        <v>435000.0</v>
      </c>
      <c r="S60" s="28"/>
      <c r="T60" s="28">
        <f t="shared" si="23"/>
        <v>0</v>
      </c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ht="12.75" customHeight="1">
      <c r="A61" s="25" t="s">
        <v>9</v>
      </c>
      <c r="B61" s="26" t="s">
        <v>1937</v>
      </c>
      <c r="C61" s="42" t="s">
        <v>2065</v>
      </c>
      <c r="D61" s="28" t="s">
        <v>2066</v>
      </c>
      <c r="E61" s="28" t="s">
        <v>1902</v>
      </c>
      <c r="F61" s="28" t="s">
        <v>1924</v>
      </c>
      <c r="G61" s="28" t="s">
        <v>2067</v>
      </c>
      <c r="H61" s="28" t="s">
        <v>2026</v>
      </c>
      <c r="I61" s="28" t="s">
        <v>127</v>
      </c>
      <c r="J61" s="28" t="s">
        <v>1777</v>
      </c>
      <c r="K61" s="28" t="s">
        <v>760</v>
      </c>
      <c r="L61" s="29">
        <f t="shared" si="22"/>
        <v>600000</v>
      </c>
      <c r="M61" s="43">
        <v>500000.0</v>
      </c>
      <c r="N61" s="28"/>
      <c r="O61" s="30">
        <v>25000.0</v>
      </c>
      <c r="P61" s="31">
        <v>0.2</v>
      </c>
      <c r="Q61" s="32">
        <v>475000.0</v>
      </c>
      <c r="R61" s="32">
        <v>465000.0</v>
      </c>
      <c r="S61" s="28"/>
      <c r="T61" s="28">
        <f t="shared" si="23"/>
        <v>0</v>
      </c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ht="12.75" customHeight="1">
      <c r="A62" s="25" t="s">
        <v>9</v>
      </c>
      <c r="B62" s="35" t="s">
        <v>1949</v>
      </c>
      <c r="C62" s="27" t="s">
        <v>2068</v>
      </c>
      <c r="D62" s="28" t="s">
        <v>2069</v>
      </c>
      <c r="E62" s="28" t="s">
        <v>1905</v>
      </c>
      <c r="F62" s="28" t="s">
        <v>1924</v>
      </c>
      <c r="G62" s="28" t="s">
        <v>2070</v>
      </c>
      <c r="H62" s="28" t="s">
        <v>2026</v>
      </c>
      <c r="I62" s="28" t="s">
        <v>120</v>
      </c>
      <c r="J62" s="32" t="s">
        <v>1777</v>
      </c>
      <c r="K62" s="32" t="s">
        <v>418</v>
      </c>
      <c r="L62" s="29">
        <v>21600.0</v>
      </c>
      <c r="M62" s="49">
        <v>18000.0</v>
      </c>
      <c r="N62" s="50"/>
      <c r="O62" s="48">
        <v>25000.0</v>
      </c>
      <c r="P62" s="31">
        <f t="shared" ref="P62:P64" si="27">sum(M62/O62/100)</f>
        <v>0.0072</v>
      </c>
      <c r="Q62" s="32">
        <f t="shared" ref="Q62:Q64" si="28">sum(M62-O62)</f>
        <v>-7000</v>
      </c>
      <c r="R62" s="32">
        <f t="shared" ref="R62:R64" si="29">M62-O62-$S$1</f>
        <v>-17000</v>
      </c>
      <c r="S62" s="28"/>
      <c r="T62" s="28">
        <f t="shared" si="23"/>
        <v>1</v>
      </c>
      <c r="U62" s="28"/>
      <c r="V62" s="28"/>
      <c r="W62" s="28"/>
    </row>
    <row r="63" ht="12.75" customHeight="1">
      <c r="A63" s="25" t="s">
        <v>9</v>
      </c>
      <c r="B63" s="35" t="s">
        <v>1949</v>
      </c>
      <c r="C63" s="27" t="s">
        <v>2071</v>
      </c>
      <c r="D63" s="28" t="s">
        <v>2072</v>
      </c>
      <c r="E63" s="28" t="s">
        <v>1905</v>
      </c>
      <c r="F63" s="28" t="s">
        <v>1924</v>
      </c>
      <c r="G63" s="28" t="s">
        <v>2073</v>
      </c>
      <c r="H63" s="28" t="s">
        <v>2026</v>
      </c>
      <c r="I63" s="28" t="s">
        <v>2074</v>
      </c>
      <c r="J63" s="32" t="s">
        <v>1523</v>
      </c>
      <c r="K63" s="32" t="s">
        <v>1286</v>
      </c>
      <c r="L63" s="29">
        <v>26400.0</v>
      </c>
      <c r="M63" s="49">
        <v>22000.0</v>
      </c>
      <c r="N63" s="50"/>
      <c r="O63" s="48">
        <v>25000.0</v>
      </c>
      <c r="P63" s="31">
        <f t="shared" si="27"/>
        <v>0.0088</v>
      </c>
      <c r="Q63" s="32">
        <f t="shared" si="28"/>
        <v>-3000</v>
      </c>
      <c r="R63" s="32">
        <f t="shared" si="29"/>
        <v>-13000</v>
      </c>
      <c r="S63" s="28"/>
      <c r="T63" s="28">
        <f t="shared" si="23"/>
        <v>1</v>
      </c>
      <c r="U63" s="28"/>
      <c r="V63" s="28"/>
      <c r="W63" s="28"/>
    </row>
    <row r="64" ht="12.75" customHeight="1">
      <c r="A64" s="25" t="s">
        <v>9</v>
      </c>
      <c r="B64" s="35" t="s">
        <v>1949</v>
      </c>
      <c r="C64" s="27" t="s">
        <v>2075</v>
      </c>
      <c r="D64" s="28" t="s">
        <v>2076</v>
      </c>
      <c r="E64" s="28" t="s">
        <v>1905</v>
      </c>
      <c r="F64" s="28" t="s">
        <v>1924</v>
      </c>
      <c r="G64" s="28" t="s">
        <v>2077</v>
      </c>
      <c r="H64" s="28" t="s">
        <v>2026</v>
      </c>
      <c r="I64" s="28" t="s">
        <v>58</v>
      </c>
      <c r="J64" s="32" t="s">
        <v>1534</v>
      </c>
      <c r="K64" s="32" t="s">
        <v>792</v>
      </c>
      <c r="L64" s="29">
        <v>24000.0</v>
      </c>
      <c r="M64" s="49">
        <v>20000.0</v>
      </c>
      <c r="N64" s="50"/>
      <c r="O64" s="48">
        <v>25000.0</v>
      </c>
      <c r="P64" s="31">
        <f t="shared" si="27"/>
        <v>0.008</v>
      </c>
      <c r="Q64" s="32">
        <f t="shared" si="28"/>
        <v>-5000</v>
      </c>
      <c r="R64" s="32">
        <f t="shared" si="29"/>
        <v>-15000</v>
      </c>
      <c r="S64" s="28"/>
      <c r="T64" s="28">
        <f t="shared" si="23"/>
        <v>1</v>
      </c>
      <c r="U64" s="28"/>
      <c r="V64" s="28"/>
      <c r="W64" s="28"/>
    </row>
    <row r="65" ht="12.75" customHeight="1">
      <c r="A65" s="25" t="s">
        <v>10</v>
      </c>
      <c r="B65" s="26" t="s">
        <v>1900</v>
      </c>
      <c r="C65" s="27">
        <v>98.0</v>
      </c>
      <c r="D65" s="28" t="s">
        <v>2078</v>
      </c>
      <c r="E65" s="28" t="s">
        <v>1902</v>
      </c>
      <c r="F65" s="28"/>
      <c r="G65" s="28" t="s">
        <v>2079</v>
      </c>
      <c r="H65" s="28"/>
      <c r="I65" s="28"/>
      <c r="J65" s="28" t="s">
        <v>1682</v>
      </c>
      <c r="K65" s="28" t="s">
        <v>800</v>
      </c>
      <c r="L65" s="29">
        <f>M65*1.2</f>
        <v>10800</v>
      </c>
      <c r="M65" s="29">
        <v>9000.0</v>
      </c>
      <c r="N65" s="28"/>
      <c r="O65" s="30">
        <v>9600.0</v>
      </c>
      <c r="P65" s="31">
        <f t="shared" ref="P65:P66" si="30">sum(L65/O65/100)</f>
        <v>0.01125</v>
      </c>
      <c r="Q65" s="32">
        <f>sum(L65-O65)</f>
        <v>1200</v>
      </c>
      <c r="R65" s="32">
        <f t="shared" ref="R65:R67" si="31">L65-O65-$S$1</f>
        <v>-8800</v>
      </c>
      <c r="S65" s="28"/>
      <c r="T65" s="28">
        <f t="shared" ref="T65:T67" si="32">IF(O65&gt;=L65,1,0)</f>
        <v>0</v>
      </c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ht="12.75" customHeight="1">
      <c r="A66" s="52" t="s">
        <v>10</v>
      </c>
      <c r="B66" s="26" t="s">
        <v>1919</v>
      </c>
      <c r="C66" s="34">
        <v>490.0</v>
      </c>
      <c r="D66" s="26" t="s">
        <v>2080</v>
      </c>
      <c r="E66" s="26" t="s">
        <v>1905</v>
      </c>
      <c r="F66" s="28"/>
      <c r="G66" s="28"/>
      <c r="H66" s="28"/>
      <c r="I66" s="28"/>
      <c r="J66" s="26" t="s">
        <v>1467</v>
      </c>
      <c r="K66" s="26" t="s">
        <v>376</v>
      </c>
      <c r="L66" s="40">
        <v>60000.0</v>
      </c>
      <c r="M66" s="29">
        <f t="shared" ref="M66:M67" si="33">L66</f>
        <v>60000</v>
      </c>
      <c r="N66" s="41"/>
      <c r="O66" s="37">
        <v>9600.0</v>
      </c>
      <c r="P66" s="31">
        <f t="shared" si="30"/>
        <v>0.0625</v>
      </c>
      <c r="Q66" s="32">
        <v>55000.0</v>
      </c>
      <c r="R66" s="32">
        <f t="shared" si="31"/>
        <v>40400</v>
      </c>
      <c r="S66" s="28"/>
      <c r="T66" s="28">
        <f t="shared" si="32"/>
        <v>0</v>
      </c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ht="12.75" customHeight="1">
      <c r="A67" s="52" t="s">
        <v>10</v>
      </c>
      <c r="B67" s="26" t="s">
        <v>2005</v>
      </c>
      <c r="C67" s="34">
        <v>972.0</v>
      </c>
      <c r="D67" s="28" t="str">
        <f>CONCATENATE(A67," x ", G67)</f>
        <v>Aclaim (IRE) x Sleepy Dust (IRE)</v>
      </c>
      <c r="E67" s="26" t="s">
        <v>1902</v>
      </c>
      <c r="F67" s="26" t="s">
        <v>2019</v>
      </c>
      <c r="G67" s="26" t="s">
        <v>2081</v>
      </c>
      <c r="H67" s="28"/>
      <c r="I67" s="28"/>
      <c r="J67" s="26" t="s">
        <v>1506</v>
      </c>
      <c r="K67" s="26" t="s">
        <v>408</v>
      </c>
      <c r="L67" s="55">
        <v>4000.0</v>
      </c>
      <c r="M67" s="29">
        <f t="shared" si="33"/>
        <v>4000</v>
      </c>
      <c r="N67" s="28"/>
      <c r="O67" s="37">
        <v>9600.0</v>
      </c>
      <c r="P67" s="31"/>
      <c r="Q67" s="32">
        <f>sum(L67-O67)</f>
        <v>-5600</v>
      </c>
      <c r="R67" s="32">
        <f t="shared" si="31"/>
        <v>-15600</v>
      </c>
      <c r="S67" s="28"/>
      <c r="T67" s="28">
        <f t="shared" si="32"/>
        <v>1</v>
      </c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ht="12.75" customHeight="1">
      <c r="A68" s="25" t="s">
        <v>10</v>
      </c>
      <c r="B68" s="35" t="s">
        <v>1983</v>
      </c>
      <c r="C68" s="27" t="s">
        <v>2082</v>
      </c>
      <c r="D68" s="28" t="s">
        <v>2083</v>
      </c>
      <c r="E68" s="28" t="s">
        <v>1905</v>
      </c>
      <c r="F68" s="28" t="s">
        <v>1924</v>
      </c>
      <c r="G68" s="28" t="s">
        <v>2084</v>
      </c>
      <c r="H68" s="28" t="s">
        <v>9</v>
      </c>
      <c r="I68" s="28" t="s">
        <v>2085</v>
      </c>
      <c r="J68" s="32" t="s">
        <v>1717</v>
      </c>
      <c r="K68" s="32" t="s">
        <v>1270</v>
      </c>
      <c r="L68" s="29">
        <v>1800.0</v>
      </c>
      <c r="M68" s="49">
        <v>1500.0</v>
      </c>
      <c r="N68" s="50"/>
      <c r="O68" s="48">
        <v>9600.0</v>
      </c>
      <c r="P68" s="31">
        <f t="shared" ref="P68:P70" si="34">sum(M68/O68/100)</f>
        <v>0.0015625</v>
      </c>
      <c r="Q68" s="32">
        <f t="shared" ref="Q68:Q70" si="35">sum(M68-O68)</f>
        <v>-8100</v>
      </c>
      <c r="R68" s="32">
        <f t="shared" ref="R68:R70" si="36">M68-O68-$S$1</f>
        <v>-18100</v>
      </c>
      <c r="S68" s="28"/>
      <c r="T68" s="28">
        <f t="shared" ref="T68:T70" si="37">IF(O68&gt;=M68,1,0)</f>
        <v>1</v>
      </c>
      <c r="U68" s="28"/>
      <c r="V68" s="28"/>
      <c r="W68" s="28"/>
    </row>
    <row r="69" ht="12.75" customHeight="1">
      <c r="A69" s="25" t="s">
        <v>10</v>
      </c>
      <c r="B69" s="35" t="s">
        <v>1983</v>
      </c>
      <c r="C69" s="27" t="s">
        <v>2086</v>
      </c>
      <c r="D69" s="28" t="s">
        <v>2087</v>
      </c>
      <c r="E69" s="28" t="s">
        <v>1905</v>
      </c>
      <c r="F69" s="28" t="s">
        <v>1924</v>
      </c>
      <c r="G69" s="28" t="s">
        <v>2088</v>
      </c>
      <c r="H69" s="28" t="s">
        <v>9</v>
      </c>
      <c r="I69" s="28" t="s">
        <v>74</v>
      </c>
      <c r="J69" s="32" t="s">
        <v>1844</v>
      </c>
      <c r="K69" s="32" t="s">
        <v>424</v>
      </c>
      <c r="L69" s="29">
        <v>2400.0</v>
      </c>
      <c r="M69" s="49">
        <v>2000.0</v>
      </c>
      <c r="N69" s="50"/>
      <c r="O69" s="48">
        <v>9600.0</v>
      </c>
      <c r="P69" s="31">
        <f t="shared" si="34"/>
        <v>0.002083333333</v>
      </c>
      <c r="Q69" s="32">
        <f t="shared" si="35"/>
        <v>-7600</v>
      </c>
      <c r="R69" s="32">
        <f t="shared" si="36"/>
        <v>-17600</v>
      </c>
      <c r="S69" s="28"/>
      <c r="T69" s="28">
        <f t="shared" si="37"/>
        <v>1</v>
      </c>
      <c r="U69" s="28"/>
      <c r="V69" s="28"/>
      <c r="W69" s="28"/>
    </row>
    <row r="70" ht="12.75" customHeight="1">
      <c r="A70" s="25" t="s">
        <v>10</v>
      </c>
      <c r="B70" s="35" t="s">
        <v>1983</v>
      </c>
      <c r="C70" s="27" t="s">
        <v>2089</v>
      </c>
      <c r="D70" s="28" t="s">
        <v>2090</v>
      </c>
      <c r="E70" s="28" t="s">
        <v>1902</v>
      </c>
      <c r="F70" s="28" t="s">
        <v>1924</v>
      </c>
      <c r="G70" s="28" t="s">
        <v>2091</v>
      </c>
      <c r="H70" s="28" t="s">
        <v>9</v>
      </c>
      <c r="I70" s="28" t="s">
        <v>127</v>
      </c>
      <c r="J70" s="32" t="s">
        <v>1529</v>
      </c>
      <c r="K70" s="32" t="s">
        <v>1366</v>
      </c>
      <c r="L70" s="29">
        <v>7200.0</v>
      </c>
      <c r="M70" s="49">
        <v>6000.0</v>
      </c>
      <c r="N70" s="50"/>
      <c r="O70" s="48">
        <v>9600.0</v>
      </c>
      <c r="P70" s="31">
        <f t="shared" si="34"/>
        <v>0.00625</v>
      </c>
      <c r="Q70" s="32">
        <f t="shared" si="35"/>
        <v>-3600</v>
      </c>
      <c r="R70" s="32">
        <f t="shared" si="36"/>
        <v>-13600</v>
      </c>
      <c r="S70" s="28"/>
      <c r="T70" s="28">
        <f t="shared" si="37"/>
        <v>1</v>
      </c>
      <c r="U70" s="28"/>
      <c r="V70" s="28"/>
      <c r="W70" s="28"/>
    </row>
    <row r="71" ht="12.75" customHeight="1">
      <c r="A71" s="33" t="s">
        <v>11</v>
      </c>
      <c r="B71" s="26" t="s">
        <v>1919</v>
      </c>
      <c r="C71" s="34">
        <v>128.0</v>
      </c>
      <c r="D71" s="26" t="s">
        <v>2092</v>
      </c>
      <c r="E71" s="26" t="s">
        <v>1902</v>
      </c>
      <c r="F71" s="35"/>
      <c r="G71" s="26"/>
      <c r="H71" s="26"/>
      <c r="I71" s="26"/>
      <c r="J71" s="26" t="s">
        <v>1636</v>
      </c>
      <c r="K71" s="26" t="s">
        <v>849</v>
      </c>
      <c r="L71" s="36">
        <v>75000.0</v>
      </c>
      <c r="M71" s="29">
        <f t="shared" ref="M71:M76" si="38">L71</f>
        <v>75000</v>
      </c>
      <c r="N71" s="28"/>
      <c r="O71" s="37">
        <v>12000.0</v>
      </c>
      <c r="P71" s="31">
        <f t="shared" ref="P71:P72" si="39">sum(L71/O71/100)</f>
        <v>0.0625</v>
      </c>
      <c r="Q71" s="32">
        <v>63000.0</v>
      </c>
      <c r="R71" s="32">
        <f t="shared" ref="R71:R76" si="40">L71-O71-$S$1</f>
        <v>53000</v>
      </c>
      <c r="S71" s="28"/>
      <c r="T71" s="28">
        <f t="shared" ref="T71:T76" si="41">IF(O71&gt;=L71,1,0)</f>
        <v>0</v>
      </c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ht="12.75" customHeight="1">
      <c r="A72" s="33" t="s">
        <v>11</v>
      </c>
      <c r="B72" s="26" t="s">
        <v>2005</v>
      </c>
      <c r="C72" s="54">
        <v>715.0</v>
      </c>
      <c r="D72" s="28" t="s">
        <v>2093</v>
      </c>
      <c r="E72" s="26" t="s">
        <v>1902</v>
      </c>
      <c r="F72" s="35" t="s">
        <v>1924</v>
      </c>
      <c r="G72" s="35">
        <v>2023.0</v>
      </c>
      <c r="H72" s="28"/>
      <c r="I72" s="28"/>
      <c r="J72" s="35" t="s">
        <v>1636</v>
      </c>
      <c r="K72" s="35" t="s">
        <v>849</v>
      </c>
      <c r="L72" s="40">
        <v>26000.0</v>
      </c>
      <c r="M72" s="29">
        <f t="shared" si="38"/>
        <v>26000</v>
      </c>
      <c r="N72" s="53"/>
      <c r="O72" s="30">
        <v>12000.0</v>
      </c>
      <c r="P72" s="31">
        <f t="shared" si="39"/>
        <v>0.02166666667</v>
      </c>
      <c r="Q72" s="32">
        <v>3000.0</v>
      </c>
      <c r="R72" s="32">
        <f t="shared" si="40"/>
        <v>4000</v>
      </c>
      <c r="S72" s="28"/>
      <c r="T72" s="28">
        <f t="shared" si="41"/>
        <v>0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ht="12.75" customHeight="1">
      <c r="A73" s="52" t="s">
        <v>11</v>
      </c>
      <c r="B73" s="26" t="s">
        <v>2005</v>
      </c>
      <c r="C73" s="34">
        <v>754.0</v>
      </c>
      <c r="D73" s="26" t="s">
        <v>2094</v>
      </c>
      <c r="E73" s="26" t="s">
        <v>1902</v>
      </c>
      <c r="F73" s="26" t="s">
        <v>1924</v>
      </c>
      <c r="G73" s="26" t="s">
        <v>2095</v>
      </c>
      <c r="H73" s="28"/>
      <c r="I73" s="28"/>
      <c r="J73" s="26" t="s">
        <v>1704</v>
      </c>
      <c r="K73" s="26" t="s">
        <v>1063</v>
      </c>
      <c r="L73" s="36">
        <v>58000.0</v>
      </c>
      <c r="M73" s="29">
        <f t="shared" si="38"/>
        <v>58000</v>
      </c>
      <c r="N73" s="53"/>
      <c r="O73" s="30">
        <v>12000.0</v>
      </c>
      <c r="P73" s="28"/>
      <c r="Q73" s="32">
        <f t="shared" ref="Q73:Q76" si="42">sum(L73-O73)</f>
        <v>46000</v>
      </c>
      <c r="R73" s="32">
        <f t="shared" si="40"/>
        <v>36000</v>
      </c>
      <c r="S73" s="28"/>
      <c r="T73" s="28">
        <f t="shared" si="41"/>
        <v>0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ht="12.75" customHeight="1">
      <c r="A74" s="52" t="s">
        <v>11</v>
      </c>
      <c r="B74" s="26" t="s">
        <v>2005</v>
      </c>
      <c r="C74" s="34">
        <v>818.0</v>
      </c>
      <c r="D74" s="28" t="str">
        <f>CONCATENATE(A74," x ", G74)</f>
        <v>Advertise (GB) x Key Light (IRE)</v>
      </c>
      <c r="E74" s="26" t="s">
        <v>1905</v>
      </c>
      <c r="F74" s="26" t="s">
        <v>2019</v>
      </c>
      <c r="G74" s="26" t="s">
        <v>2096</v>
      </c>
      <c r="H74" s="28"/>
      <c r="I74" s="28"/>
      <c r="J74" s="26" t="s">
        <v>1435</v>
      </c>
      <c r="K74" s="26" t="s">
        <v>1313</v>
      </c>
      <c r="L74" s="55">
        <v>15000.0</v>
      </c>
      <c r="M74" s="29">
        <f t="shared" si="38"/>
        <v>15000</v>
      </c>
      <c r="N74" s="28"/>
      <c r="O74" s="30">
        <v>12000.0</v>
      </c>
      <c r="P74" s="31"/>
      <c r="Q74" s="32">
        <f t="shared" si="42"/>
        <v>3000</v>
      </c>
      <c r="R74" s="32">
        <f t="shared" si="40"/>
        <v>-7000</v>
      </c>
      <c r="S74" s="28"/>
      <c r="T74" s="28">
        <f t="shared" si="41"/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ht="12.75" customHeight="1">
      <c r="A75" s="38" t="s">
        <v>11</v>
      </c>
      <c r="B75" s="34" t="s">
        <v>1921</v>
      </c>
      <c r="C75" s="39" t="s">
        <v>2097</v>
      </c>
      <c r="D75" s="28" t="s">
        <v>2098</v>
      </c>
      <c r="E75" s="26" t="s">
        <v>1902</v>
      </c>
      <c r="F75" s="28" t="s">
        <v>1924</v>
      </c>
      <c r="G75" s="28" t="s">
        <v>2099</v>
      </c>
      <c r="H75" s="28" t="s">
        <v>130</v>
      </c>
      <c r="I75" s="28" t="s">
        <v>2100</v>
      </c>
      <c r="J75" s="28" t="s">
        <v>1637</v>
      </c>
      <c r="K75" s="28" t="s">
        <v>238</v>
      </c>
      <c r="L75" s="40">
        <v>35000.0</v>
      </c>
      <c r="M75" s="29">
        <f t="shared" si="38"/>
        <v>35000</v>
      </c>
      <c r="N75" s="41"/>
      <c r="O75" s="37">
        <v>12000.0</v>
      </c>
      <c r="P75" s="31">
        <f t="shared" ref="P75:P76" si="43">sum(L75/O75/100)</f>
        <v>0.02916666667</v>
      </c>
      <c r="Q75" s="32">
        <f t="shared" si="42"/>
        <v>23000</v>
      </c>
      <c r="R75" s="32">
        <f t="shared" si="40"/>
        <v>13000</v>
      </c>
      <c r="S75" s="28"/>
      <c r="T75" s="28">
        <f t="shared" si="41"/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ht="12.75" customHeight="1">
      <c r="A76" s="38" t="s">
        <v>11</v>
      </c>
      <c r="B76" s="34" t="s">
        <v>1921</v>
      </c>
      <c r="C76" s="39" t="s">
        <v>2101</v>
      </c>
      <c r="D76" s="28" t="s">
        <v>2102</v>
      </c>
      <c r="E76" s="26" t="s">
        <v>1902</v>
      </c>
      <c r="F76" s="28" t="s">
        <v>1924</v>
      </c>
      <c r="G76" s="28" t="s">
        <v>2103</v>
      </c>
      <c r="H76" s="28" t="s">
        <v>130</v>
      </c>
      <c r="I76" s="28" t="s">
        <v>2104</v>
      </c>
      <c r="J76" s="28" t="s">
        <v>1545</v>
      </c>
      <c r="K76" s="28" t="s">
        <v>379</v>
      </c>
      <c r="L76" s="40">
        <v>24000.0</v>
      </c>
      <c r="M76" s="29">
        <f t="shared" si="38"/>
        <v>24000</v>
      </c>
      <c r="N76" s="41"/>
      <c r="O76" s="37">
        <v>12000.0</v>
      </c>
      <c r="P76" s="31">
        <f t="shared" si="43"/>
        <v>0.02</v>
      </c>
      <c r="Q76" s="32">
        <f t="shared" si="42"/>
        <v>12000</v>
      </c>
      <c r="R76" s="32">
        <f t="shared" si="40"/>
        <v>2000</v>
      </c>
      <c r="S76" s="28"/>
      <c r="T76" s="28">
        <f t="shared" si="41"/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ht="12.75" customHeight="1">
      <c r="A77" s="25" t="s">
        <v>11</v>
      </c>
      <c r="B77" s="26" t="s">
        <v>1937</v>
      </c>
      <c r="C77" s="44" t="s">
        <v>2105</v>
      </c>
      <c r="D77" s="6" t="s">
        <v>2106</v>
      </c>
      <c r="E77" s="6" t="s">
        <v>1905</v>
      </c>
      <c r="F77" s="6" t="s">
        <v>1944</v>
      </c>
      <c r="G77" s="6" t="s">
        <v>2107</v>
      </c>
      <c r="I77" s="6" t="s">
        <v>130</v>
      </c>
      <c r="J77" s="6" t="s">
        <v>1602</v>
      </c>
      <c r="K77" s="6" t="s">
        <v>861</v>
      </c>
      <c r="L77" s="29">
        <f>M77*1.2</f>
        <v>54000</v>
      </c>
      <c r="M77" s="45">
        <v>45000.0</v>
      </c>
      <c r="O77" s="30">
        <v>12000.0</v>
      </c>
      <c r="P77" s="31">
        <v>0.0375</v>
      </c>
      <c r="Q77" s="32">
        <v>33000.0</v>
      </c>
      <c r="R77" s="32">
        <v>23000.0</v>
      </c>
      <c r="S77" s="28"/>
      <c r="T77" s="28">
        <f t="shared" ref="T77:T84" si="44">IF(O77&gt;=M77,1,0)</f>
        <v>0</v>
      </c>
    </row>
    <row r="78" ht="12.75" customHeight="1">
      <c r="A78" s="25" t="s">
        <v>11</v>
      </c>
      <c r="B78" s="35" t="s">
        <v>1949</v>
      </c>
      <c r="C78" s="27" t="s">
        <v>2108</v>
      </c>
      <c r="D78" s="28" t="s">
        <v>2109</v>
      </c>
      <c r="E78" s="28" t="s">
        <v>1905</v>
      </c>
      <c r="F78" s="28" t="s">
        <v>1924</v>
      </c>
      <c r="G78" s="28" t="s">
        <v>2110</v>
      </c>
      <c r="H78" s="28" t="s">
        <v>130</v>
      </c>
      <c r="I78" s="28" t="s">
        <v>2111</v>
      </c>
      <c r="J78" s="32" t="s">
        <v>1605</v>
      </c>
      <c r="K78" s="32" t="s">
        <v>426</v>
      </c>
      <c r="L78" s="29">
        <v>5400.0</v>
      </c>
      <c r="M78" s="49">
        <v>4500.0</v>
      </c>
      <c r="N78" s="50"/>
      <c r="O78" s="48">
        <v>12000.0</v>
      </c>
      <c r="P78" s="31">
        <f t="shared" ref="P78:P84" si="45">sum(M78/O78/100)</f>
        <v>0.00375</v>
      </c>
      <c r="Q78" s="32">
        <f t="shared" ref="Q78:Q84" si="46">sum(M78-O78)</f>
        <v>-7500</v>
      </c>
      <c r="R78" s="32">
        <f t="shared" ref="R78:R84" si="47">M78-O78-$S$1</f>
        <v>-17500</v>
      </c>
      <c r="S78" s="28"/>
      <c r="T78" s="28">
        <f t="shared" si="44"/>
        <v>1</v>
      </c>
      <c r="U78" s="28"/>
      <c r="V78" s="28"/>
      <c r="W78" s="28"/>
    </row>
    <row r="79" ht="12.75" customHeight="1">
      <c r="A79" s="25" t="s">
        <v>11</v>
      </c>
      <c r="B79" s="35" t="s">
        <v>1949</v>
      </c>
      <c r="C79" s="27" t="s">
        <v>2112</v>
      </c>
      <c r="D79" s="28" t="s">
        <v>2113</v>
      </c>
      <c r="E79" s="28" t="s">
        <v>1905</v>
      </c>
      <c r="F79" s="28" t="s">
        <v>1924</v>
      </c>
      <c r="G79" s="28" t="s">
        <v>2114</v>
      </c>
      <c r="H79" s="28" t="s">
        <v>130</v>
      </c>
      <c r="I79" s="28" t="s">
        <v>2115</v>
      </c>
      <c r="J79" s="32" t="s">
        <v>1753</v>
      </c>
      <c r="K79" s="32" t="s">
        <v>651</v>
      </c>
      <c r="L79" s="29">
        <v>1200.0</v>
      </c>
      <c r="M79" s="49">
        <v>1000.0</v>
      </c>
      <c r="N79" s="50"/>
      <c r="O79" s="48">
        <v>12000.0</v>
      </c>
      <c r="P79" s="31">
        <f t="shared" si="45"/>
        <v>0.0008333333333</v>
      </c>
      <c r="Q79" s="32">
        <f t="shared" si="46"/>
        <v>-11000</v>
      </c>
      <c r="R79" s="32">
        <f t="shared" si="47"/>
        <v>-21000</v>
      </c>
      <c r="S79" s="28"/>
      <c r="T79" s="28">
        <f t="shared" si="44"/>
        <v>1</v>
      </c>
      <c r="U79" s="28"/>
      <c r="V79" s="28"/>
      <c r="W79" s="28"/>
    </row>
    <row r="80" ht="12.75" customHeight="1">
      <c r="A80" s="25" t="s">
        <v>11</v>
      </c>
      <c r="B80" s="35" t="s">
        <v>1949</v>
      </c>
      <c r="C80" s="27" t="s">
        <v>2116</v>
      </c>
      <c r="D80" s="28" t="s">
        <v>2117</v>
      </c>
      <c r="E80" s="28" t="s">
        <v>1905</v>
      </c>
      <c r="F80" s="28" t="s">
        <v>1924</v>
      </c>
      <c r="G80" s="28" t="s">
        <v>2118</v>
      </c>
      <c r="H80" s="28" t="s">
        <v>130</v>
      </c>
      <c r="I80" s="28" t="s">
        <v>2030</v>
      </c>
      <c r="J80" s="32" t="s">
        <v>1792</v>
      </c>
      <c r="K80" s="32" t="s">
        <v>463</v>
      </c>
      <c r="L80" s="29">
        <v>4800.0</v>
      </c>
      <c r="M80" s="49">
        <v>4000.0</v>
      </c>
      <c r="N80" s="50"/>
      <c r="O80" s="48">
        <v>12000.0</v>
      </c>
      <c r="P80" s="31">
        <f t="shared" si="45"/>
        <v>0.003333333333</v>
      </c>
      <c r="Q80" s="32">
        <f t="shared" si="46"/>
        <v>-8000</v>
      </c>
      <c r="R80" s="32">
        <f t="shared" si="47"/>
        <v>-18000</v>
      </c>
      <c r="S80" s="28"/>
      <c r="T80" s="28">
        <f t="shared" si="44"/>
        <v>1</v>
      </c>
      <c r="U80" s="28"/>
      <c r="V80" s="28"/>
      <c r="W80" s="28"/>
    </row>
    <row r="81" ht="12.75" customHeight="1">
      <c r="A81" s="25" t="s">
        <v>11</v>
      </c>
      <c r="B81" s="35" t="s">
        <v>1949</v>
      </c>
      <c r="C81" s="27" t="s">
        <v>2119</v>
      </c>
      <c r="D81" s="28" t="s">
        <v>2120</v>
      </c>
      <c r="E81" s="28" t="s">
        <v>1902</v>
      </c>
      <c r="F81" s="28" t="s">
        <v>1924</v>
      </c>
      <c r="G81" s="28" t="s">
        <v>2121</v>
      </c>
      <c r="H81" s="28" t="s">
        <v>130</v>
      </c>
      <c r="I81" s="28" t="s">
        <v>1978</v>
      </c>
      <c r="J81" s="32" t="s">
        <v>1578</v>
      </c>
      <c r="K81" s="32" t="s">
        <v>743</v>
      </c>
      <c r="L81" s="29">
        <v>1200.0</v>
      </c>
      <c r="M81" s="49">
        <v>1000.0</v>
      </c>
      <c r="N81" s="50"/>
      <c r="O81" s="48">
        <v>12000.0</v>
      </c>
      <c r="P81" s="31">
        <f t="shared" si="45"/>
        <v>0.0008333333333</v>
      </c>
      <c r="Q81" s="32">
        <f t="shared" si="46"/>
        <v>-11000</v>
      </c>
      <c r="R81" s="32">
        <f t="shared" si="47"/>
        <v>-21000</v>
      </c>
      <c r="S81" s="28"/>
      <c r="T81" s="28">
        <f t="shared" si="44"/>
        <v>1</v>
      </c>
      <c r="U81" s="28"/>
      <c r="V81" s="28"/>
      <c r="W81" s="28"/>
    </row>
    <row r="82" ht="12.75" customHeight="1">
      <c r="A82" s="25" t="s">
        <v>11</v>
      </c>
      <c r="B82" s="35" t="s">
        <v>1949</v>
      </c>
      <c r="C82" s="27" t="s">
        <v>2122</v>
      </c>
      <c r="D82" s="28" t="s">
        <v>2123</v>
      </c>
      <c r="E82" s="28" t="s">
        <v>1902</v>
      </c>
      <c r="F82" s="28" t="s">
        <v>1924</v>
      </c>
      <c r="G82" s="28" t="s">
        <v>2124</v>
      </c>
      <c r="H82" s="28" t="s">
        <v>130</v>
      </c>
      <c r="I82" s="28" t="s">
        <v>2125</v>
      </c>
      <c r="J82" s="32" t="s">
        <v>1873</v>
      </c>
      <c r="K82" s="32" t="s">
        <v>426</v>
      </c>
      <c r="L82" s="29">
        <v>3600.0</v>
      </c>
      <c r="M82" s="49">
        <v>3000.0</v>
      </c>
      <c r="N82" s="50"/>
      <c r="O82" s="48">
        <v>12000.0</v>
      </c>
      <c r="P82" s="31">
        <f t="shared" si="45"/>
        <v>0.0025</v>
      </c>
      <c r="Q82" s="32">
        <f t="shared" si="46"/>
        <v>-9000</v>
      </c>
      <c r="R82" s="32">
        <f t="shared" si="47"/>
        <v>-19000</v>
      </c>
      <c r="S82" s="28"/>
      <c r="T82" s="28">
        <f t="shared" si="44"/>
        <v>1</v>
      </c>
      <c r="U82" s="28"/>
      <c r="V82" s="28"/>
      <c r="W82" s="28"/>
    </row>
    <row r="83" ht="12.75" customHeight="1">
      <c r="A83" s="25" t="s">
        <v>11</v>
      </c>
      <c r="B83" s="35" t="s">
        <v>1983</v>
      </c>
      <c r="C83" s="27" t="s">
        <v>2126</v>
      </c>
      <c r="D83" s="28" t="s">
        <v>2127</v>
      </c>
      <c r="E83" s="28" t="s">
        <v>1905</v>
      </c>
      <c r="F83" s="28" t="s">
        <v>1924</v>
      </c>
      <c r="G83" s="28" t="s">
        <v>2128</v>
      </c>
      <c r="H83" s="28" t="s">
        <v>130</v>
      </c>
      <c r="I83" s="28" t="s">
        <v>93</v>
      </c>
      <c r="J83" s="32" t="s">
        <v>1620</v>
      </c>
      <c r="K83" s="32" t="s">
        <v>412</v>
      </c>
      <c r="L83" s="29">
        <v>3600.0</v>
      </c>
      <c r="M83" s="49">
        <v>3000.0</v>
      </c>
      <c r="N83" s="50"/>
      <c r="O83" s="48">
        <v>12000.0</v>
      </c>
      <c r="P83" s="31">
        <f t="shared" si="45"/>
        <v>0.0025</v>
      </c>
      <c r="Q83" s="32">
        <f t="shared" si="46"/>
        <v>-9000</v>
      </c>
      <c r="R83" s="32">
        <f t="shared" si="47"/>
        <v>-19000</v>
      </c>
      <c r="S83" s="28"/>
      <c r="T83" s="28">
        <f t="shared" si="44"/>
        <v>1</v>
      </c>
      <c r="U83" s="28"/>
      <c r="V83" s="28"/>
      <c r="W83" s="28"/>
    </row>
    <row r="84" ht="12.75" customHeight="1">
      <c r="A84" s="25" t="s">
        <v>12</v>
      </c>
      <c r="B84" s="35" t="s">
        <v>1949</v>
      </c>
      <c r="C84" s="27" t="s">
        <v>2129</v>
      </c>
      <c r="D84" s="28" t="s">
        <v>2130</v>
      </c>
      <c r="E84" s="28" t="s">
        <v>1902</v>
      </c>
      <c r="F84" s="28" t="s">
        <v>1924</v>
      </c>
      <c r="G84" s="28" t="s">
        <v>2131</v>
      </c>
      <c r="H84" s="28" t="s">
        <v>48</v>
      </c>
      <c r="I84" s="28" t="s">
        <v>127</v>
      </c>
      <c r="J84" s="32" t="s">
        <v>1844</v>
      </c>
      <c r="K84" s="32" t="s">
        <v>429</v>
      </c>
      <c r="L84" s="29">
        <v>78000.0</v>
      </c>
      <c r="M84" s="49">
        <v>65000.0</v>
      </c>
      <c r="N84" s="50"/>
      <c r="O84" s="48">
        <v>12000.0</v>
      </c>
      <c r="P84" s="31">
        <f t="shared" si="45"/>
        <v>0.05416666667</v>
      </c>
      <c r="Q84" s="32">
        <f t="shared" si="46"/>
        <v>53000</v>
      </c>
      <c r="R84" s="32">
        <f t="shared" si="47"/>
        <v>43000</v>
      </c>
      <c r="S84" s="28"/>
      <c r="T84" s="28">
        <f t="shared" si="44"/>
        <v>0</v>
      </c>
      <c r="U84" s="28"/>
      <c r="V84" s="28"/>
      <c r="W84" s="28"/>
    </row>
    <row r="85" ht="12.75" customHeight="1">
      <c r="A85" s="25" t="s">
        <v>13</v>
      </c>
      <c r="B85" s="26" t="s">
        <v>1900</v>
      </c>
      <c r="C85" s="27">
        <v>10.0</v>
      </c>
      <c r="D85" s="28" t="s">
        <v>2132</v>
      </c>
      <c r="E85" s="28" t="s">
        <v>1905</v>
      </c>
      <c r="F85" s="28"/>
      <c r="G85" s="28" t="s">
        <v>2133</v>
      </c>
      <c r="H85" s="28"/>
      <c r="I85" s="28"/>
      <c r="J85" s="28" t="s">
        <v>1868</v>
      </c>
      <c r="K85" s="28" t="s">
        <v>214</v>
      </c>
      <c r="L85" s="29">
        <f t="shared" ref="L85:L87" si="48">M85*1.2</f>
        <v>26400</v>
      </c>
      <c r="M85" s="29">
        <v>22000.0</v>
      </c>
      <c r="N85" s="28"/>
      <c r="O85" s="30">
        <v>5000.0</v>
      </c>
      <c r="P85" s="31">
        <f t="shared" ref="P85:P92" si="49">sum(L85/O85/100)</f>
        <v>0.0528</v>
      </c>
      <c r="Q85" s="32">
        <f t="shared" ref="Q85:Q87" si="50">sum(L85-O85)</f>
        <v>21400</v>
      </c>
      <c r="R85" s="32">
        <f t="shared" ref="R85:R101" si="51">L85-O85-$S$1</f>
        <v>11400</v>
      </c>
      <c r="S85" s="28"/>
      <c r="T85" s="28">
        <f t="shared" ref="T85:T101" si="52">IF(O85&gt;=L85,1,0)</f>
        <v>0</v>
      </c>
      <c r="U85" s="28"/>
      <c r="V85" s="28"/>
      <c r="W85" s="28"/>
      <c r="X85" s="28"/>
      <c r="Y85" s="28"/>
      <c r="Z85" s="28"/>
      <c r="AA85" s="28"/>
      <c r="AB85" s="28"/>
      <c r="AC85" s="28"/>
      <c r="AD85" s="28"/>
    </row>
    <row r="86" ht="12.75" customHeight="1">
      <c r="A86" s="25" t="s">
        <v>13</v>
      </c>
      <c r="B86" s="26" t="s">
        <v>1900</v>
      </c>
      <c r="C86" s="27">
        <v>177.0</v>
      </c>
      <c r="D86" s="28" t="s">
        <v>2134</v>
      </c>
      <c r="E86" s="28" t="s">
        <v>1902</v>
      </c>
      <c r="F86" s="28"/>
      <c r="G86" s="28" t="s">
        <v>2135</v>
      </c>
      <c r="H86" s="28"/>
      <c r="I86" s="28"/>
      <c r="J86" s="28" t="s">
        <v>1528</v>
      </c>
      <c r="K86" s="28" t="s">
        <v>677</v>
      </c>
      <c r="L86" s="29">
        <f t="shared" si="48"/>
        <v>24000</v>
      </c>
      <c r="M86" s="29">
        <v>20000.0</v>
      </c>
      <c r="N86" s="28"/>
      <c r="O86" s="30">
        <v>5000.0</v>
      </c>
      <c r="P86" s="31">
        <f t="shared" si="49"/>
        <v>0.048</v>
      </c>
      <c r="Q86" s="32">
        <f t="shared" si="50"/>
        <v>19000</v>
      </c>
      <c r="R86" s="32">
        <f t="shared" si="51"/>
        <v>9000</v>
      </c>
      <c r="S86" s="28"/>
      <c r="T86" s="28">
        <f t="shared" si="52"/>
        <v>0</v>
      </c>
      <c r="U86" s="28"/>
      <c r="V86" s="28"/>
      <c r="W86" s="28"/>
      <c r="X86" s="28"/>
      <c r="Y86" s="28"/>
      <c r="Z86" s="28"/>
      <c r="AA86" s="28"/>
      <c r="AB86" s="28"/>
      <c r="AC86" s="28"/>
      <c r="AD86" s="28"/>
    </row>
    <row r="87" ht="12.75" customHeight="1">
      <c r="A87" s="25" t="s">
        <v>13</v>
      </c>
      <c r="B87" s="26" t="s">
        <v>1900</v>
      </c>
      <c r="C87" s="27">
        <v>417.0</v>
      </c>
      <c r="D87" s="28" t="s">
        <v>2136</v>
      </c>
      <c r="E87" s="28" t="s">
        <v>1902</v>
      </c>
      <c r="F87" s="28"/>
      <c r="G87" s="28" t="s">
        <v>2137</v>
      </c>
      <c r="H87" s="28"/>
      <c r="I87" s="28"/>
      <c r="J87" s="28" t="s">
        <v>1449</v>
      </c>
      <c r="K87" s="28" t="s">
        <v>1088</v>
      </c>
      <c r="L87" s="29">
        <f t="shared" si="48"/>
        <v>38400</v>
      </c>
      <c r="M87" s="29">
        <v>32000.0</v>
      </c>
      <c r="N87" s="28"/>
      <c r="O87" s="30">
        <v>5000.0</v>
      </c>
      <c r="P87" s="31">
        <f t="shared" si="49"/>
        <v>0.0768</v>
      </c>
      <c r="Q87" s="32">
        <f t="shared" si="50"/>
        <v>33400</v>
      </c>
      <c r="R87" s="32">
        <f t="shared" si="51"/>
        <v>23400</v>
      </c>
      <c r="S87" s="28"/>
      <c r="T87" s="28">
        <f t="shared" si="52"/>
        <v>0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</row>
    <row r="88" ht="12.75" customHeight="1">
      <c r="A88" s="33" t="s">
        <v>13</v>
      </c>
      <c r="B88" s="26" t="s">
        <v>2005</v>
      </c>
      <c r="C88" s="54">
        <v>561.0</v>
      </c>
      <c r="D88" s="28" t="s">
        <v>2138</v>
      </c>
      <c r="E88" s="26" t="s">
        <v>1902</v>
      </c>
      <c r="F88" s="35" t="s">
        <v>2139</v>
      </c>
      <c r="G88" s="35" t="s">
        <v>2140</v>
      </c>
      <c r="H88" s="28"/>
      <c r="I88" s="28"/>
      <c r="J88" s="35" t="s">
        <v>1553</v>
      </c>
      <c r="K88" s="35" t="s">
        <v>349</v>
      </c>
      <c r="L88" s="40">
        <v>4000.0</v>
      </c>
      <c r="M88" s="29">
        <f t="shared" ref="M88:M101" si="53">L88</f>
        <v>4000</v>
      </c>
      <c r="N88" s="53"/>
      <c r="O88" s="37">
        <v>5000.0</v>
      </c>
      <c r="P88" s="31">
        <f t="shared" si="49"/>
        <v>0.008</v>
      </c>
      <c r="Q88" s="32">
        <v>3000.0</v>
      </c>
      <c r="R88" s="32">
        <f t="shared" si="51"/>
        <v>-11000</v>
      </c>
      <c r="S88" s="28"/>
      <c r="T88" s="28">
        <f t="shared" si="52"/>
        <v>1</v>
      </c>
    </row>
    <row r="89" ht="12.75" customHeight="1">
      <c r="A89" s="33" t="s">
        <v>13</v>
      </c>
      <c r="B89" s="26" t="s">
        <v>2005</v>
      </c>
      <c r="C89" s="54">
        <v>564.0</v>
      </c>
      <c r="D89" s="28" t="s">
        <v>2141</v>
      </c>
      <c r="E89" s="26" t="s">
        <v>1905</v>
      </c>
      <c r="F89" s="35" t="s">
        <v>2142</v>
      </c>
      <c r="G89" s="35" t="s">
        <v>2143</v>
      </c>
      <c r="H89" s="28"/>
      <c r="I89" s="28"/>
      <c r="J89" s="35" t="s">
        <v>1880</v>
      </c>
      <c r="K89" s="35" t="s">
        <v>631</v>
      </c>
      <c r="L89" s="40">
        <v>3000.0</v>
      </c>
      <c r="M89" s="29">
        <f t="shared" si="53"/>
        <v>3000</v>
      </c>
      <c r="N89" s="53"/>
      <c r="O89" s="37">
        <v>5000.0</v>
      </c>
      <c r="P89" s="31">
        <f t="shared" si="49"/>
        <v>0.006</v>
      </c>
      <c r="Q89" s="32">
        <v>3000.0</v>
      </c>
      <c r="R89" s="32">
        <f t="shared" si="51"/>
        <v>-12000</v>
      </c>
      <c r="S89" s="28"/>
      <c r="T89" s="28">
        <f t="shared" si="52"/>
        <v>1</v>
      </c>
    </row>
    <row r="90" ht="12.75" customHeight="1">
      <c r="A90" s="33" t="s">
        <v>13</v>
      </c>
      <c r="B90" s="26" t="s">
        <v>2005</v>
      </c>
      <c r="C90" s="54">
        <v>575.0</v>
      </c>
      <c r="D90" s="28" t="s">
        <v>2144</v>
      </c>
      <c r="E90" s="26" t="s">
        <v>1902</v>
      </c>
      <c r="F90" s="35" t="s">
        <v>2010</v>
      </c>
      <c r="G90" s="35" t="s">
        <v>2145</v>
      </c>
      <c r="H90" s="28"/>
      <c r="I90" s="28"/>
      <c r="J90" s="35" t="s">
        <v>1492</v>
      </c>
      <c r="K90" s="35" t="s">
        <v>1274</v>
      </c>
      <c r="L90" s="40">
        <v>16000.0</v>
      </c>
      <c r="M90" s="29">
        <f t="shared" si="53"/>
        <v>16000</v>
      </c>
      <c r="N90" s="53"/>
      <c r="O90" s="37">
        <v>5000.0</v>
      </c>
      <c r="P90" s="31">
        <f t="shared" si="49"/>
        <v>0.032</v>
      </c>
      <c r="Q90" s="32">
        <v>3000.0</v>
      </c>
      <c r="R90" s="32">
        <f t="shared" si="51"/>
        <v>1000</v>
      </c>
      <c r="S90" s="28"/>
      <c r="T90" s="28">
        <f t="shared" si="52"/>
        <v>0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ht="12.75" customHeight="1">
      <c r="A91" s="33" t="s">
        <v>13</v>
      </c>
      <c r="B91" s="26" t="s">
        <v>2005</v>
      </c>
      <c r="C91" s="54">
        <v>579.0</v>
      </c>
      <c r="D91" s="28" t="s">
        <v>2146</v>
      </c>
      <c r="E91" s="26" t="s">
        <v>1905</v>
      </c>
      <c r="F91" s="35" t="s">
        <v>2007</v>
      </c>
      <c r="G91" s="35" t="s">
        <v>2147</v>
      </c>
      <c r="H91" s="28"/>
      <c r="I91" s="28"/>
      <c r="J91" s="35" t="s">
        <v>1868</v>
      </c>
      <c r="K91" s="35" t="s">
        <v>1072</v>
      </c>
      <c r="L91" s="40">
        <v>6000.0</v>
      </c>
      <c r="M91" s="29">
        <f t="shared" si="53"/>
        <v>6000</v>
      </c>
      <c r="N91" s="53"/>
      <c r="O91" s="37">
        <v>5000.0</v>
      </c>
      <c r="P91" s="31">
        <f t="shared" si="49"/>
        <v>0.012</v>
      </c>
      <c r="Q91" s="32">
        <v>3000.0</v>
      </c>
      <c r="R91" s="32">
        <f t="shared" si="51"/>
        <v>-9000</v>
      </c>
      <c r="S91" s="28"/>
      <c r="T91" s="28">
        <f t="shared" si="52"/>
        <v>0</v>
      </c>
      <c r="U91" s="28"/>
      <c r="V91" s="28"/>
      <c r="W91" s="28"/>
      <c r="X91" s="28"/>
      <c r="Y91" s="28"/>
      <c r="Z91" s="28"/>
      <c r="AA91" s="28"/>
      <c r="AB91" s="28"/>
      <c r="AC91" s="28"/>
      <c r="AD91" s="28"/>
    </row>
    <row r="92" ht="12.75" customHeight="1">
      <c r="A92" s="33" t="s">
        <v>13</v>
      </c>
      <c r="B92" s="26" t="s">
        <v>2005</v>
      </c>
      <c r="C92" s="54">
        <v>694.0</v>
      </c>
      <c r="D92" s="28" t="s">
        <v>2148</v>
      </c>
      <c r="E92" s="26" t="s">
        <v>1905</v>
      </c>
      <c r="F92" s="35" t="s">
        <v>1924</v>
      </c>
      <c r="G92" s="35" t="s">
        <v>2149</v>
      </c>
      <c r="H92" s="28"/>
      <c r="I92" s="28"/>
      <c r="J92" s="35" t="s">
        <v>1469</v>
      </c>
      <c r="K92" s="35" t="s">
        <v>1046</v>
      </c>
      <c r="L92" s="40">
        <v>19000.0</v>
      </c>
      <c r="M92" s="29">
        <f t="shared" si="53"/>
        <v>19000</v>
      </c>
      <c r="N92" s="53"/>
      <c r="O92" s="37">
        <v>5000.0</v>
      </c>
      <c r="P92" s="31">
        <f t="shared" si="49"/>
        <v>0.038</v>
      </c>
      <c r="Q92" s="32">
        <v>3000.0</v>
      </c>
      <c r="R92" s="32">
        <f t="shared" si="51"/>
        <v>4000</v>
      </c>
      <c r="S92" s="28"/>
      <c r="T92" s="28">
        <f t="shared" si="52"/>
        <v>0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</row>
    <row r="93" ht="12.75" customHeight="1">
      <c r="A93" s="52" t="s">
        <v>13</v>
      </c>
      <c r="B93" s="26" t="s">
        <v>2005</v>
      </c>
      <c r="C93" s="34">
        <v>774.0</v>
      </c>
      <c r="D93" s="26" t="s">
        <v>2150</v>
      </c>
      <c r="E93" s="26" t="s">
        <v>1902</v>
      </c>
      <c r="F93" s="26" t="s">
        <v>1924</v>
      </c>
      <c r="G93" s="26" t="s">
        <v>2151</v>
      </c>
      <c r="H93" s="28"/>
      <c r="I93" s="28"/>
      <c r="J93" s="26" t="s">
        <v>1553</v>
      </c>
      <c r="K93" s="26" t="s">
        <v>871</v>
      </c>
      <c r="L93" s="36">
        <v>8000.0</v>
      </c>
      <c r="M93" s="29">
        <f t="shared" si="53"/>
        <v>8000</v>
      </c>
      <c r="N93" s="53"/>
      <c r="O93" s="37">
        <v>5000.0</v>
      </c>
      <c r="P93" s="28"/>
      <c r="Q93" s="32">
        <f t="shared" ref="Q93:Q101" si="54">sum(L93-O93)</f>
        <v>3000</v>
      </c>
      <c r="R93" s="32">
        <f t="shared" si="51"/>
        <v>-7000</v>
      </c>
      <c r="S93" s="28"/>
      <c r="T93" s="28">
        <f t="shared" si="52"/>
        <v>0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</row>
    <row r="94" ht="12.75" customHeight="1">
      <c r="A94" s="52" t="s">
        <v>13</v>
      </c>
      <c r="B94" s="26" t="s">
        <v>2005</v>
      </c>
      <c r="C94" s="34">
        <v>932.0</v>
      </c>
      <c r="D94" s="28" t="str">
        <f t="shared" ref="D94:D95" si="55">CONCATENATE(A94," x ", G94)</f>
        <v>Alkumait (GB) x Race In Focus (IRE)</v>
      </c>
      <c r="E94" s="26" t="s">
        <v>1905</v>
      </c>
      <c r="F94" s="26" t="s">
        <v>2019</v>
      </c>
      <c r="G94" s="26" t="s">
        <v>2152</v>
      </c>
      <c r="H94" s="28"/>
      <c r="I94" s="28"/>
      <c r="J94" s="26" t="s">
        <v>1091</v>
      </c>
      <c r="K94" s="26" t="s">
        <v>1314</v>
      </c>
      <c r="L94" s="55">
        <v>11000.0</v>
      </c>
      <c r="M94" s="29">
        <f t="shared" si="53"/>
        <v>11000</v>
      </c>
      <c r="N94" s="28"/>
      <c r="O94" s="37">
        <v>5000.0</v>
      </c>
      <c r="P94" s="31"/>
      <c r="Q94" s="32">
        <f t="shared" si="54"/>
        <v>6000</v>
      </c>
      <c r="R94" s="32">
        <f t="shared" si="51"/>
        <v>-4000</v>
      </c>
      <c r="S94" s="28"/>
      <c r="T94" s="28">
        <f t="shared" si="52"/>
        <v>0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</row>
    <row r="95" ht="12.75" customHeight="1">
      <c r="A95" s="52" t="s">
        <v>13</v>
      </c>
      <c r="B95" s="26" t="s">
        <v>2005</v>
      </c>
      <c r="C95" s="34">
        <v>979.0</v>
      </c>
      <c r="D95" s="28" t="str">
        <f t="shared" si="55"/>
        <v>Alkumait (GB) x Sou Anguillarina (IRE)</v>
      </c>
      <c r="E95" s="26" t="s">
        <v>1905</v>
      </c>
      <c r="F95" s="26" t="s">
        <v>2019</v>
      </c>
      <c r="G95" s="26" t="s">
        <v>2153</v>
      </c>
      <c r="H95" s="28"/>
      <c r="I95" s="28"/>
      <c r="J95" s="26" t="s">
        <v>1091</v>
      </c>
      <c r="K95" s="26" t="s">
        <v>827</v>
      </c>
      <c r="L95" s="55">
        <v>10000.0</v>
      </c>
      <c r="M95" s="29">
        <f t="shared" si="53"/>
        <v>10000</v>
      </c>
      <c r="N95" s="28"/>
      <c r="O95" s="37">
        <v>5000.0</v>
      </c>
      <c r="P95" s="31"/>
      <c r="Q95" s="32">
        <f t="shared" si="54"/>
        <v>5000</v>
      </c>
      <c r="R95" s="32">
        <f t="shared" si="51"/>
        <v>-5000</v>
      </c>
      <c r="S95" s="28"/>
      <c r="T95" s="28">
        <f t="shared" si="52"/>
        <v>0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</row>
    <row r="96" ht="12.75" customHeight="1">
      <c r="A96" s="38" t="s">
        <v>13</v>
      </c>
      <c r="B96" s="34" t="s">
        <v>1921</v>
      </c>
      <c r="C96" s="39" t="s">
        <v>2154</v>
      </c>
      <c r="D96" s="28" t="s">
        <v>2155</v>
      </c>
      <c r="E96" s="26" t="s">
        <v>1905</v>
      </c>
      <c r="F96" s="28" t="s">
        <v>1924</v>
      </c>
      <c r="G96" s="28" t="s">
        <v>2156</v>
      </c>
      <c r="H96" s="28" t="s">
        <v>130</v>
      </c>
      <c r="I96" s="28" t="s">
        <v>2157</v>
      </c>
      <c r="J96" s="28" t="s">
        <v>1865</v>
      </c>
      <c r="K96" s="28" t="s">
        <v>189</v>
      </c>
      <c r="L96" s="40">
        <v>4000.0</v>
      </c>
      <c r="M96" s="29">
        <f t="shared" si="53"/>
        <v>4000</v>
      </c>
      <c r="N96" s="57"/>
      <c r="O96" s="37">
        <v>5000.0</v>
      </c>
      <c r="P96" s="31">
        <f t="shared" ref="P96:P101" si="56">sum(L96/O96/100)</f>
        <v>0.008</v>
      </c>
      <c r="Q96" s="32">
        <f t="shared" si="54"/>
        <v>-1000</v>
      </c>
      <c r="R96" s="32">
        <f t="shared" si="51"/>
        <v>-11000</v>
      </c>
      <c r="S96" s="28"/>
      <c r="T96" s="28">
        <f t="shared" si="52"/>
        <v>1</v>
      </c>
      <c r="V96" s="28"/>
      <c r="W96" s="28"/>
      <c r="X96" s="28"/>
    </row>
    <row r="97" ht="12.75" customHeight="1">
      <c r="A97" s="38" t="s">
        <v>13</v>
      </c>
      <c r="B97" s="34" t="s">
        <v>1921</v>
      </c>
      <c r="C97" s="39" t="s">
        <v>2158</v>
      </c>
      <c r="D97" s="28" t="s">
        <v>2159</v>
      </c>
      <c r="E97" s="26" t="s">
        <v>1902</v>
      </c>
      <c r="F97" s="28" t="s">
        <v>1924</v>
      </c>
      <c r="G97" s="28" t="s">
        <v>2160</v>
      </c>
      <c r="H97" s="28" t="s">
        <v>130</v>
      </c>
      <c r="I97" s="28" t="s">
        <v>107</v>
      </c>
      <c r="J97" s="28" t="s">
        <v>1642</v>
      </c>
      <c r="K97" s="28" t="s">
        <v>1267</v>
      </c>
      <c r="L97" s="40">
        <v>10000.0</v>
      </c>
      <c r="M97" s="29">
        <f t="shared" si="53"/>
        <v>10000</v>
      </c>
      <c r="N97" s="57"/>
      <c r="O97" s="37">
        <v>5000.0</v>
      </c>
      <c r="P97" s="31">
        <f t="shared" si="56"/>
        <v>0.02</v>
      </c>
      <c r="Q97" s="32">
        <f t="shared" si="54"/>
        <v>5000</v>
      </c>
      <c r="R97" s="32">
        <f t="shared" si="51"/>
        <v>-5000</v>
      </c>
      <c r="S97" s="28"/>
      <c r="T97" s="28">
        <f t="shared" si="52"/>
        <v>0</v>
      </c>
      <c r="U97" s="28"/>
      <c r="V97" s="28"/>
      <c r="W97" s="28"/>
      <c r="X97" s="28"/>
      <c r="Y97" s="28"/>
      <c r="Z97" s="28"/>
      <c r="AA97" s="28"/>
      <c r="AB97" s="28"/>
      <c r="AC97" s="28"/>
      <c r="AD97" s="28"/>
    </row>
    <row r="98" ht="12.75" customHeight="1">
      <c r="A98" s="38" t="s">
        <v>13</v>
      </c>
      <c r="B98" s="34" t="s">
        <v>1921</v>
      </c>
      <c r="C98" s="39" t="s">
        <v>2161</v>
      </c>
      <c r="D98" s="28" t="s">
        <v>2162</v>
      </c>
      <c r="E98" s="26" t="s">
        <v>1905</v>
      </c>
      <c r="F98" s="28" t="s">
        <v>1924</v>
      </c>
      <c r="G98" s="28" t="s">
        <v>2163</v>
      </c>
      <c r="H98" s="28" t="s">
        <v>130</v>
      </c>
      <c r="I98" s="28" t="s">
        <v>2164</v>
      </c>
      <c r="J98" s="28" t="s">
        <v>1585</v>
      </c>
      <c r="K98" s="28" t="s">
        <v>902</v>
      </c>
      <c r="L98" s="40">
        <v>6000.0</v>
      </c>
      <c r="M98" s="29">
        <f t="shared" si="53"/>
        <v>6000</v>
      </c>
      <c r="N98" s="57"/>
      <c r="O98" s="37">
        <v>5000.0</v>
      </c>
      <c r="P98" s="31">
        <f t="shared" si="56"/>
        <v>0.012</v>
      </c>
      <c r="Q98" s="32">
        <f t="shared" si="54"/>
        <v>1000</v>
      </c>
      <c r="R98" s="32">
        <f t="shared" si="51"/>
        <v>-9000</v>
      </c>
      <c r="S98" s="28"/>
      <c r="T98" s="28">
        <f t="shared" si="52"/>
        <v>0</v>
      </c>
      <c r="U98" s="28"/>
      <c r="V98" s="28"/>
      <c r="W98" s="28"/>
      <c r="X98" s="28"/>
      <c r="Y98" s="28"/>
      <c r="Z98" s="28"/>
      <c r="AA98" s="28"/>
      <c r="AB98" s="28"/>
      <c r="AC98" s="28"/>
      <c r="AD98" s="28"/>
    </row>
    <row r="99" ht="12.75" customHeight="1">
      <c r="A99" s="38" t="s">
        <v>13</v>
      </c>
      <c r="B99" s="34" t="s">
        <v>1921</v>
      </c>
      <c r="C99" s="39" t="s">
        <v>2165</v>
      </c>
      <c r="D99" s="28" t="s">
        <v>2166</v>
      </c>
      <c r="E99" s="26" t="s">
        <v>1905</v>
      </c>
      <c r="F99" s="28" t="s">
        <v>1924</v>
      </c>
      <c r="G99" s="28" t="s">
        <v>2167</v>
      </c>
      <c r="H99" s="28" t="s">
        <v>130</v>
      </c>
      <c r="I99" s="28" t="s">
        <v>2168</v>
      </c>
      <c r="J99" s="28" t="s">
        <v>1839</v>
      </c>
      <c r="K99" s="28" t="s">
        <v>731</v>
      </c>
      <c r="L99" s="40">
        <v>17000.0</v>
      </c>
      <c r="M99" s="29">
        <f t="shared" si="53"/>
        <v>17000</v>
      </c>
      <c r="N99" s="57"/>
      <c r="O99" s="37">
        <v>5000.0</v>
      </c>
      <c r="P99" s="31">
        <f t="shared" si="56"/>
        <v>0.034</v>
      </c>
      <c r="Q99" s="32">
        <f t="shared" si="54"/>
        <v>12000</v>
      </c>
      <c r="R99" s="32">
        <f t="shared" si="51"/>
        <v>2000</v>
      </c>
      <c r="S99" s="28"/>
      <c r="T99" s="28">
        <f t="shared" si="52"/>
        <v>0</v>
      </c>
      <c r="U99" s="28"/>
      <c r="V99" s="28"/>
      <c r="W99" s="28"/>
      <c r="X99" s="28"/>
      <c r="Y99" s="28"/>
      <c r="Z99" s="28"/>
      <c r="AA99" s="28"/>
      <c r="AB99" s="28"/>
      <c r="AC99" s="28"/>
      <c r="AD99" s="28"/>
    </row>
    <row r="100" ht="12.75" customHeight="1">
      <c r="A100" s="38" t="s">
        <v>13</v>
      </c>
      <c r="B100" s="34" t="s">
        <v>1921</v>
      </c>
      <c r="C100" s="39" t="s">
        <v>2169</v>
      </c>
      <c r="D100" s="28" t="s">
        <v>2170</v>
      </c>
      <c r="E100" s="26" t="s">
        <v>1902</v>
      </c>
      <c r="F100" s="28" t="s">
        <v>1924</v>
      </c>
      <c r="G100" s="28" t="s">
        <v>2171</v>
      </c>
      <c r="H100" s="28" t="s">
        <v>130</v>
      </c>
      <c r="I100" s="28" t="s">
        <v>2172</v>
      </c>
      <c r="J100" s="28" t="s">
        <v>247</v>
      </c>
      <c r="K100" s="28" t="s">
        <v>945</v>
      </c>
      <c r="L100" s="40">
        <v>25000.0</v>
      </c>
      <c r="M100" s="29">
        <f t="shared" si="53"/>
        <v>25000</v>
      </c>
      <c r="N100" s="57"/>
      <c r="O100" s="37">
        <v>5000.0</v>
      </c>
      <c r="P100" s="31">
        <f t="shared" si="56"/>
        <v>0.05</v>
      </c>
      <c r="Q100" s="32">
        <f t="shared" si="54"/>
        <v>20000</v>
      </c>
      <c r="R100" s="32">
        <f t="shared" si="51"/>
        <v>10000</v>
      </c>
      <c r="S100" s="28"/>
      <c r="T100" s="28">
        <f t="shared" si="52"/>
        <v>0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ht="12.75" customHeight="1">
      <c r="A101" s="38" t="s">
        <v>13</v>
      </c>
      <c r="B101" s="34" t="s">
        <v>1921</v>
      </c>
      <c r="C101" s="39" t="s">
        <v>2173</v>
      </c>
      <c r="D101" s="28" t="s">
        <v>2174</v>
      </c>
      <c r="E101" s="26" t="s">
        <v>1905</v>
      </c>
      <c r="F101" s="28" t="s">
        <v>1924</v>
      </c>
      <c r="G101" s="28" t="s">
        <v>2175</v>
      </c>
      <c r="H101" s="28" t="s">
        <v>130</v>
      </c>
      <c r="I101" s="28" t="s">
        <v>2176</v>
      </c>
      <c r="J101" s="28" t="s">
        <v>1797</v>
      </c>
      <c r="K101" s="28" t="s">
        <v>329</v>
      </c>
      <c r="L101" s="40">
        <v>8000.0</v>
      </c>
      <c r="M101" s="29">
        <f t="shared" si="53"/>
        <v>8000</v>
      </c>
      <c r="N101" s="57"/>
      <c r="O101" s="37">
        <v>5000.0</v>
      </c>
      <c r="P101" s="31">
        <f t="shared" si="56"/>
        <v>0.016</v>
      </c>
      <c r="Q101" s="32">
        <f t="shared" si="54"/>
        <v>3000</v>
      </c>
      <c r="R101" s="32">
        <f t="shared" si="51"/>
        <v>-7000</v>
      </c>
      <c r="S101" s="28"/>
      <c r="T101" s="28">
        <f t="shared" si="52"/>
        <v>0</v>
      </c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</row>
    <row r="102" ht="12.75" customHeight="1">
      <c r="A102" s="25" t="s">
        <v>13</v>
      </c>
      <c r="B102" s="35" t="s">
        <v>1949</v>
      </c>
      <c r="C102" s="27" t="s">
        <v>2177</v>
      </c>
      <c r="D102" s="28" t="s">
        <v>2178</v>
      </c>
      <c r="E102" s="28" t="s">
        <v>1902</v>
      </c>
      <c r="F102" s="28" t="s">
        <v>1924</v>
      </c>
      <c r="G102" s="28" t="s">
        <v>2179</v>
      </c>
      <c r="H102" s="28" t="s">
        <v>130</v>
      </c>
      <c r="I102" s="28" t="s">
        <v>127</v>
      </c>
      <c r="J102" s="32" t="s">
        <v>1853</v>
      </c>
      <c r="K102" s="32" t="s">
        <v>636</v>
      </c>
      <c r="L102" s="29">
        <v>21600.0</v>
      </c>
      <c r="M102" s="49">
        <v>18000.0</v>
      </c>
      <c r="N102" s="50"/>
      <c r="O102" s="48">
        <v>5000.0</v>
      </c>
      <c r="P102" s="31">
        <f>sum(M102/O102/100)</f>
        <v>0.036</v>
      </c>
      <c r="Q102" s="32">
        <f>sum(M102-O102)</f>
        <v>13000</v>
      </c>
      <c r="R102" s="32">
        <f>M102-O102-$S$1</f>
        <v>3000</v>
      </c>
      <c r="S102" s="28"/>
      <c r="T102" s="28">
        <f>IF(O102&gt;=M102,1,0)</f>
        <v>0</v>
      </c>
      <c r="U102" s="28"/>
      <c r="V102" s="28"/>
      <c r="W102" s="28"/>
    </row>
    <row r="103" ht="12.75" customHeight="1">
      <c r="A103" s="52" t="s">
        <v>14</v>
      </c>
      <c r="B103" s="26" t="s">
        <v>1919</v>
      </c>
      <c r="C103" s="34">
        <v>441.0</v>
      </c>
      <c r="D103" s="26" t="s">
        <v>2180</v>
      </c>
      <c r="E103" s="26" t="s">
        <v>1902</v>
      </c>
      <c r="F103" s="28"/>
      <c r="G103" s="28"/>
      <c r="H103" s="28"/>
      <c r="I103" s="28"/>
      <c r="J103" s="26" t="s">
        <v>1431</v>
      </c>
      <c r="K103" s="26" t="s">
        <v>614</v>
      </c>
      <c r="L103" s="40">
        <v>65000.0</v>
      </c>
      <c r="M103" s="29">
        <f t="shared" ref="M103:M105" si="57">L103</f>
        <v>65000</v>
      </c>
      <c r="N103" s="53"/>
      <c r="O103" s="30">
        <v>10000.0</v>
      </c>
      <c r="P103" s="31">
        <f t="shared" ref="P103:P107" si="58">sum(L103/O103/100)</f>
        <v>0.065</v>
      </c>
      <c r="Q103" s="32">
        <v>55000.0</v>
      </c>
      <c r="R103" s="32">
        <f t="shared" ref="R103:R107" si="59">L103-O103-$S$1</f>
        <v>45000</v>
      </c>
      <c r="S103" s="28"/>
      <c r="T103" s="28">
        <f t="shared" ref="T103:T107" si="60">IF(O103&gt;=L103,1,0)</f>
        <v>0</v>
      </c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</row>
    <row r="104" ht="12.75" customHeight="1">
      <c r="A104" s="38" t="s">
        <v>14</v>
      </c>
      <c r="B104" s="34" t="s">
        <v>1921</v>
      </c>
      <c r="C104" s="39" t="s">
        <v>2181</v>
      </c>
      <c r="D104" s="28" t="s">
        <v>2182</v>
      </c>
      <c r="E104" s="26" t="s">
        <v>1902</v>
      </c>
      <c r="F104" s="28" t="s">
        <v>1924</v>
      </c>
      <c r="G104" s="28" t="s">
        <v>2183</v>
      </c>
      <c r="H104" s="28" t="s">
        <v>165</v>
      </c>
      <c r="I104" s="28" t="s">
        <v>2184</v>
      </c>
      <c r="J104" s="28" t="s">
        <v>1670</v>
      </c>
      <c r="K104" s="28" t="s">
        <v>1385</v>
      </c>
      <c r="L104" s="40">
        <v>12000.0</v>
      </c>
      <c r="M104" s="29">
        <f t="shared" si="57"/>
        <v>12000</v>
      </c>
      <c r="N104" s="57"/>
      <c r="O104" s="37">
        <v>10000.0</v>
      </c>
      <c r="P104" s="31">
        <f t="shared" si="58"/>
        <v>0.012</v>
      </c>
      <c r="Q104" s="32">
        <f t="shared" ref="Q104:Q107" si="61">sum(L104-O104)</f>
        <v>2000</v>
      </c>
      <c r="R104" s="32">
        <f t="shared" si="59"/>
        <v>-8000</v>
      </c>
      <c r="S104" s="28"/>
      <c r="T104" s="28">
        <f t="shared" si="60"/>
        <v>0</v>
      </c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ht="12.75" customHeight="1">
      <c r="A105" s="38" t="s">
        <v>14</v>
      </c>
      <c r="B105" s="34" t="s">
        <v>1928</v>
      </c>
      <c r="C105" s="39" t="s">
        <v>2185</v>
      </c>
      <c r="D105" s="28" t="s">
        <v>2186</v>
      </c>
      <c r="E105" s="26" t="s">
        <v>1905</v>
      </c>
      <c r="F105" s="28" t="s">
        <v>1924</v>
      </c>
      <c r="G105" s="28" t="s">
        <v>2187</v>
      </c>
      <c r="H105" s="28" t="s">
        <v>165</v>
      </c>
      <c r="I105" s="28" t="s">
        <v>22</v>
      </c>
      <c r="J105" s="28" t="s">
        <v>293</v>
      </c>
      <c r="K105" s="28" t="s">
        <v>414</v>
      </c>
      <c r="L105" s="40">
        <v>62000.0</v>
      </c>
      <c r="M105" s="29">
        <f t="shared" si="57"/>
        <v>62000</v>
      </c>
      <c r="N105" s="57"/>
      <c r="O105" s="37">
        <v>10000.0</v>
      </c>
      <c r="P105" s="31">
        <f t="shared" si="58"/>
        <v>0.062</v>
      </c>
      <c r="Q105" s="32">
        <f t="shared" si="61"/>
        <v>52000</v>
      </c>
      <c r="R105" s="32">
        <f t="shared" si="59"/>
        <v>42000</v>
      </c>
      <c r="S105" s="28"/>
      <c r="T105" s="28">
        <f t="shared" si="60"/>
        <v>0</v>
      </c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ht="12.75" customHeight="1">
      <c r="A106" s="25" t="s">
        <v>14</v>
      </c>
      <c r="B106" s="26" t="s">
        <v>1933</v>
      </c>
      <c r="C106" s="39" t="s">
        <v>2188</v>
      </c>
      <c r="D106" s="28" t="s">
        <v>2189</v>
      </c>
      <c r="E106" s="28" t="s">
        <v>1902</v>
      </c>
      <c r="F106" s="28" t="s">
        <v>1924</v>
      </c>
      <c r="G106" s="28" t="s">
        <v>2190</v>
      </c>
      <c r="H106" s="53" t="s">
        <v>165</v>
      </c>
      <c r="I106" s="28" t="s">
        <v>79</v>
      </c>
      <c r="J106" s="28" t="s">
        <v>1518</v>
      </c>
      <c r="K106" s="28" t="s">
        <v>1152</v>
      </c>
      <c r="L106" s="29">
        <f t="shared" ref="L106:L107" si="62">M106*1.2</f>
        <v>48000</v>
      </c>
      <c r="M106" s="49">
        <v>40000.0</v>
      </c>
      <c r="N106" s="28"/>
      <c r="O106" s="30">
        <v>10000.0</v>
      </c>
      <c r="P106" s="31">
        <f t="shared" si="58"/>
        <v>0.048</v>
      </c>
      <c r="Q106" s="32">
        <f t="shared" si="61"/>
        <v>38000</v>
      </c>
      <c r="R106" s="32">
        <f t="shared" si="59"/>
        <v>28000</v>
      </c>
      <c r="S106" s="28"/>
      <c r="T106" s="28">
        <f t="shared" si="60"/>
        <v>0</v>
      </c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ht="12.75" customHeight="1">
      <c r="A107" s="25" t="s">
        <v>14</v>
      </c>
      <c r="B107" s="26" t="s">
        <v>1933</v>
      </c>
      <c r="C107" s="39" t="s">
        <v>2191</v>
      </c>
      <c r="D107" s="28" t="s">
        <v>2192</v>
      </c>
      <c r="E107" s="28" t="s">
        <v>1902</v>
      </c>
      <c r="F107" s="28" t="s">
        <v>1952</v>
      </c>
      <c r="G107" s="28" t="s">
        <v>2193</v>
      </c>
      <c r="H107" s="53" t="s">
        <v>165</v>
      </c>
      <c r="I107" s="28" t="s">
        <v>44</v>
      </c>
      <c r="J107" s="28" t="s">
        <v>1589</v>
      </c>
      <c r="K107" s="28" t="s">
        <v>887</v>
      </c>
      <c r="L107" s="29">
        <f t="shared" si="62"/>
        <v>50400</v>
      </c>
      <c r="M107" s="49">
        <v>42000.0</v>
      </c>
      <c r="N107" s="28"/>
      <c r="O107" s="30">
        <v>10000.0</v>
      </c>
      <c r="P107" s="31">
        <f t="shared" si="58"/>
        <v>0.0504</v>
      </c>
      <c r="Q107" s="32">
        <f t="shared" si="61"/>
        <v>40400</v>
      </c>
      <c r="R107" s="32">
        <f t="shared" si="59"/>
        <v>30400</v>
      </c>
      <c r="S107" s="28"/>
      <c r="T107" s="28">
        <f t="shared" si="60"/>
        <v>0</v>
      </c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ht="12.75" customHeight="1">
      <c r="A108" s="25" t="s">
        <v>14</v>
      </c>
      <c r="B108" s="35" t="s">
        <v>1949</v>
      </c>
      <c r="C108" s="27" t="s">
        <v>2194</v>
      </c>
      <c r="D108" s="28" t="s">
        <v>2195</v>
      </c>
      <c r="E108" s="28" t="s">
        <v>1902</v>
      </c>
      <c r="F108" s="28" t="s">
        <v>1924</v>
      </c>
      <c r="G108" s="28" t="s">
        <v>2196</v>
      </c>
      <c r="H108" s="28" t="s">
        <v>165</v>
      </c>
      <c r="I108" s="28" t="s">
        <v>2197</v>
      </c>
      <c r="J108" s="32" t="s">
        <v>1505</v>
      </c>
      <c r="K108" s="32" t="s">
        <v>1277</v>
      </c>
      <c r="L108" s="29">
        <v>9600.0</v>
      </c>
      <c r="M108" s="49">
        <v>8000.0</v>
      </c>
      <c r="N108" s="50"/>
      <c r="O108" s="48">
        <v>10000.0</v>
      </c>
      <c r="P108" s="31">
        <f t="shared" ref="P108:P111" si="63">sum(M108/O108/100)</f>
        <v>0.008</v>
      </c>
      <c r="Q108" s="32">
        <f t="shared" ref="Q108:Q111" si="64">sum(M108-O108)</f>
        <v>-2000</v>
      </c>
      <c r="R108" s="32">
        <f t="shared" ref="R108:R111" si="65">M108-O108-$S$1</f>
        <v>-12000</v>
      </c>
      <c r="S108" s="28"/>
      <c r="T108" s="28">
        <f t="shared" ref="T108:T111" si="66">IF(O108&gt;=M108,1,0)</f>
        <v>1</v>
      </c>
      <c r="U108" s="28"/>
      <c r="V108" s="28"/>
      <c r="W108" s="28"/>
    </row>
    <row r="109" ht="12.75" customHeight="1">
      <c r="A109" s="25" t="s">
        <v>14</v>
      </c>
      <c r="B109" s="35" t="s">
        <v>1949</v>
      </c>
      <c r="C109" s="27" t="s">
        <v>2198</v>
      </c>
      <c r="D109" s="28" t="s">
        <v>2199</v>
      </c>
      <c r="E109" s="28" t="s">
        <v>1902</v>
      </c>
      <c r="F109" s="28" t="s">
        <v>1924</v>
      </c>
      <c r="G109" s="28" t="s">
        <v>2200</v>
      </c>
      <c r="H109" s="28" t="s">
        <v>165</v>
      </c>
      <c r="I109" s="28" t="s">
        <v>2201</v>
      </c>
      <c r="J109" s="32" t="s">
        <v>1455</v>
      </c>
      <c r="K109" s="32" t="s">
        <v>1003</v>
      </c>
      <c r="L109" s="29">
        <v>39600.0</v>
      </c>
      <c r="M109" s="49">
        <v>33000.0</v>
      </c>
      <c r="N109" s="50"/>
      <c r="O109" s="48">
        <v>10000.0</v>
      </c>
      <c r="P109" s="31">
        <f t="shared" si="63"/>
        <v>0.033</v>
      </c>
      <c r="Q109" s="32">
        <f t="shared" si="64"/>
        <v>23000</v>
      </c>
      <c r="R109" s="32">
        <f t="shared" si="65"/>
        <v>13000</v>
      </c>
      <c r="S109" s="28"/>
      <c r="T109" s="28">
        <f t="shared" si="66"/>
        <v>0</v>
      </c>
      <c r="U109" s="28"/>
      <c r="V109" s="28"/>
      <c r="W109" s="28"/>
    </row>
    <row r="110" ht="12.75" customHeight="1">
      <c r="A110" s="25" t="s">
        <v>14</v>
      </c>
      <c r="B110" s="35" t="s">
        <v>1949</v>
      </c>
      <c r="C110" s="27" t="s">
        <v>2202</v>
      </c>
      <c r="D110" s="28" t="s">
        <v>2203</v>
      </c>
      <c r="E110" s="28" t="s">
        <v>1902</v>
      </c>
      <c r="F110" s="28" t="s">
        <v>1952</v>
      </c>
      <c r="G110" s="28" t="s">
        <v>2204</v>
      </c>
      <c r="H110" s="28" t="s">
        <v>165</v>
      </c>
      <c r="I110" s="28" t="s">
        <v>2205</v>
      </c>
      <c r="J110" s="32" t="s">
        <v>1806</v>
      </c>
      <c r="K110" s="32" t="s">
        <v>911</v>
      </c>
      <c r="L110" s="29">
        <v>1200.0</v>
      </c>
      <c r="M110" s="49">
        <v>1000.0</v>
      </c>
      <c r="N110" s="50"/>
      <c r="O110" s="48">
        <v>10000.0</v>
      </c>
      <c r="P110" s="31">
        <f t="shared" si="63"/>
        <v>0.001</v>
      </c>
      <c r="Q110" s="32">
        <f t="shared" si="64"/>
        <v>-9000</v>
      </c>
      <c r="R110" s="32">
        <f t="shared" si="65"/>
        <v>-19000</v>
      </c>
      <c r="S110" s="28"/>
      <c r="T110" s="28">
        <f t="shared" si="66"/>
        <v>1</v>
      </c>
      <c r="U110" s="28"/>
      <c r="V110" s="28"/>
      <c r="W110" s="28"/>
    </row>
    <row r="111" ht="12.75" customHeight="1">
      <c r="A111" s="25" t="s">
        <v>14</v>
      </c>
      <c r="B111" s="35" t="s">
        <v>1949</v>
      </c>
      <c r="C111" s="27" t="s">
        <v>2206</v>
      </c>
      <c r="D111" s="28" t="s">
        <v>2207</v>
      </c>
      <c r="E111" s="28" t="s">
        <v>1902</v>
      </c>
      <c r="F111" s="28" t="s">
        <v>1924</v>
      </c>
      <c r="G111" s="28" t="s">
        <v>2208</v>
      </c>
      <c r="H111" s="28" t="s">
        <v>165</v>
      </c>
      <c r="I111" s="28" t="s">
        <v>2209</v>
      </c>
      <c r="J111" s="32" t="s">
        <v>1693</v>
      </c>
      <c r="K111" s="32" t="s">
        <v>248</v>
      </c>
      <c r="L111" s="29">
        <v>16800.0</v>
      </c>
      <c r="M111" s="49">
        <v>14000.0</v>
      </c>
      <c r="N111" s="50"/>
      <c r="O111" s="48">
        <v>10000.0</v>
      </c>
      <c r="P111" s="31">
        <f t="shared" si="63"/>
        <v>0.014</v>
      </c>
      <c r="Q111" s="32">
        <f t="shared" si="64"/>
        <v>4000</v>
      </c>
      <c r="R111" s="32">
        <f t="shared" si="65"/>
        <v>-6000</v>
      </c>
      <c r="S111" s="28"/>
      <c r="T111" s="28">
        <f t="shared" si="66"/>
        <v>0</v>
      </c>
      <c r="U111" s="28"/>
      <c r="V111" s="28"/>
      <c r="W111" s="28"/>
    </row>
    <row r="112" ht="12.75" customHeight="1">
      <c r="A112" s="33" t="s">
        <v>15</v>
      </c>
      <c r="B112" s="26" t="s">
        <v>1919</v>
      </c>
      <c r="C112" s="34">
        <v>206.0</v>
      </c>
      <c r="D112" s="26" t="s">
        <v>2210</v>
      </c>
      <c r="E112" s="26" t="s">
        <v>1905</v>
      </c>
      <c r="F112" s="35"/>
      <c r="G112" s="26"/>
      <c r="H112" s="26"/>
      <c r="I112" s="26"/>
      <c r="J112" s="26" t="s">
        <v>1449</v>
      </c>
      <c r="K112" s="26" t="s">
        <v>300</v>
      </c>
      <c r="L112" s="36">
        <v>200000.0</v>
      </c>
      <c r="M112" s="29">
        <f t="shared" ref="M112:M113" si="67">L112</f>
        <v>200000</v>
      </c>
      <c r="N112" s="28"/>
      <c r="O112" s="37">
        <v>45000.0</v>
      </c>
      <c r="P112" s="31">
        <f t="shared" ref="P112:P134" si="68">sum(L112/O112/100)</f>
        <v>0.04444444444</v>
      </c>
      <c r="Q112" s="32">
        <v>155000.0</v>
      </c>
      <c r="R112" s="32">
        <f t="shared" ref="R112:R143" si="69">L112-O112-$S$1</f>
        <v>145000</v>
      </c>
      <c r="S112" s="28"/>
      <c r="T112" s="28">
        <f t="shared" ref="T112:T143" si="70">IF(O112&gt;=L112,1,0)</f>
        <v>0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ht="12.75" customHeight="1">
      <c r="A113" s="52" t="s">
        <v>15</v>
      </c>
      <c r="B113" s="26" t="s">
        <v>1919</v>
      </c>
      <c r="C113" s="34">
        <v>509.0</v>
      </c>
      <c r="D113" s="26" t="s">
        <v>2211</v>
      </c>
      <c r="E113" s="26" t="s">
        <v>1902</v>
      </c>
      <c r="F113" s="28"/>
      <c r="G113" s="28"/>
      <c r="H113" s="28"/>
      <c r="I113" s="28"/>
      <c r="J113" s="26" t="s">
        <v>1876</v>
      </c>
      <c r="K113" s="26" t="s">
        <v>491</v>
      </c>
      <c r="L113" s="40">
        <v>300000.0</v>
      </c>
      <c r="M113" s="29">
        <f t="shared" si="67"/>
        <v>300000</v>
      </c>
      <c r="N113" s="53"/>
      <c r="O113" s="37">
        <v>45000.0</v>
      </c>
      <c r="P113" s="31">
        <f t="shared" si="68"/>
        <v>0.06666666667</v>
      </c>
      <c r="Q113" s="32">
        <v>290000.0</v>
      </c>
      <c r="R113" s="32">
        <f t="shared" si="69"/>
        <v>245000</v>
      </c>
      <c r="S113" s="28"/>
      <c r="T113" s="28">
        <f t="shared" si="70"/>
        <v>0</v>
      </c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ht="12.75" customHeight="1">
      <c r="A114" s="25" t="s">
        <v>16</v>
      </c>
      <c r="B114" s="26" t="s">
        <v>1900</v>
      </c>
      <c r="C114" s="27">
        <v>7.0</v>
      </c>
      <c r="D114" s="28" t="s">
        <v>2212</v>
      </c>
      <c r="E114" s="28" t="s">
        <v>1905</v>
      </c>
      <c r="F114" s="28"/>
      <c r="G114" s="28" t="s">
        <v>2213</v>
      </c>
      <c r="H114" s="28"/>
      <c r="I114" s="28"/>
      <c r="J114" s="28" t="s">
        <v>1621</v>
      </c>
      <c r="K114" s="28" t="s">
        <v>1299</v>
      </c>
      <c r="L114" s="29">
        <f t="shared" ref="L114:L131" si="71">M114*1.2</f>
        <v>42000</v>
      </c>
      <c r="M114" s="29">
        <v>35000.0</v>
      </c>
      <c r="N114" s="28"/>
      <c r="O114" s="30">
        <v>15000.0</v>
      </c>
      <c r="P114" s="31">
        <f t="shared" si="68"/>
        <v>0.028</v>
      </c>
      <c r="Q114" s="32">
        <f t="shared" ref="Q114:Q131" si="72">sum(L114-O114)</f>
        <v>27000</v>
      </c>
      <c r="R114" s="32">
        <f t="shared" si="69"/>
        <v>17000</v>
      </c>
      <c r="S114" s="28"/>
      <c r="T114" s="28">
        <f t="shared" si="70"/>
        <v>0</v>
      </c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ht="12.75" customHeight="1">
      <c r="A115" s="25" t="s">
        <v>16</v>
      </c>
      <c r="B115" s="26" t="s">
        <v>1900</v>
      </c>
      <c r="C115" s="27">
        <v>40.0</v>
      </c>
      <c r="D115" s="28" t="s">
        <v>2214</v>
      </c>
      <c r="E115" s="28" t="s">
        <v>1902</v>
      </c>
      <c r="F115" s="28"/>
      <c r="G115" s="28" t="s">
        <v>2215</v>
      </c>
      <c r="H115" s="28"/>
      <c r="I115" s="28"/>
      <c r="J115" s="28" t="s">
        <v>1873</v>
      </c>
      <c r="K115" s="28" t="s">
        <v>624</v>
      </c>
      <c r="L115" s="29">
        <f t="shared" si="71"/>
        <v>66000</v>
      </c>
      <c r="M115" s="29">
        <v>55000.0</v>
      </c>
      <c r="N115" s="28"/>
      <c r="O115" s="30">
        <v>15000.0</v>
      </c>
      <c r="P115" s="31">
        <f t="shared" si="68"/>
        <v>0.044</v>
      </c>
      <c r="Q115" s="32">
        <f t="shared" si="72"/>
        <v>51000</v>
      </c>
      <c r="R115" s="32">
        <f t="shared" si="69"/>
        <v>41000</v>
      </c>
      <c r="S115" s="28"/>
      <c r="T115" s="28">
        <f t="shared" si="70"/>
        <v>0</v>
      </c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ht="12.75" customHeight="1">
      <c r="A116" s="25" t="s">
        <v>16</v>
      </c>
      <c r="B116" s="26" t="s">
        <v>1900</v>
      </c>
      <c r="C116" s="27">
        <v>49.0</v>
      </c>
      <c r="D116" s="28" t="s">
        <v>2216</v>
      </c>
      <c r="E116" s="28" t="s">
        <v>1905</v>
      </c>
      <c r="F116" s="28"/>
      <c r="G116" s="28" t="s">
        <v>2217</v>
      </c>
      <c r="H116" s="28"/>
      <c r="I116" s="28"/>
      <c r="J116" s="28" t="s">
        <v>1621</v>
      </c>
      <c r="K116" s="28" t="s">
        <v>1344</v>
      </c>
      <c r="L116" s="29">
        <f t="shared" si="71"/>
        <v>4800</v>
      </c>
      <c r="M116" s="29">
        <v>4000.0</v>
      </c>
      <c r="N116" s="28"/>
      <c r="O116" s="30">
        <v>15000.0</v>
      </c>
      <c r="P116" s="31">
        <f t="shared" si="68"/>
        <v>0.0032</v>
      </c>
      <c r="Q116" s="32">
        <f t="shared" si="72"/>
        <v>-10200</v>
      </c>
      <c r="R116" s="32">
        <f t="shared" si="69"/>
        <v>-20200</v>
      </c>
      <c r="S116" s="28"/>
      <c r="T116" s="28">
        <f t="shared" si="70"/>
        <v>1</v>
      </c>
      <c r="V116" s="28"/>
      <c r="W116" s="28"/>
      <c r="X116" s="28"/>
    </row>
    <row r="117" ht="12.75" customHeight="1">
      <c r="A117" s="25" t="s">
        <v>16</v>
      </c>
      <c r="B117" s="26" t="s">
        <v>1900</v>
      </c>
      <c r="C117" s="27">
        <v>103.0</v>
      </c>
      <c r="D117" s="28" t="s">
        <v>2218</v>
      </c>
      <c r="E117" s="28" t="s">
        <v>1905</v>
      </c>
      <c r="F117" s="28"/>
      <c r="G117" s="28" t="s">
        <v>2219</v>
      </c>
      <c r="H117" s="28"/>
      <c r="I117" s="28"/>
      <c r="J117" s="28" t="s">
        <v>1411</v>
      </c>
      <c r="K117" s="28" t="s">
        <v>1166</v>
      </c>
      <c r="L117" s="29">
        <f t="shared" si="71"/>
        <v>31200</v>
      </c>
      <c r="M117" s="29">
        <v>26000.0</v>
      </c>
      <c r="N117" s="28"/>
      <c r="O117" s="30">
        <v>15000.0</v>
      </c>
      <c r="P117" s="31">
        <f t="shared" si="68"/>
        <v>0.0208</v>
      </c>
      <c r="Q117" s="32">
        <f t="shared" si="72"/>
        <v>16200</v>
      </c>
      <c r="R117" s="32">
        <f t="shared" si="69"/>
        <v>6200</v>
      </c>
      <c r="S117" s="28"/>
      <c r="T117" s="28">
        <f t="shared" si="70"/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</row>
    <row r="118" ht="12.75" customHeight="1">
      <c r="A118" s="25" t="s">
        <v>16</v>
      </c>
      <c r="B118" s="26" t="s">
        <v>1900</v>
      </c>
      <c r="C118" s="27">
        <v>106.0</v>
      </c>
      <c r="D118" s="28" t="s">
        <v>2220</v>
      </c>
      <c r="E118" s="28" t="s">
        <v>1905</v>
      </c>
      <c r="F118" s="28"/>
      <c r="G118" s="28" t="s">
        <v>2221</v>
      </c>
      <c r="H118" s="28"/>
      <c r="I118" s="28"/>
      <c r="J118" s="28" t="s">
        <v>1454</v>
      </c>
      <c r="K118" s="28" t="s">
        <v>214</v>
      </c>
      <c r="L118" s="29">
        <f t="shared" si="71"/>
        <v>30000</v>
      </c>
      <c r="M118" s="29">
        <v>25000.0</v>
      </c>
      <c r="N118" s="28"/>
      <c r="O118" s="30">
        <v>15000.0</v>
      </c>
      <c r="P118" s="31">
        <f t="shared" si="68"/>
        <v>0.02</v>
      </c>
      <c r="Q118" s="32">
        <f t="shared" si="72"/>
        <v>15000</v>
      </c>
      <c r="R118" s="32">
        <f t="shared" si="69"/>
        <v>5000</v>
      </c>
      <c r="S118" s="28"/>
      <c r="T118" s="28">
        <f t="shared" si="70"/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ht="12.75" customHeight="1">
      <c r="A119" s="25" t="s">
        <v>16</v>
      </c>
      <c r="B119" s="26" t="s">
        <v>1900</v>
      </c>
      <c r="C119" s="27">
        <v>134.0</v>
      </c>
      <c r="D119" s="28" t="s">
        <v>2222</v>
      </c>
      <c r="E119" s="28" t="s">
        <v>1905</v>
      </c>
      <c r="F119" s="28"/>
      <c r="G119" s="28" t="s">
        <v>2223</v>
      </c>
      <c r="H119" s="28"/>
      <c r="I119" s="28"/>
      <c r="J119" s="28" t="s">
        <v>1874</v>
      </c>
      <c r="K119" s="28" t="s">
        <v>627</v>
      </c>
      <c r="L119" s="29">
        <f t="shared" si="71"/>
        <v>30000</v>
      </c>
      <c r="M119" s="29">
        <v>25000.0</v>
      </c>
      <c r="N119" s="28"/>
      <c r="O119" s="30">
        <v>15000.0</v>
      </c>
      <c r="P119" s="31">
        <f t="shared" si="68"/>
        <v>0.02</v>
      </c>
      <c r="Q119" s="32">
        <f t="shared" si="72"/>
        <v>15000</v>
      </c>
      <c r="R119" s="32">
        <f t="shared" si="69"/>
        <v>5000</v>
      </c>
      <c r="S119" s="28"/>
      <c r="T119" s="28">
        <f t="shared" si="70"/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ht="12.75" customHeight="1">
      <c r="A120" s="25" t="s">
        <v>16</v>
      </c>
      <c r="B120" s="26" t="s">
        <v>1900</v>
      </c>
      <c r="C120" s="27">
        <v>135.0</v>
      </c>
      <c r="D120" s="28" t="s">
        <v>2224</v>
      </c>
      <c r="E120" s="28" t="s">
        <v>1902</v>
      </c>
      <c r="F120" s="28"/>
      <c r="G120" s="28" t="s">
        <v>2225</v>
      </c>
      <c r="H120" s="28"/>
      <c r="I120" s="28"/>
      <c r="J120" s="28" t="s">
        <v>1874</v>
      </c>
      <c r="K120" s="28" t="s">
        <v>546</v>
      </c>
      <c r="L120" s="29">
        <f t="shared" si="71"/>
        <v>18000</v>
      </c>
      <c r="M120" s="29">
        <v>15000.0</v>
      </c>
      <c r="N120" s="28"/>
      <c r="O120" s="30">
        <v>15000.0</v>
      </c>
      <c r="P120" s="31">
        <f t="shared" si="68"/>
        <v>0.012</v>
      </c>
      <c r="Q120" s="32">
        <f t="shared" si="72"/>
        <v>3000</v>
      </c>
      <c r="R120" s="32">
        <f t="shared" si="69"/>
        <v>-7000</v>
      </c>
      <c r="S120" s="28"/>
      <c r="T120" s="28">
        <f t="shared" si="70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ht="12.75" customHeight="1">
      <c r="A121" s="25" t="s">
        <v>16</v>
      </c>
      <c r="B121" s="26" t="s">
        <v>1900</v>
      </c>
      <c r="C121" s="27">
        <v>149.0</v>
      </c>
      <c r="D121" s="28" t="s">
        <v>2226</v>
      </c>
      <c r="E121" s="28" t="s">
        <v>1902</v>
      </c>
      <c r="F121" s="28"/>
      <c r="G121" s="28" t="s">
        <v>2227</v>
      </c>
      <c r="H121" s="28"/>
      <c r="I121" s="28"/>
      <c r="J121" s="28" t="s">
        <v>247</v>
      </c>
      <c r="K121" s="28" t="s">
        <v>317</v>
      </c>
      <c r="L121" s="29">
        <f t="shared" si="71"/>
        <v>78000</v>
      </c>
      <c r="M121" s="29">
        <v>65000.0</v>
      </c>
      <c r="N121" s="28"/>
      <c r="O121" s="30">
        <v>15000.0</v>
      </c>
      <c r="P121" s="31">
        <f t="shared" si="68"/>
        <v>0.052</v>
      </c>
      <c r="Q121" s="32">
        <f t="shared" si="72"/>
        <v>63000</v>
      </c>
      <c r="R121" s="32">
        <f t="shared" si="69"/>
        <v>53000</v>
      </c>
      <c r="S121" s="28"/>
      <c r="T121" s="28">
        <f t="shared" si="70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ht="12.75" customHeight="1">
      <c r="A122" s="25" t="s">
        <v>16</v>
      </c>
      <c r="B122" s="26" t="s">
        <v>1900</v>
      </c>
      <c r="C122" s="27">
        <v>152.0</v>
      </c>
      <c r="D122" s="28" t="s">
        <v>2228</v>
      </c>
      <c r="E122" s="28" t="s">
        <v>1905</v>
      </c>
      <c r="F122" s="28"/>
      <c r="G122" s="28" t="s">
        <v>2229</v>
      </c>
      <c r="H122" s="28"/>
      <c r="I122" s="28"/>
      <c r="J122" s="28" t="s">
        <v>1263</v>
      </c>
      <c r="K122" s="28" t="s">
        <v>1166</v>
      </c>
      <c r="L122" s="29">
        <f t="shared" si="71"/>
        <v>24000</v>
      </c>
      <c r="M122" s="29">
        <v>20000.0</v>
      </c>
      <c r="N122" s="28"/>
      <c r="O122" s="30">
        <v>15000.0</v>
      </c>
      <c r="P122" s="31">
        <f t="shared" si="68"/>
        <v>0.016</v>
      </c>
      <c r="Q122" s="32">
        <f t="shared" si="72"/>
        <v>9000</v>
      </c>
      <c r="R122" s="32">
        <f t="shared" si="69"/>
        <v>-1000</v>
      </c>
      <c r="S122" s="28"/>
      <c r="T122" s="28">
        <f t="shared" si="70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ht="12.75" customHeight="1">
      <c r="A123" s="25" t="s">
        <v>16</v>
      </c>
      <c r="B123" s="26" t="s">
        <v>1900</v>
      </c>
      <c r="C123" s="27">
        <v>220.0</v>
      </c>
      <c r="D123" s="28" t="s">
        <v>2230</v>
      </c>
      <c r="E123" s="28" t="s">
        <v>1905</v>
      </c>
      <c r="F123" s="28"/>
      <c r="G123" s="28" t="s">
        <v>2231</v>
      </c>
      <c r="H123" s="28"/>
      <c r="I123" s="28"/>
      <c r="J123" s="28" t="s">
        <v>1680</v>
      </c>
      <c r="K123" s="28" t="s">
        <v>802</v>
      </c>
      <c r="L123" s="29">
        <f t="shared" si="71"/>
        <v>81600</v>
      </c>
      <c r="M123" s="29">
        <v>68000.0</v>
      </c>
      <c r="N123" s="28"/>
      <c r="O123" s="30">
        <v>15000.0</v>
      </c>
      <c r="P123" s="31">
        <f t="shared" si="68"/>
        <v>0.0544</v>
      </c>
      <c r="Q123" s="32">
        <f t="shared" si="72"/>
        <v>66600</v>
      </c>
      <c r="R123" s="32">
        <f t="shared" si="69"/>
        <v>56600</v>
      </c>
      <c r="S123" s="28"/>
      <c r="T123" s="28">
        <f t="shared" si="70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ht="12.75" customHeight="1">
      <c r="A124" s="25" t="s">
        <v>16</v>
      </c>
      <c r="B124" s="26" t="s">
        <v>1900</v>
      </c>
      <c r="C124" s="27">
        <v>260.0</v>
      </c>
      <c r="D124" s="28" t="s">
        <v>2232</v>
      </c>
      <c r="E124" s="28" t="s">
        <v>1902</v>
      </c>
      <c r="F124" s="28"/>
      <c r="G124" s="28" t="s">
        <v>2233</v>
      </c>
      <c r="H124" s="28"/>
      <c r="I124" s="28"/>
      <c r="J124" s="28" t="s">
        <v>1675</v>
      </c>
      <c r="K124" s="28" t="s">
        <v>399</v>
      </c>
      <c r="L124" s="29">
        <f t="shared" si="71"/>
        <v>55200</v>
      </c>
      <c r="M124" s="29">
        <v>46000.0</v>
      </c>
      <c r="N124" s="28"/>
      <c r="O124" s="30">
        <v>15000.0</v>
      </c>
      <c r="P124" s="31">
        <f t="shared" si="68"/>
        <v>0.0368</v>
      </c>
      <c r="Q124" s="32">
        <f t="shared" si="72"/>
        <v>40200</v>
      </c>
      <c r="R124" s="32">
        <f t="shared" si="69"/>
        <v>30200</v>
      </c>
      <c r="S124" s="28"/>
      <c r="T124" s="28">
        <f t="shared" si="70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  <row r="125" ht="12.75" customHeight="1">
      <c r="A125" s="25" t="s">
        <v>16</v>
      </c>
      <c r="B125" s="26" t="s">
        <v>1900</v>
      </c>
      <c r="C125" s="27">
        <v>271.0</v>
      </c>
      <c r="D125" s="28" t="s">
        <v>2234</v>
      </c>
      <c r="E125" s="28" t="s">
        <v>1902</v>
      </c>
      <c r="F125" s="28"/>
      <c r="G125" s="28" t="s">
        <v>2235</v>
      </c>
      <c r="H125" s="28"/>
      <c r="I125" s="28"/>
      <c r="J125" s="28" t="s">
        <v>1728</v>
      </c>
      <c r="K125" s="28" t="s">
        <v>612</v>
      </c>
      <c r="L125" s="29">
        <f t="shared" si="71"/>
        <v>21600</v>
      </c>
      <c r="M125" s="29">
        <v>18000.0</v>
      </c>
      <c r="N125" s="28"/>
      <c r="O125" s="30">
        <v>15000.0</v>
      </c>
      <c r="P125" s="31">
        <f t="shared" si="68"/>
        <v>0.0144</v>
      </c>
      <c r="Q125" s="32">
        <f t="shared" si="72"/>
        <v>6600</v>
      </c>
      <c r="R125" s="32">
        <f t="shared" si="69"/>
        <v>-3400</v>
      </c>
      <c r="S125" s="28"/>
      <c r="T125" s="28">
        <f t="shared" si="70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ht="12.75" customHeight="1">
      <c r="A126" s="25" t="s">
        <v>16</v>
      </c>
      <c r="B126" s="26" t="s">
        <v>1900</v>
      </c>
      <c r="C126" s="27">
        <v>340.0</v>
      </c>
      <c r="D126" s="28" t="s">
        <v>2236</v>
      </c>
      <c r="E126" s="28" t="s">
        <v>1905</v>
      </c>
      <c r="F126" s="28"/>
      <c r="G126" s="28" t="s">
        <v>2237</v>
      </c>
      <c r="H126" s="28"/>
      <c r="I126" s="28"/>
      <c r="J126" s="28" t="s">
        <v>1874</v>
      </c>
      <c r="K126" s="28" t="s">
        <v>358</v>
      </c>
      <c r="L126" s="29">
        <f t="shared" si="71"/>
        <v>62400</v>
      </c>
      <c r="M126" s="29">
        <v>52000.0</v>
      </c>
      <c r="N126" s="28"/>
      <c r="O126" s="30">
        <v>15000.0</v>
      </c>
      <c r="P126" s="31">
        <f t="shared" si="68"/>
        <v>0.0416</v>
      </c>
      <c r="Q126" s="32">
        <f t="shared" si="72"/>
        <v>47400</v>
      </c>
      <c r="R126" s="32">
        <f t="shared" si="69"/>
        <v>37400</v>
      </c>
      <c r="S126" s="28"/>
      <c r="T126" s="28">
        <f t="shared" si="70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ht="12.75" customHeight="1">
      <c r="A127" s="25" t="s">
        <v>16</v>
      </c>
      <c r="B127" s="26" t="s">
        <v>1900</v>
      </c>
      <c r="C127" s="27">
        <v>370.0</v>
      </c>
      <c r="D127" s="28" t="s">
        <v>2238</v>
      </c>
      <c r="E127" s="28" t="s">
        <v>1902</v>
      </c>
      <c r="F127" s="28"/>
      <c r="G127" s="28" t="s">
        <v>2239</v>
      </c>
      <c r="H127" s="28"/>
      <c r="I127" s="28"/>
      <c r="J127" s="28" t="s">
        <v>1678</v>
      </c>
      <c r="K127" s="28" t="s">
        <v>1188</v>
      </c>
      <c r="L127" s="29">
        <f t="shared" si="71"/>
        <v>39600</v>
      </c>
      <c r="M127" s="29">
        <v>33000.0</v>
      </c>
      <c r="N127" s="28"/>
      <c r="O127" s="30">
        <v>15000.0</v>
      </c>
      <c r="P127" s="31">
        <f t="shared" si="68"/>
        <v>0.0264</v>
      </c>
      <c r="Q127" s="32">
        <f t="shared" si="72"/>
        <v>24600</v>
      </c>
      <c r="R127" s="32">
        <f t="shared" si="69"/>
        <v>14600</v>
      </c>
      <c r="S127" s="28"/>
      <c r="T127" s="28">
        <f t="shared" si="70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</row>
    <row r="128" ht="12.75" customHeight="1">
      <c r="A128" s="25" t="s">
        <v>16</v>
      </c>
      <c r="B128" s="26" t="s">
        <v>1900</v>
      </c>
      <c r="C128" s="27">
        <v>391.0</v>
      </c>
      <c r="D128" s="28" t="s">
        <v>2240</v>
      </c>
      <c r="E128" s="28" t="s">
        <v>1902</v>
      </c>
      <c r="F128" s="28"/>
      <c r="G128" s="28" t="s">
        <v>2241</v>
      </c>
      <c r="H128" s="28"/>
      <c r="I128" s="28"/>
      <c r="J128" s="28" t="s">
        <v>1612</v>
      </c>
      <c r="K128" s="28" t="s">
        <v>185</v>
      </c>
      <c r="L128" s="29">
        <f t="shared" si="71"/>
        <v>50400</v>
      </c>
      <c r="M128" s="29">
        <v>42000.0</v>
      </c>
      <c r="N128" s="28"/>
      <c r="O128" s="30">
        <v>15000.0</v>
      </c>
      <c r="P128" s="31">
        <f t="shared" si="68"/>
        <v>0.0336</v>
      </c>
      <c r="Q128" s="32">
        <f t="shared" si="72"/>
        <v>35400</v>
      </c>
      <c r="R128" s="32">
        <f t="shared" si="69"/>
        <v>25400</v>
      </c>
      <c r="S128" s="28"/>
      <c r="T128" s="28">
        <f t="shared" si="70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ht="12.75" customHeight="1">
      <c r="A129" s="25" t="s">
        <v>16</v>
      </c>
      <c r="B129" s="26" t="s">
        <v>1900</v>
      </c>
      <c r="C129" s="27">
        <v>437.0</v>
      </c>
      <c r="D129" s="28" t="s">
        <v>2242</v>
      </c>
      <c r="E129" s="28" t="s">
        <v>1902</v>
      </c>
      <c r="F129" s="28"/>
      <c r="G129" s="28" t="s">
        <v>2243</v>
      </c>
      <c r="H129" s="28"/>
      <c r="I129" s="28"/>
      <c r="J129" s="28" t="s">
        <v>1605</v>
      </c>
      <c r="K129" s="28" t="s">
        <v>808</v>
      </c>
      <c r="L129" s="29">
        <f t="shared" si="71"/>
        <v>19200</v>
      </c>
      <c r="M129" s="29">
        <v>16000.0</v>
      </c>
      <c r="N129" s="28"/>
      <c r="O129" s="30">
        <v>15000.0</v>
      </c>
      <c r="P129" s="31">
        <f t="shared" si="68"/>
        <v>0.0128</v>
      </c>
      <c r="Q129" s="32">
        <f t="shared" si="72"/>
        <v>4200</v>
      </c>
      <c r="R129" s="32">
        <f t="shared" si="69"/>
        <v>-5800</v>
      </c>
      <c r="S129" s="28"/>
      <c r="T129" s="28">
        <f t="shared" si="70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</row>
    <row r="130" ht="12.75" customHeight="1">
      <c r="A130" s="25" t="s">
        <v>16</v>
      </c>
      <c r="B130" s="26" t="s">
        <v>1900</v>
      </c>
      <c r="C130" s="27">
        <v>438.0</v>
      </c>
      <c r="D130" s="28" t="s">
        <v>2244</v>
      </c>
      <c r="E130" s="28" t="s">
        <v>1902</v>
      </c>
      <c r="F130" s="28"/>
      <c r="G130" s="28" t="s">
        <v>2245</v>
      </c>
      <c r="H130" s="28"/>
      <c r="I130" s="28"/>
      <c r="J130" s="28" t="s">
        <v>1874</v>
      </c>
      <c r="K130" s="28" t="s">
        <v>1323</v>
      </c>
      <c r="L130" s="29">
        <f t="shared" si="71"/>
        <v>21600</v>
      </c>
      <c r="M130" s="29">
        <v>18000.0</v>
      </c>
      <c r="N130" s="28"/>
      <c r="O130" s="30">
        <v>15000.0</v>
      </c>
      <c r="P130" s="31">
        <f t="shared" si="68"/>
        <v>0.0144</v>
      </c>
      <c r="Q130" s="32">
        <f t="shared" si="72"/>
        <v>6600</v>
      </c>
      <c r="R130" s="32">
        <f t="shared" si="69"/>
        <v>-3400</v>
      </c>
      <c r="S130" s="28"/>
      <c r="T130" s="28">
        <f t="shared" si="70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</row>
    <row r="131" ht="12.75" customHeight="1">
      <c r="A131" s="25" t="s">
        <v>16</v>
      </c>
      <c r="B131" s="26" t="s">
        <v>1900</v>
      </c>
      <c r="C131" s="27">
        <v>467.0</v>
      </c>
      <c r="D131" s="28" t="s">
        <v>2246</v>
      </c>
      <c r="E131" s="28" t="s">
        <v>1902</v>
      </c>
      <c r="F131" s="28"/>
      <c r="G131" s="28" t="s">
        <v>2247</v>
      </c>
      <c r="H131" s="28"/>
      <c r="I131" s="28"/>
      <c r="J131" s="28" t="s">
        <v>1454</v>
      </c>
      <c r="K131" s="28" t="s">
        <v>624</v>
      </c>
      <c r="L131" s="29">
        <f t="shared" si="71"/>
        <v>72000</v>
      </c>
      <c r="M131" s="29">
        <v>60000.0</v>
      </c>
      <c r="N131" s="28"/>
      <c r="O131" s="30">
        <v>15000.0</v>
      </c>
      <c r="P131" s="31">
        <f t="shared" si="68"/>
        <v>0.048</v>
      </c>
      <c r="Q131" s="32">
        <f t="shared" si="72"/>
        <v>57000</v>
      </c>
      <c r="R131" s="32">
        <f t="shared" si="69"/>
        <v>47000</v>
      </c>
      <c r="S131" s="28"/>
      <c r="T131" s="28">
        <f t="shared" si="70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</row>
    <row r="132" ht="12.75" customHeight="1">
      <c r="A132" s="33" t="s">
        <v>16</v>
      </c>
      <c r="B132" s="26" t="s">
        <v>1919</v>
      </c>
      <c r="C132" s="34">
        <v>180.0</v>
      </c>
      <c r="D132" s="26" t="s">
        <v>2248</v>
      </c>
      <c r="E132" s="26" t="s">
        <v>1905</v>
      </c>
      <c r="F132" s="35"/>
      <c r="G132" s="26"/>
      <c r="H132" s="26"/>
      <c r="I132" s="26"/>
      <c r="J132" s="26" t="s">
        <v>1734</v>
      </c>
      <c r="K132" s="26" t="s">
        <v>422</v>
      </c>
      <c r="L132" s="36">
        <v>165000.0</v>
      </c>
      <c r="M132" s="29">
        <f t="shared" ref="M132:M143" si="73">L132</f>
        <v>165000</v>
      </c>
      <c r="N132" s="28"/>
      <c r="O132" s="37">
        <v>15000.0</v>
      </c>
      <c r="P132" s="31">
        <f t="shared" si="68"/>
        <v>0.11</v>
      </c>
      <c r="Q132" s="32">
        <v>150000.0</v>
      </c>
      <c r="R132" s="32">
        <f t="shared" si="69"/>
        <v>140000</v>
      </c>
      <c r="S132" s="28"/>
      <c r="T132" s="28">
        <f t="shared" si="70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</row>
    <row r="133" ht="12.75" customHeight="1">
      <c r="A133" s="52" t="s">
        <v>16</v>
      </c>
      <c r="B133" s="26" t="s">
        <v>1919</v>
      </c>
      <c r="C133" s="34">
        <v>418.0</v>
      </c>
      <c r="D133" s="26" t="s">
        <v>2249</v>
      </c>
      <c r="E133" s="26" t="s">
        <v>1902</v>
      </c>
      <c r="F133" s="28"/>
      <c r="G133" s="28"/>
      <c r="H133" s="28"/>
      <c r="I133" s="28"/>
      <c r="J133" s="26" t="s">
        <v>1881</v>
      </c>
      <c r="K133" s="26" t="s">
        <v>318</v>
      </c>
      <c r="L133" s="40">
        <v>80000.0</v>
      </c>
      <c r="M133" s="29">
        <f t="shared" si="73"/>
        <v>80000</v>
      </c>
      <c r="N133" s="53"/>
      <c r="O133" s="30">
        <v>15000.0</v>
      </c>
      <c r="P133" s="31">
        <f t="shared" si="68"/>
        <v>0.05333333333</v>
      </c>
      <c r="Q133" s="32">
        <v>65000.0</v>
      </c>
      <c r="R133" s="32">
        <f t="shared" si="69"/>
        <v>55000</v>
      </c>
      <c r="S133" s="28"/>
      <c r="T133" s="28">
        <f t="shared" si="70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</row>
    <row r="134" ht="12.75" customHeight="1">
      <c r="A134" s="52" t="s">
        <v>16</v>
      </c>
      <c r="B134" s="26" t="s">
        <v>1919</v>
      </c>
      <c r="C134" s="34">
        <v>497.0</v>
      </c>
      <c r="D134" s="26" t="s">
        <v>2250</v>
      </c>
      <c r="E134" s="26" t="s">
        <v>1902</v>
      </c>
      <c r="F134" s="28"/>
      <c r="G134" s="28"/>
      <c r="H134" s="28"/>
      <c r="I134" s="28"/>
      <c r="J134" s="26" t="s">
        <v>1636</v>
      </c>
      <c r="K134" s="26" t="s">
        <v>594</v>
      </c>
      <c r="L134" s="40">
        <v>68000.0</v>
      </c>
      <c r="M134" s="29">
        <f t="shared" si="73"/>
        <v>68000</v>
      </c>
      <c r="N134" s="53"/>
      <c r="O134" s="30">
        <v>15000.0</v>
      </c>
      <c r="P134" s="31">
        <f t="shared" si="68"/>
        <v>0.04533333333</v>
      </c>
      <c r="Q134" s="32">
        <v>53000.0</v>
      </c>
      <c r="R134" s="32">
        <f t="shared" si="69"/>
        <v>43000</v>
      </c>
      <c r="S134" s="28"/>
      <c r="T134" s="28">
        <f t="shared" si="70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</row>
    <row r="135" ht="12.75" customHeight="1">
      <c r="A135" s="52" t="s">
        <v>16</v>
      </c>
      <c r="B135" s="26" t="s">
        <v>2005</v>
      </c>
      <c r="C135" s="34">
        <v>955.0</v>
      </c>
      <c r="D135" s="28" t="str">
        <f>CONCATENATE(A135," x ", G135)</f>
        <v>Ardad (IRE) x Sayyedati Lady (IRE)</v>
      </c>
      <c r="E135" s="26" t="s">
        <v>1902</v>
      </c>
      <c r="F135" s="26" t="s">
        <v>2019</v>
      </c>
      <c r="G135" s="26" t="s">
        <v>2251</v>
      </c>
      <c r="H135" s="28"/>
      <c r="I135" s="28"/>
      <c r="J135" s="26" t="s">
        <v>1449</v>
      </c>
      <c r="K135" s="26" t="s">
        <v>290</v>
      </c>
      <c r="L135" s="55">
        <v>37000.0</v>
      </c>
      <c r="M135" s="29">
        <f t="shared" si="73"/>
        <v>37000</v>
      </c>
      <c r="N135" s="28"/>
      <c r="O135" s="30">
        <v>15000.0</v>
      </c>
      <c r="P135" s="31"/>
      <c r="Q135" s="32">
        <f t="shared" ref="Q135:Q143" si="74">sum(L135-O135)</f>
        <v>22000</v>
      </c>
      <c r="R135" s="32">
        <f t="shared" si="69"/>
        <v>12000</v>
      </c>
      <c r="S135" s="28"/>
      <c r="T135" s="28">
        <f t="shared" si="70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ht="12.75" customHeight="1">
      <c r="A136" s="38" t="s">
        <v>16</v>
      </c>
      <c r="B136" s="34" t="s">
        <v>1921</v>
      </c>
      <c r="C136" s="39" t="s">
        <v>2252</v>
      </c>
      <c r="D136" s="28" t="s">
        <v>2253</v>
      </c>
      <c r="E136" s="26" t="s">
        <v>1905</v>
      </c>
      <c r="F136" s="28" t="s">
        <v>1924</v>
      </c>
      <c r="G136" s="28" t="s">
        <v>2254</v>
      </c>
      <c r="H136" s="28" t="s">
        <v>88</v>
      </c>
      <c r="I136" s="28" t="s">
        <v>2255</v>
      </c>
      <c r="J136" s="28" t="s">
        <v>1442</v>
      </c>
      <c r="K136" s="28" t="s">
        <v>1235</v>
      </c>
      <c r="L136" s="40">
        <v>27000.0</v>
      </c>
      <c r="M136" s="29">
        <f t="shared" si="73"/>
        <v>27000</v>
      </c>
      <c r="N136" s="41"/>
      <c r="O136" s="37">
        <v>15000.0</v>
      </c>
      <c r="P136" s="31">
        <f t="shared" ref="P136:P143" si="75">sum(L136/O136/100)</f>
        <v>0.018</v>
      </c>
      <c r="Q136" s="32">
        <f t="shared" si="74"/>
        <v>12000</v>
      </c>
      <c r="R136" s="32">
        <f t="shared" si="69"/>
        <v>2000</v>
      </c>
      <c r="S136" s="28"/>
      <c r="T136" s="28">
        <f t="shared" si="70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</row>
    <row r="137" ht="12.75" customHeight="1">
      <c r="A137" s="38" t="s">
        <v>16</v>
      </c>
      <c r="B137" s="34" t="s">
        <v>1921</v>
      </c>
      <c r="C137" s="39" t="s">
        <v>2256</v>
      </c>
      <c r="D137" s="28" t="s">
        <v>2257</v>
      </c>
      <c r="E137" s="26" t="s">
        <v>1905</v>
      </c>
      <c r="F137" s="28" t="s">
        <v>1924</v>
      </c>
      <c r="G137" s="28" t="s">
        <v>2258</v>
      </c>
      <c r="H137" s="28" t="s">
        <v>88</v>
      </c>
      <c r="I137" s="28" t="s">
        <v>18</v>
      </c>
      <c r="J137" s="28" t="s">
        <v>1560</v>
      </c>
      <c r="K137" s="28" t="s">
        <v>653</v>
      </c>
      <c r="L137" s="40">
        <v>11000.0</v>
      </c>
      <c r="M137" s="29">
        <f t="shared" si="73"/>
        <v>11000</v>
      </c>
      <c r="N137" s="41"/>
      <c r="O137" s="37">
        <v>15000.0</v>
      </c>
      <c r="P137" s="31">
        <f t="shared" si="75"/>
        <v>0.007333333333</v>
      </c>
      <c r="Q137" s="32">
        <f t="shared" si="74"/>
        <v>-4000</v>
      </c>
      <c r="R137" s="32">
        <f t="shared" si="69"/>
        <v>-14000</v>
      </c>
      <c r="S137" s="28"/>
      <c r="T137" s="28">
        <f t="shared" si="70"/>
        <v>1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</row>
    <row r="138" ht="12.75" customHeight="1">
      <c r="A138" s="38" t="s">
        <v>16</v>
      </c>
      <c r="B138" s="34" t="s">
        <v>1921</v>
      </c>
      <c r="C138" s="39" t="s">
        <v>2259</v>
      </c>
      <c r="D138" s="28" t="s">
        <v>2260</v>
      </c>
      <c r="E138" s="26" t="s">
        <v>1905</v>
      </c>
      <c r="F138" s="28" t="s">
        <v>1924</v>
      </c>
      <c r="G138" s="28" t="s">
        <v>2261</v>
      </c>
      <c r="H138" s="28" t="s">
        <v>88</v>
      </c>
      <c r="I138" s="28" t="s">
        <v>112</v>
      </c>
      <c r="J138" s="28" t="s">
        <v>1747</v>
      </c>
      <c r="K138" s="28" t="s">
        <v>948</v>
      </c>
      <c r="L138" s="40">
        <v>4000.0</v>
      </c>
      <c r="M138" s="29">
        <f t="shared" si="73"/>
        <v>4000</v>
      </c>
      <c r="N138" s="41"/>
      <c r="O138" s="37">
        <v>15000.0</v>
      </c>
      <c r="P138" s="31">
        <f t="shared" si="75"/>
        <v>0.002666666667</v>
      </c>
      <c r="Q138" s="32">
        <f t="shared" si="74"/>
        <v>-11000</v>
      </c>
      <c r="R138" s="32">
        <f t="shared" si="69"/>
        <v>-21000</v>
      </c>
      <c r="S138" s="28"/>
      <c r="T138" s="28">
        <f t="shared" si="70"/>
        <v>1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</row>
    <row r="139" ht="12.75" customHeight="1">
      <c r="A139" s="38" t="s">
        <v>16</v>
      </c>
      <c r="B139" s="34" t="s">
        <v>1921</v>
      </c>
      <c r="C139" s="39" t="s">
        <v>2262</v>
      </c>
      <c r="D139" s="28" t="s">
        <v>2263</v>
      </c>
      <c r="E139" s="26" t="s">
        <v>1905</v>
      </c>
      <c r="F139" s="28" t="s">
        <v>1924</v>
      </c>
      <c r="G139" s="28" t="s">
        <v>2264</v>
      </c>
      <c r="H139" s="28" t="s">
        <v>88</v>
      </c>
      <c r="I139" s="28" t="s">
        <v>2168</v>
      </c>
      <c r="J139" s="28" t="s">
        <v>1586</v>
      </c>
      <c r="K139" s="28" t="s">
        <v>1185</v>
      </c>
      <c r="L139" s="40">
        <v>24000.0</v>
      </c>
      <c r="M139" s="29">
        <f t="shared" si="73"/>
        <v>24000</v>
      </c>
      <c r="N139" s="41"/>
      <c r="O139" s="37">
        <v>15000.0</v>
      </c>
      <c r="P139" s="31">
        <f t="shared" si="75"/>
        <v>0.016</v>
      </c>
      <c r="Q139" s="32">
        <f t="shared" si="74"/>
        <v>9000</v>
      </c>
      <c r="R139" s="32">
        <f t="shared" si="69"/>
        <v>-1000</v>
      </c>
      <c r="S139" s="28"/>
      <c r="T139" s="28">
        <f t="shared" si="70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ht="12.75" customHeight="1">
      <c r="A140" s="38" t="s">
        <v>16</v>
      </c>
      <c r="B140" s="34" t="s">
        <v>1921</v>
      </c>
      <c r="C140" s="39" t="s">
        <v>2265</v>
      </c>
      <c r="D140" s="28" t="s">
        <v>2266</v>
      </c>
      <c r="E140" s="26" t="s">
        <v>1905</v>
      </c>
      <c r="F140" s="28" t="s">
        <v>1924</v>
      </c>
      <c r="G140" s="28" t="s">
        <v>2267</v>
      </c>
      <c r="H140" s="28" t="s">
        <v>88</v>
      </c>
      <c r="I140" s="28" t="s">
        <v>9</v>
      </c>
      <c r="J140" s="28" t="s">
        <v>1585</v>
      </c>
      <c r="K140" s="28" t="s">
        <v>390</v>
      </c>
      <c r="L140" s="40">
        <v>10000.0</v>
      </c>
      <c r="M140" s="29">
        <f t="shared" si="73"/>
        <v>10000</v>
      </c>
      <c r="N140" s="41"/>
      <c r="O140" s="37">
        <v>15000.0</v>
      </c>
      <c r="P140" s="31">
        <f t="shared" si="75"/>
        <v>0.006666666667</v>
      </c>
      <c r="Q140" s="32">
        <f t="shared" si="74"/>
        <v>-5000</v>
      </c>
      <c r="R140" s="32">
        <f t="shared" si="69"/>
        <v>-15000</v>
      </c>
      <c r="S140" s="28"/>
      <c r="T140" s="28">
        <f t="shared" si="70"/>
        <v>1</v>
      </c>
      <c r="V140" s="28"/>
      <c r="W140" s="28"/>
      <c r="X140" s="28"/>
    </row>
    <row r="141" ht="12.75" customHeight="1">
      <c r="A141" s="38" t="s">
        <v>16</v>
      </c>
      <c r="B141" s="34" t="s">
        <v>1928</v>
      </c>
      <c r="C141" s="39" t="s">
        <v>2268</v>
      </c>
      <c r="D141" s="28" t="s">
        <v>2269</v>
      </c>
      <c r="E141" s="26" t="s">
        <v>1905</v>
      </c>
      <c r="F141" s="28" t="s">
        <v>1924</v>
      </c>
      <c r="G141" s="28" t="s">
        <v>2270</v>
      </c>
      <c r="H141" s="28" t="s">
        <v>88</v>
      </c>
      <c r="I141" s="28" t="s">
        <v>61</v>
      </c>
      <c r="J141" s="28" t="s">
        <v>1263</v>
      </c>
      <c r="K141" s="28" t="s">
        <v>1134</v>
      </c>
      <c r="L141" s="40">
        <v>18000.0</v>
      </c>
      <c r="M141" s="29">
        <f t="shared" si="73"/>
        <v>18000</v>
      </c>
      <c r="N141" s="41"/>
      <c r="O141" s="37">
        <v>15000.0</v>
      </c>
      <c r="P141" s="31">
        <f t="shared" si="75"/>
        <v>0.012</v>
      </c>
      <c r="Q141" s="32">
        <f t="shared" si="74"/>
        <v>3000</v>
      </c>
      <c r="R141" s="32">
        <f t="shared" si="69"/>
        <v>-7000</v>
      </c>
      <c r="S141" s="28"/>
      <c r="T141" s="28">
        <f t="shared" si="70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ht="12.75" customHeight="1">
      <c r="A142" s="38" t="s">
        <v>16</v>
      </c>
      <c r="B142" s="34" t="s">
        <v>1928</v>
      </c>
      <c r="C142" s="39" t="s">
        <v>2271</v>
      </c>
      <c r="D142" s="28" t="s">
        <v>2272</v>
      </c>
      <c r="E142" s="26" t="s">
        <v>1905</v>
      </c>
      <c r="F142" s="28" t="s">
        <v>1924</v>
      </c>
      <c r="G142" s="28" t="s">
        <v>2273</v>
      </c>
      <c r="H142" s="28" t="s">
        <v>88</v>
      </c>
      <c r="I142" s="28" t="s">
        <v>112</v>
      </c>
      <c r="J142" s="28" t="s">
        <v>1533</v>
      </c>
      <c r="K142" s="28" t="s">
        <v>1132</v>
      </c>
      <c r="L142" s="40">
        <v>26000.0</v>
      </c>
      <c r="M142" s="29">
        <f t="shared" si="73"/>
        <v>26000</v>
      </c>
      <c r="N142" s="41"/>
      <c r="O142" s="37">
        <v>15000.0</v>
      </c>
      <c r="P142" s="31">
        <f t="shared" si="75"/>
        <v>0.01733333333</v>
      </c>
      <c r="Q142" s="32">
        <f t="shared" si="74"/>
        <v>11000</v>
      </c>
      <c r="R142" s="32">
        <f t="shared" si="69"/>
        <v>1000</v>
      </c>
      <c r="S142" s="28"/>
      <c r="T142" s="28">
        <f t="shared" si="70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ht="12.75" customHeight="1">
      <c r="A143" s="38" t="s">
        <v>16</v>
      </c>
      <c r="B143" s="34" t="s">
        <v>1928</v>
      </c>
      <c r="C143" s="39" t="s">
        <v>2274</v>
      </c>
      <c r="D143" s="28" t="s">
        <v>2275</v>
      </c>
      <c r="E143" s="26" t="s">
        <v>1902</v>
      </c>
      <c r="F143" s="28" t="s">
        <v>1924</v>
      </c>
      <c r="G143" s="28" t="s">
        <v>2276</v>
      </c>
      <c r="H143" s="28" t="s">
        <v>88</v>
      </c>
      <c r="I143" s="28" t="s">
        <v>47</v>
      </c>
      <c r="J143" s="28" t="s">
        <v>1787</v>
      </c>
      <c r="K143" s="28" t="s">
        <v>870</v>
      </c>
      <c r="L143" s="40">
        <v>3000.0</v>
      </c>
      <c r="M143" s="29">
        <f t="shared" si="73"/>
        <v>3000</v>
      </c>
      <c r="N143" s="41"/>
      <c r="O143" s="37">
        <v>15000.0</v>
      </c>
      <c r="P143" s="31">
        <f t="shared" si="75"/>
        <v>0.002</v>
      </c>
      <c r="Q143" s="32">
        <f t="shared" si="74"/>
        <v>-12000</v>
      </c>
      <c r="R143" s="32">
        <f t="shared" si="69"/>
        <v>-22000</v>
      </c>
      <c r="S143" s="28"/>
      <c r="T143" s="28">
        <f t="shared" si="70"/>
        <v>1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ht="12.75" customHeight="1">
      <c r="A144" s="25" t="s">
        <v>16</v>
      </c>
      <c r="B144" s="26" t="s">
        <v>1937</v>
      </c>
      <c r="C144" s="44" t="s">
        <v>2277</v>
      </c>
      <c r="D144" s="6" t="s">
        <v>2278</v>
      </c>
      <c r="E144" s="6" t="s">
        <v>1902</v>
      </c>
      <c r="F144" s="6" t="s">
        <v>1924</v>
      </c>
      <c r="G144" s="6" t="s">
        <v>2279</v>
      </c>
      <c r="I144" s="6" t="s">
        <v>88</v>
      </c>
      <c r="J144" s="6" t="s">
        <v>1884</v>
      </c>
      <c r="K144" s="6" t="s">
        <v>497</v>
      </c>
      <c r="L144" s="29">
        <f t="shared" ref="L144:L161" si="76">M144*1.2</f>
        <v>38400</v>
      </c>
      <c r="M144" s="45">
        <v>32000.0</v>
      </c>
      <c r="O144" s="30">
        <v>15000.0</v>
      </c>
      <c r="P144" s="31">
        <v>0.021333333333333333</v>
      </c>
      <c r="Q144" s="32">
        <v>17000.0</v>
      </c>
      <c r="R144" s="32">
        <v>7000.0</v>
      </c>
      <c r="S144" s="28"/>
      <c r="T144" s="28">
        <f t="shared" ref="T144:T182" si="77">IF(O144&gt;=M144,1,0)</f>
        <v>0</v>
      </c>
    </row>
    <row r="145" ht="12.75" customHeight="1">
      <c r="A145" s="25" t="s">
        <v>16</v>
      </c>
      <c r="B145" s="26" t="s">
        <v>1937</v>
      </c>
      <c r="C145" s="44" t="s">
        <v>2280</v>
      </c>
      <c r="D145" s="6" t="s">
        <v>2281</v>
      </c>
      <c r="E145" s="6" t="s">
        <v>1905</v>
      </c>
      <c r="F145" s="6" t="s">
        <v>2282</v>
      </c>
      <c r="G145" s="6" t="s">
        <v>2283</v>
      </c>
      <c r="I145" s="6" t="s">
        <v>88</v>
      </c>
      <c r="J145" s="6" t="s">
        <v>1653</v>
      </c>
      <c r="K145" s="6" t="s">
        <v>223</v>
      </c>
      <c r="L145" s="29">
        <f t="shared" si="76"/>
        <v>504000</v>
      </c>
      <c r="M145" s="45">
        <v>420000.0</v>
      </c>
      <c r="O145" s="30">
        <v>15000.0</v>
      </c>
      <c r="P145" s="31">
        <v>0.28</v>
      </c>
      <c r="Q145" s="32">
        <v>405000.0</v>
      </c>
      <c r="R145" s="32">
        <v>395000.0</v>
      </c>
      <c r="S145" s="28"/>
      <c r="T145" s="28">
        <f t="shared" si="77"/>
        <v>0</v>
      </c>
    </row>
    <row r="146" ht="12.75" customHeight="1">
      <c r="A146" s="25" t="s">
        <v>16</v>
      </c>
      <c r="B146" s="26" t="s">
        <v>1937</v>
      </c>
      <c r="C146" s="39" t="s">
        <v>2284</v>
      </c>
      <c r="D146" s="28" t="s">
        <v>2285</v>
      </c>
      <c r="E146" s="28" t="s">
        <v>1905</v>
      </c>
      <c r="F146" s="28" t="s">
        <v>1924</v>
      </c>
      <c r="G146" s="28" t="s">
        <v>2286</v>
      </c>
      <c r="H146" s="28" t="s">
        <v>88</v>
      </c>
      <c r="I146" s="28" t="s">
        <v>2030</v>
      </c>
      <c r="J146" s="28" t="s">
        <v>1602</v>
      </c>
      <c r="K146" s="28" t="s">
        <v>867</v>
      </c>
      <c r="L146" s="29">
        <f t="shared" si="76"/>
        <v>13200</v>
      </c>
      <c r="M146" s="40">
        <v>11000.0</v>
      </c>
      <c r="N146" s="32"/>
      <c r="O146" s="30">
        <v>15000.0</v>
      </c>
      <c r="P146" s="31">
        <f t="shared" ref="P146:P151" si="78">sum(M146/O146/100)</f>
        <v>0.007333333333</v>
      </c>
      <c r="Q146" s="32">
        <f t="shared" ref="Q146:Q151" si="79">sum(M146-O146)</f>
        <v>-4000</v>
      </c>
      <c r="R146" s="32">
        <f t="shared" ref="R146:R151" si="80">M146-O146-$S$1</f>
        <v>-14000</v>
      </c>
      <c r="S146" s="28"/>
      <c r="T146" s="28">
        <f t="shared" si="77"/>
        <v>1</v>
      </c>
      <c r="V146" s="28"/>
      <c r="W146" s="28"/>
      <c r="X146" s="28"/>
    </row>
    <row r="147" ht="12.75" customHeight="1">
      <c r="A147" s="25" t="s">
        <v>16</v>
      </c>
      <c r="B147" s="26" t="s">
        <v>1937</v>
      </c>
      <c r="C147" s="39" t="s">
        <v>2287</v>
      </c>
      <c r="D147" s="28" t="s">
        <v>2288</v>
      </c>
      <c r="E147" s="28" t="s">
        <v>1902</v>
      </c>
      <c r="F147" s="28" t="s">
        <v>1924</v>
      </c>
      <c r="G147" s="28" t="s">
        <v>2289</v>
      </c>
      <c r="H147" s="28" t="s">
        <v>88</v>
      </c>
      <c r="I147" s="28" t="s">
        <v>130</v>
      </c>
      <c r="J147" s="28" t="s">
        <v>1464</v>
      </c>
      <c r="K147" s="28" t="s">
        <v>379</v>
      </c>
      <c r="L147" s="29">
        <f t="shared" si="76"/>
        <v>84000</v>
      </c>
      <c r="M147" s="40">
        <v>70000.0</v>
      </c>
      <c r="N147" s="32"/>
      <c r="O147" s="30">
        <v>15000.0</v>
      </c>
      <c r="P147" s="31">
        <f t="shared" si="78"/>
        <v>0.04666666667</v>
      </c>
      <c r="Q147" s="32">
        <f t="shared" si="79"/>
        <v>55000</v>
      </c>
      <c r="R147" s="32">
        <f t="shared" si="80"/>
        <v>45000</v>
      </c>
      <c r="S147" s="28"/>
      <c r="T147" s="28">
        <f t="shared" si="77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ht="12.75" customHeight="1">
      <c r="A148" s="25" t="s">
        <v>16</v>
      </c>
      <c r="B148" s="26" t="s">
        <v>1937</v>
      </c>
      <c r="C148" s="39" t="s">
        <v>2290</v>
      </c>
      <c r="D148" s="28" t="s">
        <v>2291</v>
      </c>
      <c r="E148" s="28" t="s">
        <v>1905</v>
      </c>
      <c r="F148" s="28" t="s">
        <v>1924</v>
      </c>
      <c r="G148" s="28" t="s">
        <v>2292</v>
      </c>
      <c r="H148" s="28" t="s">
        <v>88</v>
      </c>
      <c r="I148" s="28" t="s">
        <v>146</v>
      </c>
      <c r="J148" s="28" t="s">
        <v>1649</v>
      </c>
      <c r="K148" s="28" t="s">
        <v>784</v>
      </c>
      <c r="L148" s="29">
        <f t="shared" si="76"/>
        <v>180000</v>
      </c>
      <c r="M148" s="40">
        <v>150000.0</v>
      </c>
      <c r="N148" s="32"/>
      <c r="O148" s="30">
        <v>15000.0</v>
      </c>
      <c r="P148" s="31">
        <f t="shared" si="78"/>
        <v>0.1</v>
      </c>
      <c r="Q148" s="32">
        <f t="shared" si="79"/>
        <v>135000</v>
      </c>
      <c r="R148" s="32">
        <f t="shared" si="80"/>
        <v>125000</v>
      </c>
      <c r="S148" s="28"/>
      <c r="T148" s="28">
        <f t="shared" si="77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ht="12.75" customHeight="1">
      <c r="A149" s="25" t="s">
        <v>16</v>
      </c>
      <c r="B149" s="26" t="s">
        <v>1937</v>
      </c>
      <c r="C149" s="39" t="s">
        <v>2293</v>
      </c>
      <c r="D149" s="28" t="s">
        <v>2294</v>
      </c>
      <c r="E149" s="28" t="s">
        <v>1902</v>
      </c>
      <c r="F149" s="28" t="s">
        <v>1924</v>
      </c>
      <c r="G149" s="28" t="s">
        <v>2295</v>
      </c>
      <c r="H149" s="28" t="s">
        <v>88</v>
      </c>
      <c r="I149" s="28" t="s">
        <v>2296</v>
      </c>
      <c r="J149" s="28" t="s">
        <v>1669</v>
      </c>
      <c r="K149" s="28" t="s">
        <v>587</v>
      </c>
      <c r="L149" s="29">
        <f t="shared" si="76"/>
        <v>26400</v>
      </c>
      <c r="M149" s="40">
        <v>22000.0</v>
      </c>
      <c r="N149" s="32"/>
      <c r="O149" s="30">
        <v>15000.0</v>
      </c>
      <c r="P149" s="31">
        <f t="shared" si="78"/>
        <v>0.01466666667</v>
      </c>
      <c r="Q149" s="32">
        <f t="shared" si="79"/>
        <v>7000</v>
      </c>
      <c r="R149" s="32">
        <f t="shared" si="80"/>
        <v>-3000</v>
      </c>
      <c r="S149" s="28"/>
      <c r="T149" s="28">
        <f t="shared" si="77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ht="12.75" customHeight="1">
      <c r="A150" s="25" t="s">
        <v>16</v>
      </c>
      <c r="B150" s="26" t="s">
        <v>1937</v>
      </c>
      <c r="C150" s="39" t="s">
        <v>2297</v>
      </c>
      <c r="D150" s="28" t="s">
        <v>2298</v>
      </c>
      <c r="E150" s="28" t="s">
        <v>1902</v>
      </c>
      <c r="F150" s="28" t="s">
        <v>1924</v>
      </c>
      <c r="G150" s="28" t="s">
        <v>2299</v>
      </c>
      <c r="H150" s="28" t="s">
        <v>88</v>
      </c>
      <c r="I150" s="28" t="s">
        <v>2300</v>
      </c>
      <c r="J150" s="28" t="s">
        <v>1502</v>
      </c>
      <c r="K150" s="28" t="s">
        <v>858</v>
      </c>
      <c r="L150" s="29">
        <f t="shared" si="76"/>
        <v>36000</v>
      </c>
      <c r="M150" s="40">
        <v>30000.0</v>
      </c>
      <c r="N150" s="32"/>
      <c r="O150" s="30">
        <v>15000.0</v>
      </c>
      <c r="P150" s="31">
        <f t="shared" si="78"/>
        <v>0.02</v>
      </c>
      <c r="Q150" s="32">
        <f t="shared" si="79"/>
        <v>15000</v>
      </c>
      <c r="R150" s="32">
        <f t="shared" si="80"/>
        <v>5000</v>
      </c>
      <c r="S150" s="28"/>
      <c r="T150" s="28">
        <f t="shared" si="77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</row>
    <row r="151" ht="12.75" customHeight="1">
      <c r="A151" s="25" t="s">
        <v>16</v>
      </c>
      <c r="B151" s="26" t="s">
        <v>1937</v>
      </c>
      <c r="C151" s="39" t="s">
        <v>2301</v>
      </c>
      <c r="D151" s="28" t="s">
        <v>2302</v>
      </c>
      <c r="E151" s="28" t="s">
        <v>1902</v>
      </c>
      <c r="F151" s="28" t="s">
        <v>1924</v>
      </c>
      <c r="G151" s="28" t="s">
        <v>2303</v>
      </c>
      <c r="H151" s="28" t="s">
        <v>88</v>
      </c>
      <c r="I151" s="28" t="s">
        <v>2296</v>
      </c>
      <c r="J151" s="28" t="s">
        <v>1543</v>
      </c>
      <c r="K151" s="28" t="s">
        <v>300</v>
      </c>
      <c r="L151" s="29">
        <f t="shared" si="76"/>
        <v>78000</v>
      </c>
      <c r="M151" s="40">
        <v>65000.0</v>
      </c>
      <c r="N151" s="32"/>
      <c r="O151" s="30">
        <v>15000.0</v>
      </c>
      <c r="P151" s="31">
        <f t="shared" si="78"/>
        <v>0.04333333333</v>
      </c>
      <c r="Q151" s="32">
        <f t="shared" si="79"/>
        <v>50000</v>
      </c>
      <c r="R151" s="32">
        <f t="shared" si="80"/>
        <v>40000</v>
      </c>
      <c r="S151" s="28"/>
      <c r="T151" s="28">
        <f t="shared" si="77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</row>
    <row r="152" ht="12.75" customHeight="1">
      <c r="A152" s="25" t="s">
        <v>16</v>
      </c>
      <c r="B152" s="26" t="s">
        <v>1937</v>
      </c>
      <c r="C152" s="42" t="s">
        <v>2304</v>
      </c>
      <c r="D152" s="28" t="s">
        <v>2305</v>
      </c>
      <c r="E152" s="28" t="s">
        <v>1902</v>
      </c>
      <c r="F152" s="28" t="s">
        <v>1924</v>
      </c>
      <c r="G152" s="28" t="s">
        <v>2306</v>
      </c>
      <c r="H152" s="28" t="s">
        <v>88</v>
      </c>
      <c r="I152" s="28" t="s">
        <v>2307</v>
      </c>
      <c r="J152" s="28" t="s">
        <v>1443</v>
      </c>
      <c r="K152" s="28" t="s">
        <v>805</v>
      </c>
      <c r="L152" s="29">
        <f t="shared" si="76"/>
        <v>150000</v>
      </c>
      <c r="M152" s="43">
        <v>125000.0</v>
      </c>
      <c r="N152" s="28"/>
      <c r="O152" s="30">
        <v>15000.0</v>
      </c>
      <c r="P152" s="31">
        <v>0.08333333333333334</v>
      </c>
      <c r="Q152" s="32">
        <v>110000.0</v>
      </c>
      <c r="R152" s="32">
        <v>100000.0</v>
      </c>
      <c r="S152" s="28"/>
      <c r="T152" s="28">
        <f t="shared" si="77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</row>
    <row r="153" ht="12.75" customHeight="1">
      <c r="A153" s="25" t="s">
        <v>16</v>
      </c>
      <c r="B153" s="26" t="s">
        <v>1937</v>
      </c>
      <c r="C153" s="42" t="s">
        <v>2308</v>
      </c>
      <c r="D153" s="28" t="s">
        <v>2309</v>
      </c>
      <c r="E153" s="28" t="s">
        <v>1902</v>
      </c>
      <c r="F153" s="28" t="s">
        <v>1924</v>
      </c>
      <c r="G153" s="28" t="s">
        <v>2310</v>
      </c>
      <c r="H153" s="28" t="s">
        <v>88</v>
      </c>
      <c r="I153" s="28" t="s">
        <v>2041</v>
      </c>
      <c r="J153" s="28" t="s">
        <v>1605</v>
      </c>
      <c r="K153" s="28" t="s">
        <v>1080</v>
      </c>
      <c r="L153" s="29">
        <f t="shared" si="76"/>
        <v>86400</v>
      </c>
      <c r="M153" s="43">
        <v>72000.0</v>
      </c>
      <c r="N153" s="28"/>
      <c r="O153" s="30">
        <v>15000.0</v>
      </c>
      <c r="P153" s="31">
        <v>0.048</v>
      </c>
      <c r="Q153" s="32">
        <v>57000.0</v>
      </c>
      <c r="R153" s="32">
        <v>47000.0</v>
      </c>
      <c r="S153" s="28"/>
      <c r="T153" s="28">
        <f t="shared" si="77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</row>
    <row r="154" ht="12.75" customHeight="1">
      <c r="A154" s="25" t="s">
        <v>16</v>
      </c>
      <c r="B154" s="26" t="s">
        <v>1937</v>
      </c>
      <c r="C154" s="42" t="s">
        <v>2311</v>
      </c>
      <c r="D154" s="28" t="s">
        <v>2312</v>
      </c>
      <c r="E154" s="28" t="s">
        <v>1905</v>
      </c>
      <c r="F154" s="28" t="s">
        <v>1924</v>
      </c>
      <c r="G154" s="28" t="s">
        <v>2313</v>
      </c>
      <c r="H154" s="28" t="s">
        <v>88</v>
      </c>
      <c r="I154" s="28" t="s">
        <v>2314</v>
      </c>
      <c r="J154" s="28" t="s">
        <v>1874</v>
      </c>
      <c r="K154" s="28" t="s">
        <v>1183</v>
      </c>
      <c r="L154" s="29">
        <f t="shared" si="76"/>
        <v>96000</v>
      </c>
      <c r="M154" s="43">
        <v>80000.0</v>
      </c>
      <c r="N154" s="28"/>
      <c r="O154" s="30">
        <v>15000.0</v>
      </c>
      <c r="P154" s="31">
        <v>0.05333333333333333</v>
      </c>
      <c r="Q154" s="32">
        <v>65000.0</v>
      </c>
      <c r="R154" s="32">
        <v>55000.0</v>
      </c>
      <c r="S154" s="28"/>
      <c r="T154" s="28">
        <f t="shared" si="77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</row>
    <row r="155" ht="12.75" customHeight="1">
      <c r="A155" s="25" t="s">
        <v>16</v>
      </c>
      <c r="B155" s="26" t="s">
        <v>1937</v>
      </c>
      <c r="C155" s="42" t="s">
        <v>2315</v>
      </c>
      <c r="D155" s="28" t="s">
        <v>2316</v>
      </c>
      <c r="E155" s="28" t="s">
        <v>1902</v>
      </c>
      <c r="F155" s="28" t="s">
        <v>1924</v>
      </c>
      <c r="G155" s="28" t="s">
        <v>2317</v>
      </c>
      <c r="H155" s="28" t="s">
        <v>88</v>
      </c>
      <c r="I155" s="28" t="s">
        <v>2314</v>
      </c>
      <c r="J155" s="28" t="s">
        <v>1576</v>
      </c>
      <c r="K155" s="28" t="s">
        <v>1152</v>
      </c>
      <c r="L155" s="29">
        <f t="shared" si="76"/>
        <v>72000</v>
      </c>
      <c r="M155" s="43">
        <v>60000.0</v>
      </c>
      <c r="N155" s="28"/>
      <c r="O155" s="30">
        <v>15000.0</v>
      </c>
      <c r="P155" s="31">
        <v>0.04</v>
      </c>
      <c r="Q155" s="32">
        <v>45000.0</v>
      </c>
      <c r="R155" s="32">
        <v>35000.0</v>
      </c>
      <c r="S155" s="28"/>
      <c r="T155" s="28">
        <f t="shared" si="77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ht="12.75" customHeight="1">
      <c r="A156" s="25" t="s">
        <v>16</v>
      </c>
      <c r="B156" s="26" t="s">
        <v>1937</v>
      </c>
      <c r="C156" s="42" t="s">
        <v>2318</v>
      </c>
      <c r="D156" s="28" t="s">
        <v>2319</v>
      </c>
      <c r="E156" s="28" t="s">
        <v>1905</v>
      </c>
      <c r="F156" s="28" t="s">
        <v>1924</v>
      </c>
      <c r="G156" s="28" t="s">
        <v>2320</v>
      </c>
      <c r="H156" s="28" t="s">
        <v>88</v>
      </c>
      <c r="I156" s="28" t="s">
        <v>2321</v>
      </c>
      <c r="J156" s="28" t="s">
        <v>1873</v>
      </c>
      <c r="K156" s="28" t="s">
        <v>935</v>
      </c>
      <c r="L156" s="29">
        <f t="shared" si="76"/>
        <v>78000</v>
      </c>
      <c r="M156" s="43">
        <v>65000.0</v>
      </c>
      <c r="N156" s="28"/>
      <c r="O156" s="30">
        <v>15000.0</v>
      </c>
      <c r="P156" s="31">
        <v>0.04333333333333333</v>
      </c>
      <c r="Q156" s="32">
        <v>50000.0</v>
      </c>
      <c r="R156" s="32">
        <v>40000.0</v>
      </c>
      <c r="S156" s="28"/>
      <c r="T156" s="28">
        <f t="shared" si="77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ht="12.75" customHeight="1">
      <c r="A157" s="25" t="s">
        <v>16</v>
      </c>
      <c r="B157" s="26" t="s">
        <v>1937</v>
      </c>
      <c r="C157" s="42" t="s">
        <v>2322</v>
      </c>
      <c r="D157" s="28" t="s">
        <v>2323</v>
      </c>
      <c r="E157" s="28" t="s">
        <v>1902</v>
      </c>
      <c r="F157" s="28" t="s">
        <v>2324</v>
      </c>
      <c r="G157" s="28" t="s">
        <v>2325</v>
      </c>
      <c r="H157" s="28" t="s">
        <v>88</v>
      </c>
      <c r="I157" s="28" t="s">
        <v>2205</v>
      </c>
      <c r="J157" s="28" t="s">
        <v>1543</v>
      </c>
      <c r="K157" s="28" t="s">
        <v>305</v>
      </c>
      <c r="L157" s="29">
        <f t="shared" si="76"/>
        <v>30000</v>
      </c>
      <c r="M157" s="43">
        <v>25000.0</v>
      </c>
      <c r="N157" s="28"/>
      <c r="O157" s="30">
        <v>15000.0</v>
      </c>
      <c r="P157" s="31">
        <v>0.016666666666666666</v>
      </c>
      <c r="Q157" s="32">
        <v>10000.0</v>
      </c>
      <c r="R157" s="32">
        <v>0.0</v>
      </c>
      <c r="S157" s="28"/>
      <c r="T157" s="28">
        <f t="shared" si="77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</row>
    <row r="158" ht="12.75" customHeight="1">
      <c r="A158" s="25" t="s">
        <v>16</v>
      </c>
      <c r="B158" s="26" t="s">
        <v>1937</v>
      </c>
      <c r="C158" s="42" t="s">
        <v>2326</v>
      </c>
      <c r="D158" s="28" t="s">
        <v>2327</v>
      </c>
      <c r="E158" s="28" t="s">
        <v>1902</v>
      </c>
      <c r="F158" s="28" t="s">
        <v>1924</v>
      </c>
      <c r="G158" s="28" t="s">
        <v>2328</v>
      </c>
      <c r="H158" s="28" t="s">
        <v>88</v>
      </c>
      <c r="I158" s="28" t="s">
        <v>1968</v>
      </c>
      <c r="J158" s="28" t="s">
        <v>1574</v>
      </c>
      <c r="K158" s="28" t="s">
        <v>1003</v>
      </c>
      <c r="L158" s="29">
        <f t="shared" si="76"/>
        <v>48000</v>
      </c>
      <c r="M158" s="43">
        <v>40000.0</v>
      </c>
      <c r="N158" s="28"/>
      <c r="O158" s="30">
        <v>15000.0</v>
      </c>
      <c r="P158" s="31">
        <v>0.026666666666666665</v>
      </c>
      <c r="Q158" s="32">
        <v>25000.0</v>
      </c>
      <c r="R158" s="32">
        <v>15000.0</v>
      </c>
      <c r="S158" s="28"/>
      <c r="T158" s="28">
        <f t="shared" si="77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</row>
    <row r="159" ht="12.75" customHeight="1">
      <c r="A159" s="25" t="s">
        <v>16</v>
      </c>
      <c r="B159" s="26" t="s">
        <v>1937</v>
      </c>
      <c r="C159" s="42" t="s">
        <v>2329</v>
      </c>
      <c r="D159" s="28" t="s">
        <v>2330</v>
      </c>
      <c r="E159" s="28" t="s">
        <v>1902</v>
      </c>
      <c r="F159" s="28" t="s">
        <v>1924</v>
      </c>
      <c r="G159" s="28" t="s">
        <v>2331</v>
      </c>
      <c r="H159" s="28" t="s">
        <v>88</v>
      </c>
      <c r="I159" s="28" t="s">
        <v>2332</v>
      </c>
      <c r="J159" s="28" t="s">
        <v>1601</v>
      </c>
      <c r="K159" s="28" t="s">
        <v>409</v>
      </c>
      <c r="L159" s="29">
        <f t="shared" si="76"/>
        <v>180000</v>
      </c>
      <c r="M159" s="43">
        <v>150000.0</v>
      </c>
      <c r="N159" s="28"/>
      <c r="O159" s="30">
        <v>15000.0</v>
      </c>
      <c r="P159" s="31">
        <v>0.1</v>
      </c>
      <c r="Q159" s="32">
        <v>135000.0</v>
      </c>
      <c r="R159" s="32">
        <v>125000.0</v>
      </c>
      <c r="S159" s="28"/>
      <c r="T159" s="28">
        <f t="shared" si="77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</row>
    <row r="160" ht="12.75" customHeight="1">
      <c r="A160" s="25" t="s">
        <v>16</v>
      </c>
      <c r="B160" s="26" t="s">
        <v>1937</v>
      </c>
      <c r="C160" s="42" t="s">
        <v>2333</v>
      </c>
      <c r="D160" s="28" t="s">
        <v>2334</v>
      </c>
      <c r="E160" s="28" t="s">
        <v>1902</v>
      </c>
      <c r="F160" s="28" t="s">
        <v>1924</v>
      </c>
      <c r="G160" s="28" t="s">
        <v>2335</v>
      </c>
      <c r="H160" s="28" t="s">
        <v>88</v>
      </c>
      <c r="I160" s="28" t="s">
        <v>2041</v>
      </c>
      <c r="J160" s="28" t="s">
        <v>1649</v>
      </c>
      <c r="K160" s="28" t="s">
        <v>1374</v>
      </c>
      <c r="L160" s="29">
        <f t="shared" si="76"/>
        <v>27600</v>
      </c>
      <c r="M160" s="43">
        <v>23000.0</v>
      </c>
      <c r="N160" s="28"/>
      <c r="O160" s="30">
        <v>15000.0</v>
      </c>
      <c r="P160" s="31">
        <v>0.015333333333333334</v>
      </c>
      <c r="Q160" s="32">
        <v>8000.0</v>
      </c>
      <c r="R160" s="32">
        <v>-2000.0</v>
      </c>
      <c r="S160" s="28"/>
      <c r="T160" s="28">
        <f t="shared" si="77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</row>
    <row r="161" ht="12.75" customHeight="1">
      <c r="A161" s="25" t="s">
        <v>16</v>
      </c>
      <c r="B161" s="26" t="s">
        <v>1937</v>
      </c>
      <c r="C161" s="42" t="s">
        <v>2336</v>
      </c>
      <c r="D161" s="28" t="s">
        <v>2337</v>
      </c>
      <c r="E161" s="28" t="s">
        <v>1902</v>
      </c>
      <c r="F161" s="28" t="s">
        <v>1924</v>
      </c>
      <c r="G161" s="28" t="s">
        <v>2338</v>
      </c>
      <c r="H161" s="28" t="s">
        <v>88</v>
      </c>
      <c r="I161" s="28" t="s">
        <v>112</v>
      </c>
      <c r="J161" s="28" t="s">
        <v>1874</v>
      </c>
      <c r="K161" s="28" t="s">
        <v>864</v>
      </c>
      <c r="L161" s="29">
        <f t="shared" si="76"/>
        <v>48000</v>
      </c>
      <c r="M161" s="43">
        <v>40000.0</v>
      </c>
      <c r="N161" s="28"/>
      <c r="O161" s="30">
        <v>15000.0</v>
      </c>
      <c r="P161" s="31">
        <v>0.026666666666666665</v>
      </c>
      <c r="Q161" s="32">
        <v>25000.0</v>
      </c>
      <c r="R161" s="32">
        <v>15000.0</v>
      </c>
      <c r="S161" s="28"/>
      <c r="T161" s="28">
        <f t="shared" si="77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</row>
    <row r="162" ht="12.75" customHeight="1">
      <c r="A162" s="25" t="s">
        <v>16</v>
      </c>
      <c r="B162" s="35" t="s">
        <v>1949</v>
      </c>
      <c r="C162" s="44" t="s">
        <v>2339</v>
      </c>
      <c r="D162" s="6" t="s">
        <v>2340</v>
      </c>
      <c r="E162" s="6" t="s">
        <v>1905</v>
      </c>
      <c r="F162" s="6" t="s">
        <v>1924</v>
      </c>
      <c r="G162" s="6" t="s">
        <v>2341</v>
      </c>
      <c r="H162" s="6" t="s">
        <v>88</v>
      </c>
      <c r="I162" s="6" t="s">
        <v>2296</v>
      </c>
      <c r="J162" s="6" t="s">
        <v>1729</v>
      </c>
      <c r="K162" s="6" t="s">
        <v>1064</v>
      </c>
      <c r="L162" s="46">
        <v>19200.0</v>
      </c>
      <c r="M162" s="47">
        <v>16000.0</v>
      </c>
      <c r="O162" s="48">
        <v>15000.0</v>
      </c>
      <c r="P162" s="31">
        <f t="shared" ref="P162:P182" si="81">sum(M162/O162/100)</f>
        <v>0.01066666667</v>
      </c>
      <c r="Q162" s="32">
        <f t="shared" ref="Q162:Q182" si="82">sum(M162-O162)</f>
        <v>1000</v>
      </c>
      <c r="R162" s="32">
        <f t="shared" ref="R162:R182" si="83">M162-O162-$S$1</f>
        <v>-9000</v>
      </c>
      <c r="S162" s="28"/>
      <c r="T162" s="28">
        <f t="shared" si="77"/>
        <v>0</v>
      </c>
    </row>
    <row r="163" ht="12.75" customHeight="1">
      <c r="A163" s="25" t="s">
        <v>16</v>
      </c>
      <c r="B163" s="35" t="s">
        <v>1949</v>
      </c>
      <c r="C163" s="27" t="s">
        <v>2342</v>
      </c>
      <c r="D163" s="28" t="s">
        <v>2343</v>
      </c>
      <c r="E163" s="28" t="s">
        <v>1902</v>
      </c>
      <c r="F163" s="28" t="s">
        <v>1924</v>
      </c>
      <c r="G163" s="28" t="s">
        <v>2344</v>
      </c>
      <c r="H163" s="28" t="s">
        <v>88</v>
      </c>
      <c r="I163" s="28" t="s">
        <v>1978</v>
      </c>
      <c r="J163" s="32" t="s">
        <v>1578</v>
      </c>
      <c r="K163" s="32" t="s">
        <v>616</v>
      </c>
      <c r="L163" s="29">
        <v>28800.0</v>
      </c>
      <c r="M163" s="49">
        <v>24000.0</v>
      </c>
      <c r="N163" s="50"/>
      <c r="O163" s="48">
        <v>15000.0</v>
      </c>
      <c r="P163" s="31">
        <f t="shared" si="81"/>
        <v>0.016</v>
      </c>
      <c r="Q163" s="32">
        <f t="shared" si="82"/>
        <v>9000</v>
      </c>
      <c r="R163" s="32">
        <f t="shared" si="83"/>
        <v>-1000</v>
      </c>
      <c r="S163" s="28"/>
      <c r="T163" s="28">
        <f t="shared" si="77"/>
        <v>0</v>
      </c>
      <c r="U163" s="28"/>
      <c r="V163" s="28"/>
      <c r="W163" s="28"/>
    </row>
    <row r="164" ht="12.75" customHeight="1">
      <c r="A164" s="25" t="s">
        <v>16</v>
      </c>
      <c r="B164" s="35" t="s">
        <v>1949</v>
      </c>
      <c r="C164" s="27" t="s">
        <v>2345</v>
      </c>
      <c r="D164" s="28" t="s">
        <v>2346</v>
      </c>
      <c r="E164" s="28" t="s">
        <v>1905</v>
      </c>
      <c r="F164" s="28" t="s">
        <v>1924</v>
      </c>
      <c r="G164" s="28" t="s">
        <v>2347</v>
      </c>
      <c r="H164" s="28" t="s">
        <v>88</v>
      </c>
      <c r="I164" s="28" t="s">
        <v>1968</v>
      </c>
      <c r="J164" s="32" t="s">
        <v>1671</v>
      </c>
      <c r="K164" s="32" t="s">
        <v>1152</v>
      </c>
      <c r="L164" s="29">
        <v>36000.0</v>
      </c>
      <c r="M164" s="49">
        <v>30000.0</v>
      </c>
      <c r="N164" s="50"/>
      <c r="O164" s="48">
        <v>15000.0</v>
      </c>
      <c r="P164" s="31">
        <f t="shared" si="81"/>
        <v>0.02</v>
      </c>
      <c r="Q164" s="32">
        <f t="shared" si="82"/>
        <v>15000</v>
      </c>
      <c r="R164" s="32">
        <f t="shared" si="83"/>
        <v>5000</v>
      </c>
      <c r="S164" s="28"/>
      <c r="T164" s="28">
        <f t="shared" si="77"/>
        <v>0</v>
      </c>
      <c r="U164" s="28"/>
      <c r="V164" s="28"/>
      <c r="W164" s="28"/>
    </row>
    <row r="165" ht="12.75" customHeight="1">
      <c r="A165" s="25" t="s">
        <v>16</v>
      </c>
      <c r="B165" s="35" t="s">
        <v>1949</v>
      </c>
      <c r="C165" s="27" t="s">
        <v>2348</v>
      </c>
      <c r="D165" s="28" t="s">
        <v>2349</v>
      </c>
      <c r="E165" s="28" t="s">
        <v>1902</v>
      </c>
      <c r="F165" s="28" t="s">
        <v>1924</v>
      </c>
      <c r="G165" s="28" t="s">
        <v>2350</v>
      </c>
      <c r="H165" s="28" t="s">
        <v>88</v>
      </c>
      <c r="I165" s="28" t="s">
        <v>2351</v>
      </c>
      <c r="J165" s="32" t="s">
        <v>1726</v>
      </c>
      <c r="K165" s="32" t="s">
        <v>640</v>
      </c>
      <c r="L165" s="29">
        <v>69600.0</v>
      </c>
      <c r="M165" s="49">
        <v>58000.0</v>
      </c>
      <c r="N165" s="50"/>
      <c r="O165" s="48">
        <v>15000.0</v>
      </c>
      <c r="P165" s="31">
        <f t="shared" si="81"/>
        <v>0.03866666667</v>
      </c>
      <c r="Q165" s="32">
        <f t="shared" si="82"/>
        <v>43000</v>
      </c>
      <c r="R165" s="32">
        <f t="shared" si="83"/>
        <v>33000</v>
      </c>
      <c r="S165" s="28"/>
      <c r="T165" s="28">
        <f t="shared" si="77"/>
        <v>0</v>
      </c>
      <c r="U165" s="28"/>
      <c r="V165" s="28"/>
      <c r="W165" s="28"/>
    </row>
    <row r="166" ht="12.75" customHeight="1">
      <c r="A166" s="25" t="s">
        <v>16</v>
      </c>
      <c r="B166" s="35" t="s">
        <v>1949</v>
      </c>
      <c r="C166" s="27" t="s">
        <v>2352</v>
      </c>
      <c r="D166" s="28" t="s">
        <v>2353</v>
      </c>
      <c r="E166" s="28" t="s">
        <v>1905</v>
      </c>
      <c r="F166" s="28" t="s">
        <v>1924</v>
      </c>
      <c r="G166" s="28" t="s">
        <v>2354</v>
      </c>
      <c r="H166" s="28" t="s">
        <v>88</v>
      </c>
      <c r="I166" s="28" t="s">
        <v>2296</v>
      </c>
      <c r="J166" s="32" t="s">
        <v>1511</v>
      </c>
      <c r="K166" s="32" t="s">
        <v>1078</v>
      </c>
      <c r="L166" s="29">
        <v>19200.0</v>
      </c>
      <c r="M166" s="49">
        <v>16000.0</v>
      </c>
      <c r="N166" s="50"/>
      <c r="O166" s="48">
        <v>15000.0</v>
      </c>
      <c r="P166" s="31">
        <f t="shared" si="81"/>
        <v>0.01066666667</v>
      </c>
      <c r="Q166" s="32">
        <f t="shared" si="82"/>
        <v>1000</v>
      </c>
      <c r="R166" s="32">
        <f t="shared" si="83"/>
        <v>-9000</v>
      </c>
      <c r="S166" s="28"/>
      <c r="T166" s="28">
        <f t="shared" si="77"/>
        <v>0</v>
      </c>
      <c r="U166" s="28"/>
      <c r="V166" s="28"/>
      <c r="W166" s="28"/>
    </row>
    <row r="167" ht="12.75" customHeight="1">
      <c r="A167" s="25" t="s">
        <v>16</v>
      </c>
      <c r="B167" s="35" t="s">
        <v>1949</v>
      </c>
      <c r="C167" s="27" t="s">
        <v>2355</v>
      </c>
      <c r="D167" s="28" t="s">
        <v>2356</v>
      </c>
      <c r="E167" s="28" t="s">
        <v>1905</v>
      </c>
      <c r="F167" s="28" t="s">
        <v>1924</v>
      </c>
      <c r="G167" s="28" t="s">
        <v>2357</v>
      </c>
      <c r="H167" s="28" t="s">
        <v>88</v>
      </c>
      <c r="I167" s="28" t="s">
        <v>48</v>
      </c>
      <c r="J167" s="32" t="s">
        <v>1753</v>
      </c>
      <c r="K167" s="32" t="s">
        <v>957</v>
      </c>
      <c r="L167" s="29">
        <v>4800.0</v>
      </c>
      <c r="M167" s="49">
        <v>4000.0</v>
      </c>
      <c r="N167" s="50"/>
      <c r="O167" s="48">
        <v>15000.0</v>
      </c>
      <c r="P167" s="31">
        <f t="shared" si="81"/>
        <v>0.002666666667</v>
      </c>
      <c r="Q167" s="32">
        <f t="shared" si="82"/>
        <v>-11000</v>
      </c>
      <c r="R167" s="32">
        <f t="shared" si="83"/>
        <v>-21000</v>
      </c>
      <c r="S167" s="28"/>
      <c r="T167" s="28">
        <f t="shared" si="77"/>
        <v>1</v>
      </c>
      <c r="U167" s="28"/>
      <c r="V167" s="28"/>
      <c r="W167" s="28"/>
    </row>
    <row r="168" ht="12.75" customHeight="1">
      <c r="A168" s="25" t="s">
        <v>16</v>
      </c>
      <c r="B168" s="35" t="s">
        <v>1949</v>
      </c>
      <c r="C168" s="27" t="s">
        <v>2358</v>
      </c>
      <c r="D168" s="28" t="s">
        <v>2359</v>
      </c>
      <c r="E168" s="28" t="s">
        <v>1902</v>
      </c>
      <c r="F168" s="28" t="s">
        <v>1924</v>
      </c>
      <c r="G168" s="28" t="s">
        <v>2360</v>
      </c>
      <c r="H168" s="28" t="s">
        <v>88</v>
      </c>
      <c r="I168" s="28" t="s">
        <v>2361</v>
      </c>
      <c r="J168" s="32" t="s">
        <v>1485</v>
      </c>
      <c r="K168" s="32" t="s">
        <v>926</v>
      </c>
      <c r="L168" s="29">
        <v>38400.0</v>
      </c>
      <c r="M168" s="49">
        <v>32000.0</v>
      </c>
      <c r="N168" s="50"/>
      <c r="O168" s="48">
        <v>15000.0</v>
      </c>
      <c r="P168" s="31">
        <f t="shared" si="81"/>
        <v>0.02133333333</v>
      </c>
      <c r="Q168" s="32">
        <f t="shared" si="82"/>
        <v>17000</v>
      </c>
      <c r="R168" s="32">
        <f t="shared" si="83"/>
        <v>7000</v>
      </c>
      <c r="S168" s="28"/>
      <c r="T168" s="28">
        <f t="shared" si="77"/>
        <v>0</v>
      </c>
      <c r="U168" s="28"/>
      <c r="V168" s="28"/>
      <c r="W168" s="28"/>
    </row>
    <row r="169" ht="12.75" customHeight="1">
      <c r="A169" s="25" t="s">
        <v>16</v>
      </c>
      <c r="B169" s="35" t="s">
        <v>1949</v>
      </c>
      <c r="C169" s="27" t="s">
        <v>2362</v>
      </c>
      <c r="D169" s="28" t="s">
        <v>2363</v>
      </c>
      <c r="E169" s="28" t="s">
        <v>1902</v>
      </c>
      <c r="F169" s="28" t="s">
        <v>1924</v>
      </c>
      <c r="G169" s="28" t="s">
        <v>2364</v>
      </c>
      <c r="H169" s="28" t="s">
        <v>88</v>
      </c>
      <c r="I169" s="28" t="s">
        <v>2365</v>
      </c>
      <c r="J169" s="32" t="s">
        <v>1450</v>
      </c>
      <c r="K169" s="32" t="s">
        <v>694</v>
      </c>
      <c r="L169" s="29">
        <v>15600.0</v>
      </c>
      <c r="M169" s="49">
        <v>13000.0</v>
      </c>
      <c r="N169" s="50"/>
      <c r="O169" s="48">
        <v>15000.0</v>
      </c>
      <c r="P169" s="31">
        <f t="shared" si="81"/>
        <v>0.008666666667</v>
      </c>
      <c r="Q169" s="32">
        <f t="shared" si="82"/>
        <v>-2000</v>
      </c>
      <c r="R169" s="32">
        <f t="shared" si="83"/>
        <v>-12000</v>
      </c>
      <c r="S169" s="28"/>
      <c r="T169" s="28">
        <f t="shared" si="77"/>
        <v>1</v>
      </c>
      <c r="U169" s="28"/>
      <c r="V169" s="28"/>
      <c r="W169" s="28"/>
    </row>
    <row r="170" ht="12.75" customHeight="1">
      <c r="A170" s="25" t="s">
        <v>16</v>
      </c>
      <c r="B170" s="35" t="s">
        <v>1949</v>
      </c>
      <c r="C170" s="27" t="s">
        <v>2366</v>
      </c>
      <c r="D170" s="28" t="s">
        <v>2367</v>
      </c>
      <c r="E170" s="28" t="s">
        <v>1902</v>
      </c>
      <c r="F170" s="28" t="s">
        <v>1924</v>
      </c>
      <c r="G170" s="28" t="s">
        <v>2368</v>
      </c>
      <c r="H170" s="28" t="s">
        <v>88</v>
      </c>
      <c r="I170" s="28" t="s">
        <v>2369</v>
      </c>
      <c r="J170" s="32" t="s">
        <v>1846</v>
      </c>
      <c r="K170" s="32" t="s">
        <v>582</v>
      </c>
      <c r="L170" s="29">
        <v>50400.0</v>
      </c>
      <c r="M170" s="49">
        <v>42000.0</v>
      </c>
      <c r="N170" s="50"/>
      <c r="O170" s="48">
        <v>15000.0</v>
      </c>
      <c r="P170" s="31">
        <f t="shared" si="81"/>
        <v>0.028</v>
      </c>
      <c r="Q170" s="32">
        <f t="shared" si="82"/>
        <v>27000</v>
      </c>
      <c r="R170" s="32">
        <f t="shared" si="83"/>
        <v>17000</v>
      </c>
      <c r="S170" s="28"/>
      <c r="T170" s="28">
        <f t="shared" si="77"/>
        <v>0</v>
      </c>
      <c r="U170" s="28"/>
      <c r="V170" s="28"/>
      <c r="W170" s="28"/>
    </row>
    <row r="171" ht="12.75" customHeight="1">
      <c r="A171" s="25" t="s">
        <v>16</v>
      </c>
      <c r="B171" s="35" t="s">
        <v>1949</v>
      </c>
      <c r="C171" s="27" t="s">
        <v>2370</v>
      </c>
      <c r="D171" s="28" t="s">
        <v>2371</v>
      </c>
      <c r="E171" s="28" t="s">
        <v>1902</v>
      </c>
      <c r="F171" s="28" t="s">
        <v>1924</v>
      </c>
      <c r="G171" s="28" t="s">
        <v>2372</v>
      </c>
      <c r="H171" s="28" t="s">
        <v>88</v>
      </c>
      <c r="I171" s="28" t="s">
        <v>2373</v>
      </c>
      <c r="J171" s="32" t="s">
        <v>1614</v>
      </c>
      <c r="K171" s="32" t="s">
        <v>313</v>
      </c>
      <c r="L171" s="29">
        <v>36000.0</v>
      </c>
      <c r="M171" s="49">
        <v>30000.0</v>
      </c>
      <c r="N171" s="50"/>
      <c r="O171" s="48">
        <v>15000.0</v>
      </c>
      <c r="P171" s="31">
        <f t="shared" si="81"/>
        <v>0.02</v>
      </c>
      <c r="Q171" s="32">
        <f t="shared" si="82"/>
        <v>15000</v>
      </c>
      <c r="R171" s="32">
        <f t="shared" si="83"/>
        <v>5000</v>
      </c>
      <c r="S171" s="28"/>
      <c r="T171" s="28">
        <f t="shared" si="77"/>
        <v>0</v>
      </c>
      <c r="U171" s="28"/>
      <c r="V171" s="28"/>
      <c r="W171" s="28"/>
    </row>
    <row r="172" ht="12.75" customHeight="1">
      <c r="A172" s="25" t="s">
        <v>16</v>
      </c>
      <c r="B172" s="35" t="s">
        <v>1949</v>
      </c>
      <c r="C172" s="27" t="s">
        <v>2374</v>
      </c>
      <c r="D172" s="28" t="s">
        <v>2375</v>
      </c>
      <c r="E172" s="28" t="s">
        <v>1902</v>
      </c>
      <c r="F172" s="28" t="s">
        <v>1924</v>
      </c>
      <c r="G172" s="28" t="s">
        <v>2376</v>
      </c>
      <c r="H172" s="28" t="s">
        <v>88</v>
      </c>
      <c r="I172" s="28" t="s">
        <v>9</v>
      </c>
      <c r="J172" s="32" t="s">
        <v>1714</v>
      </c>
      <c r="K172" s="32" t="s">
        <v>309</v>
      </c>
      <c r="L172" s="29">
        <v>36000.0</v>
      </c>
      <c r="M172" s="49">
        <v>30000.0</v>
      </c>
      <c r="N172" s="50"/>
      <c r="O172" s="48">
        <v>15000.0</v>
      </c>
      <c r="P172" s="31">
        <f t="shared" si="81"/>
        <v>0.02</v>
      </c>
      <c r="Q172" s="32">
        <f t="shared" si="82"/>
        <v>15000</v>
      </c>
      <c r="R172" s="32">
        <f t="shared" si="83"/>
        <v>5000</v>
      </c>
      <c r="S172" s="28"/>
      <c r="T172" s="28">
        <f t="shared" si="77"/>
        <v>0</v>
      </c>
      <c r="U172" s="28"/>
      <c r="V172" s="28"/>
      <c r="W172" s="28"/>
    </row>
    <row r="173" ht="12.75" customHeight="1">
      <c r="A173" s="25" t="s">
        <v>16</v>
      </c>
      <c r="B173" s="35" t="s">
        <v>1949</v>
      </c>
      <c r="C173" s="27" t="s">
        <v>2377</v>
      </c>
      <c r="D173" s="28" t="s">
        <v>2378</v>
      </c>
      <c r="E173" s="28" t="s">
        <v>1902</v>
      </c>
      <c r="F173" s="28" t="s">
        <v>1924</v>
      </c>
      <c r="G173" s="28" t="s">
        <v>2379</v>
      </c>
      <c r="H173" s="28" t="s">
        <v>88</v>
      </c>
      <c r="I173" s="28" t="s">
        <v>127</v>
      </c>
      <c r="J173" s="32" t="s">
        <v>1874</v>
      </c>
      <c r="K173" s="32" t="s">
        <v>653</v>
      </c>
      <c r="L173" s="29">
        <v>60000.0</v>
      </c>
      <c r="M173" s="49">
        <v>50000.0</v>
      </c>
      <c r="N173" s="50"/>
      <c r="O173" s="48">
        <v>15000.0</v>
      </c>
      <c r="P173" s="31">
        <f t="shared" si="81"/>
        <v>0.03333333333</v>
      </c>
      <c r="Q173" s="32">
        <f t="shared" si="82"/>
        <v>35000</v>
      </c>
      <c r="R173" s="32">
        <f t="shared" si="83"/>
        <v>25000</v>
      </c>
      <c r="S173" s="28"/>
      <c r="T173" s="28">
        <f t="shared" si="77"/>
        <v>0</v>
      </c>
      <c r="U173" s="28"/>
      <c r="V173" s="28"/>
      <c r="W173" s="28"/>
    </row>
    <row r="174" ht="12.75" customHeight="1">
      <c r="A174" s="25" t="s">
        <v>16</v>
      </c>
      <c r="B174" s="35" t="s">
        <v>1949</v>
      </c>
      <c r="C174" s="27" t="s">
        <v>2380</v>
      </c>
      <c r="D174" s="28" t="s">
        <v>2381</v>
      </c>
      <c r="E174" s="28" t="s">
        <v>1902</v>
      </c>
      <c r="F174" s="28" t="s">
        <v>2382</v>
      </c>
      <c r="G174" s="28" t="s">
        <v>2383</v>
      </c>
      <c r="H174" s="28" t="s">
        <v>88</v>
      </c>
      <c r="I174" s="28" t="s">
        <v>2314</v>
      </c>
      <c r="J174" s="32" t="s">
        <v>1485</v>
      </c>
      <c r="K174" s="32" t="s">
        <v>519</v>
      </c>
      <c r="L174" s="29">
        <v>54000.0</v>
      </c>
      <c r="M174" s="49">
        <v>45000.0</v>
      </c>
      <c r="N174" s="50"/>
      <c r="O174" s="48">
        <v>15000.0</v>
      </c>
      <c r="P174" s="31">
        <f t="shared" si="81"/>
        <v>0.03</v>
      </c>
      <c r="Q174" s="32">
        <f t="shared" si="82"/>
        <v>30000</v>
      </c>
      <c r="R174" s="32">
        <f t="shared" si="83"/>
        <v>20000</v>
      </c>
      <c r="S174" s="28"/>
      <c r="T174" s="28">
        <f t="shared" si="77"/>
        <v>0</v>
      </c>
      <c r="U174" s="28"/>
      <c r="V174" s="28"/>
      <c r="W174" s="28"/>
    </row>
    <row r="175" ht="12.75" customHeight="1">
      <c r="A175" s="25" t="s">
        <v>16</v>
      </c>
      <c r="B175" s="35" t="s">
        <v>1949</v>
      </c>
      <c r="C175" s="27" t="s">
        <v>2384</v>
      </c>
      <c r="D175" s="28" t="s">
        <v>2385</v>
      </c>
      <c r="E175" s="28" t="s">
        <v>1902</v>
      </c>
      <c r="F175" s="28" t="s">
        <v>1924</v>
      </c>
      <c r="G175" s="28" t="s">
        <v>2386</v>
      </c>
      <c r="H175" s="28" t="s">
        <v>88</v>
      </c>
      <c r="I175" s="28" t="s">
        <v>2387</v>
      </c>
      <c r="J175" s="32" t="s">
        <v>1502</v>
      </c>
      <c r="K175" s="32" t="s">
        <v>865</v>
      </c>
      <c r="L175" s="29">
        <v>12000.0</v>
      </c>
      <c r="M175" s="49">
        <v>10000.0</v>
      </c>
      <c r="N175" s="50"/>
      <c r="O175" s="48">
        <v>15000.0</v>
      </c>
      <c r="P175" s="31">
        <f t="shared" si="81"/>
        <v>0.006666666667</v>
      </c>
      <c r="Q175" s="32">
        <f t="shared" si="82"/>
        <v>-5000</v>
      </c>
      <c r="R175" s="32">
        <f t="shared" si="83"/>
        <v>-15000</v>
      </c>
      <c r="S175" s="28"/>
      <c r="T175" s="28">
        <f t="shared" si="77"/>
        <v>1</v>
      </c>
      <c r="U175" s="28"/>
      <c r="V175" s="28"/>
      <c r="W175" s="28"/>
    </row>
    <row r="176" ht="12.75" customHeight="1">
      <c r="A176" s="25" t="s">
        <v>16</v>
      </c>
      <c r="B176" s="35" t="s">
        <v>1949</v>
      </c>
      <c r="C176" s="27" t="s">
        <v>2388</v>
      </c>
      <c r="D176" s="28" t="s">
        <v>2389</v>
      </c>
      <c r="E176" s="28" t="s">
        <v>1905</v>
      </c>
      <c r="F176" s="28" t="s">
        <v>1924</v>
      </c>
      <c r="G176" s="28" t="s">
        <v>2390</v>
      </c>
      <c r="H176" s="28" t="s">
        <v>88</v>
      </c>
      <c r="I176" s="28" t="s">
        <v>2391</v>
      </c>
      <c r="J176" s="32" t="s">
        <v>1710</v>
      </c>
      <c r="K176" s="32" t="s">
        <v>1356</v>
      </c>
      <c r="L176" s="29">
        <v>10200.0</v>
      </c>
      <c r="M176" s="49">
        <v>8500.0</v>
      </c>
      <c r="N176" s="50"/>
      <c r="O176" s="48">
        <v>15000.0</v>
      </c>
      <c r="P176" s="31">
        <f t="shared" si="81"/>
        <v>0.005666666667</v>
      </c>
      <c r="Q176" s="32">
        <f t="shared" si="82"/>
        <v>-6500</v>
      </c>
      <c r="R176" s="32">
        <f t="shared" si="83"/>
        <v>-16500</v>
      </c>
      <c r="S176" s="28"/>
      <c r="T176" s="28">
        <f t="shared" si="77"/>
        <v>1</v>
      </c>
      <c r="U176" s="28"/>
      <c r="V176" s="28"/>
      <c r="W176" s="28"/>
    </row>
    <row r="177" ht="12.75" customHeight="1">
      <c r="A177" s="25" t="s">
        <v>16</v>
      </c>
      <c r="B177" s="35" t="s">
        <v>1949</v>
      </c>
      <c r="C177" s="27" t="s">
        <v>2392</v>
      </c>
      <c r="D177" s="28" t="s">
        <v>2393</v>
      </c>
      <c r="E177" s="28" t="s">
        <v>1905</v>
      </c>
      <c r="F177" s="28" t="s">
        <v>1924</v>
      </c>
      <c r="G177" s="28" t="s">
        <v>2394</v>
      </c>
      <c r="H177" s="28" t="s">
        <v>88</v>
      </c>
      <c r="I177" s="28" t="s">
        <v>2395</v>
      </c>
      <c r="J177" s="32" t="s">
        <v>1743</v>
      </c>
      <c r="K177" s="32" t="s">
        <v>719</v>
      </c>
      <c r="L177" s="29">
        <v>42000.0</v>
      </c>
      <c r="M177" s="49">
        <v>35000.0</v>
      </c>
      <c r="N177" s="50"/>
      <c r="O177" s="48">
        <v>15000.0</v>
      </c>
      <c r="P177" s="31">
        <f t="shared" si="81"/>
        <v>0.02333333333</v>
      </c>
      <c r="Q177" s="32">
        <f t="shared" si="82"/>
        <v>20000</v>
      </c>
      <c r="R177" s="32">
        <f t="shared" si="83"/>
        <v>10000</v>
      </c>
      <c r="S177" s="28"/>
      <c r="T177" s="28">
        <f t="shared" si="77"/>
        <v>0</v>
      </c>
      <c r="U177" s="28"/>
      <c r="V177" s="28"/>
      <c r="W177" s="28"/>
    </row>
    <row r="178" ht="12.75" customHeight="1">
      <c r="A178" s="25" t="s">
        <v>16</v>
      </c>
      <c r="B178" s="35" t="s">
        <v>1949</v>
      </c>
      <c r="C178" s="27" t="s">
        <v>2396</v>
      </c>
      <c r="D178" s="28" t="s">
        <v>2397</v>
      </c>
      <c r="E178" s="28" t="s">
        <v>1902</v>
      </c>
      <c r="F178" s="28" t="s">
        <v>1924</v>
      </c>
      <c r="G178" s="28" t="s">
        <v>2398</v>
      </c>
      <c r="H178" s="28" t="s">
        <v>88</v>
      </c>
      <c r="I178" s="28" t="s">
        <v>143</v>
      </c>
      <c r="J178" s="32" t="s">
        <v>1782</v>
      </c>
      <c r="K178" s="32" t="s">
        <v>519</v>
      </c>
      <c r="L178" s="29">
        <v>1200.0</v>
      </c>
      <c r="M178" s="49">
        <v>1000.0</v>
      </c>
      <c r="N178" s="50"/>
      <c r="O178" s="48">
        <v>15000.0</v>
      </c>
      <c r="P178" s="31">
        <f t="shared" si="81"/>
        <v>0.0006666666667</v>
      </c>
      <c r="Q178" s="32">
        <f t="shared" si="82"/>
        <v>-14000</v>
      </c>
      <c r="R178" s="32">
        <f t="shared" si="83"/>
        <v>-24000</v>
      </c>
      <c r="S178" s="28"/>
      <c r="T178" s="28">
        <f t="shared" si="77"/>
        <v>1</v>
      </c>
      <c r="U178" s="28"/>
      <c r="V178" s="28"/>
      <c r="W178" s="28"/>
    </row>
    <row r="179" ht="12.75" customHeight="1">
      <c r="A179" s="25" t="s">
        <v>16</v>
      </c>
      <c r="B179" s="35" t="s">
        <v>1949</v>
      </c>
      <c r="C179" s="27" t="s">
        <v>2399</v>
      </c>
      <c r="D179" s="28" t="s">
        <v>2400</v>
      </c>
      <c r="E179" s="28" t="s">
        <v>1905</v>
      </c>
      <c r="F179" s="28" t="s">
        <v>1924</v>
      </c>
      <c r="G179" s="28" t="s">
        <v>2401</v>
      </c>
      <c r="H179" s="28" t="s">
        <v>88</v>
      </c>
      <c r="I179" s="28" t="s">
        <v>2402</v>
      </c>
      <c r="J179" s="32" t="s">
        <v>1782</v>
      </c>
      <c r="K179" s="32" t="s">
        <v>670</v>
      </c>
      <c r="L179" s="29">
        <v>4800.0</v>
      </c>
      <c r="M179" s="49">
        <v>4000.0</v>
      </c>
      <c r="N179" s="50"/>
      <c r="O179" s="48">
        <v>15000.0</v>
      </c>
      <c r="P179" s="31">
        <f t="shared" si="81"/>
        <v>0.002666666667</v>
      </c>
      <c r="Q179" s="32">
        <f t="shared" si="82"/>
        <v>-11000</v>
      </c>
      <c r="R179" s="32">
        <f t="shared" si="83"/>
        <v>-21000</v>
      </c>
      <c r="S179" s="28"/>
      <c r="T179" s="28">
        <f t="shared" si="77"/>
        <v>1</v>
      </c>
      <c r="U179" s="28"/>
      <c r="V179" s="28"/>
      <c r="W179" s="28"/>
    </row>
    <row r="180" ht="12.75" customHeight="1">
      <c r="A180" s="25" t="s">
        <v>16</v>
      </c>
      <c r="B180" s="35" t="s">
        <v>1949</v>
      </c>
      <c r="C180" s="27" t="s">
        <v>2403</v>
      </c>
      <c r="D180" s="28" t="s">
        <v>2404</v>
      </c>
      <c r="E180" s="28" t="s">
        <v>1902</v>
      </c>
      <c r="F180" s="28" t="s">
        <v>1924</v>
      </c>
      <c r="G180" s="28" t="s">
        <v>2405</v>
      </c>
      <c r="H180" s="28" t="s">
        <v>88</v>
      </c>
      <c r="I180" s="28" t="s">
        <v>9</v>
      </c>
      <c r="J180" s="32" t="s">
        <v>1846</v>
      </c>
      <c r="K180" s="32" t="s">
        <v>1039</v>
      </c>
      <c r="L180" s="29">
        <v>20400.0</v>
      </c>
      <c r="M180" s="49">
        <v>17000.0</v>
      </c>
      <c r="N180" s="50"/>
      <c r="O180" s="48">
        <v>15000.0</v>
      </c>
      <c r="P180" s="31">
        <f t="shared" si="81"/>
        <v>0.01133333333</v>
      </c>
      <c r="Q180" s="32">
        <f t="shared" si="82"/>
        <v>2000</v>
      </c>
      <c r="R180" s="32">
        <f t="shared" si="83"/>
        <v>-8000</v>
      </c>
      <c r="S180" s="28"/>
      <c r="T180" s="28">
        <f t="shared" si="77"/>
        <v>0</v>
      </c>
      <c r="U180" s="28"/>
      <c r="V180" s="28"/>
      <c r="W180" s="28"/>
    </row>
    <row r="181" ht="12.75" customHeight="1">
      <c r="A181" s="25" t="s">
        <v>16</v>
      </c>
      <c r="B181" s="35" t="s">
        <v>1983</v>
      </c>
      <c r="C181" s="27" t="s">
        <v>2406</v>
      </c>
      <c r="D181" s="28" t="s">
        <v>2407</v>
      </c>
      <c r="E181" s="28" t="s">
        <v>1902</v>
      </c>
      <c r="F181" s="28" t="s">
        <v>1924</v>
      </c>
      <c r="G181" s="28" t="s">
        <v>2408</v>
      </c>
      <c r="H181" s="28" t="s">
        <v>88</v>
      </c>
      <c r="I181" s="28" t="s">
        <v>75</v>
      </c>
      <c r="J181" s="32" t="s">
        <v>1844</v>
      </c>
      <c r="K181" s="32" t="s">
        <v>424</v>
      </c>
      <c r="L181" s="29">
        <v>3600.0</v>
      </c>
      <c r="M181" s="49">
        <v>3000.0</v>
      </c>
      <c r="N181" s="50"/>
      <c r="O181" s="48">
        <v>15000.0</v>
      </c>
      <c r="P181" s="31">
        <f t="shared" si="81"/>
        <v>0.002</v>
      </c>
      <c r="Q181" s="32">
        <f t="shared" si="82"/>
        <v>-12000</v>
      </c>
      <c r="R181" s="32">
        <f t="shared" si="83"/>
        <v>-22000</v>
      </c>
      <c r="S181" s="28"/>
      <c r="T181" s="28">
        <f t="shared" si="77"/>
        <v>1</v>
      </c>
      <c r="U181" s="28"/>
      <c r="V181" s="28"/>
      <c r="W181" s="28"/>
    </row>
    <row r="182" ht="12.75" customHeight="1">
      <c r="A182" s="25" t="s">
        <v>16</v>
      </c>
      <c r="B182" s="35" t="s">
        <v>1983</v>
      </c>
      <c r="C182" s="27" t="s">
        <v>2409</v>
      </c>
      <c r="D182" s="28" t="s">
        <v>2410</v>
      </c>
      <c r="E182" s="28" t="s">
        <v>1905</v>
      </c>
      <c r="F182" s="28" t="s">
        <v>1924</v>
      </c>
      <c r="G182" s="28" t="s">
        <v>2411</v>
      </c>
      <c r="H182" s="28" t="s">
        <v>88</v>
      </c>
      <c r="I182" s="28" t="s">
        <v>2412</v>
      </c>
      <c r="J182" s="32" t="s">
        <v>1846</v>
      </c>
      <c r="K182" s="32" t="s">
        <v>606</v>
      </c>
      <c r="L182" s="29">
        <v>12000.0</v>
      </c>
      <c r="M182" s="49">
        <v>10000.0</v>
      </c>
      <c r="N182" s="50"/>
      <c r="O182" s="48">
        <v>15000.0</v>
      </c>
      <c r="P182" s="31">
        <f t="shared" si="81"/>
        <v>0.006666666667</v>
      </c>
      <c r="Q182" s="32">
        <f t="shared" si="82"/>
        <v>-5000</v>
      </c>
      <c r="R182" s="32">
        <f t="shared" si="83"/>
        <v>-15000</v>
      </c>
      <c r="S182" s="28"/>
      <c r="T182" s="28">
        <f t="shared" si="77"/>
        <v>1</v>
      </c>
      <c r="U182" s="28"/>
      <c r="V182" s="28"/>
      <c r="W182" s="28"/>
    </row>
    <row r="183" ht="12.75" customHeight="1">
      <c r="A183" s="33" t="s">
        <v>17</v>
      </c>
      <c r="B183" s="26" t="s">
        <v>2005</v>
      </c>
      <c r="C183" s="54">
        <v>618.0</v>
      </c>
      <c r="D183" s="28" t="s">
        <v>2413</v>
      </c>
      <c r="E183" s="26" t="s">
        <v>1905</v>
      </c>
      <c r="F183" s="35" t="s">
        <v>2007</v>
      </c>
      <c r="G183" s="35" t="s">
        <v>2414</v>
      </c>
      <c r="H183" s="28"/>
      <c r="I183" s="28"/>
      <c r="J183" s="35" t="s">
        <v>1670</v>
      </c>
      <c r="K183" s="35" t="s">
        <v>215</v>
      </c>
      <c r="L183" s="40">
        <v>5000.0</v>
      </c>
      <c r="M183" s="29">
        <f t="shared" ref="M183:M204" si="84">L183</f>
        <v>5000</v>
      </c>
      <c r="N183" s="53"/>
      <c r="O183" s="30">
        <v>5000.0</v>
      </c>
      <c r="P183" s="31">
        <f t="shared" ref="P183:P192" si="85">sum(L183/O183/100)</f>
        <v>0.01</v>
      </c>
      <c r="Q183" s="32">
        <v>3000.0</v>
      </c>
      <c r="R183" s="32">
        <f t="shared" ref="R183:R209" si="86">L183-O183-$S$1</f>
        <v>-10000</v>
      </c>
      <c r="S183" s="28"/>
      <c r="T183" s="28">
        <f t="shared" ref="T183:T209" si="87">IF(O183&gt;=L183,1,0)</f>
        <v>1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</row>
    <row r="184" ht="12.75" customHeight="1">
      <c r="A184" s="38" t="s">
        <v>17</v>
      </c>
      <c r="B184" s="34" t="s">
        <v>1921</v>
      </c>
      <c r="C184" s="39" t="s">
        <v>2415</v>
      </c>
      <c r="D184" s="28" t="s">
        <v>2416</v>
      </c>
      <c r="E184" s="26" t="s">
        <v>1902</v>
      </c>
      <c r="F184" s="28" t="s">
        <v>1924</v>
      </c>
      <c r="G184" s="28" t="s">
        <v>2417</v>
      </c>
      <c r="H184" s="28" t="s">
        <v>111</v>
      </c>
      <c r="I184" s="28" t="s">
        <v>2418</v>
      </c>
      <c r="J184" s="28" t="s">
        <v>1766</v>
      </c>
      <c r="K184" s="28" t="s">
        <v>1296</v>
      </c>
      <c r="L184" s="40">
        <v>1500.0</v>
      </c>
      <c r="M184" s="29">
        <f t="shared" si="84"/>
        <v>1500</v>
      </c>
      <c r="N184" s="57"/>
      <c r="O184" s="37">
        <v>5000.0</v>
      </c>
      <c r="P184" s="31">
        <f t="shared" si="85"/>
        <v>0.003</v>
      </c>
      <c r="Q184" s="32">
        <f t="shared" ref="Q184:Q186" si="88">sum(L184-O184)</f>
        <v>-3500</v>
      </c>
      <c r="R184" s="32">
        <f t="shared" si="86"/>
        <v>-13500</v>
      </c>
      <c r="S184" s="28"/>
      <c r="T184" s="28">
        <f t="shared" si="87"/>
        <v>1</v>
      </c>
      <c r="V184" s="28"/>
      <c r="W184" s="28"/>
      <c r="X184" s="28"/>
    </row>
    <row r="185" ht="12.75" customHeight="1">
      <c r="A185" s="38" t="s">
        <v>17</v>
      </c>
      <c r="B185" s="34" t="s">
        <v>1928</v>
      </c>
      <c r="C185" s="39" t="s">
        <v>2419</v>
      </c>
      <c r="D185" s="28" t="s">
        <v>2420</v>
      </c>
      <c r="E185" s="26" t="s">
        <v>1905</v>
      </c>
      <c r="F185" s="28" t="s">
        <v>1924</v>
      </c>
      <c r="G185" s="28" t="s">
        <v>2421</v>
      </c>
      <c r="H185" s="28" t="s">
        <v>111</v>
      </c>
      <c r="I185" s="28" t="s">
        <v>2422</v>
      </c>
      <c r="J185" s="28" t="s">
        <v>1801</v>
      </c>
      <c r="K185" s="28" t="s">
        <v>370</v>
      </c>
      <c r="L185" s="40">
        <v>11000.0</v>
      </c>
      <c r="M185" s="29">
        <f t="shared" si="84"/>
        <v>11000</v>
      </c>
      <c r="N185" s="57"/>
      <c r="O185" s="37">
        <v>5000.0</v>
      </c>
      <c r="P185" s="31">
        <f t="shared" si="85"/>
        <v>0.022</v>
      </c>
      <c r="Q185" s="32">
        <f t="shared" si="88"/>
        <v>6000</v>
      </c>
      <c r="R185" s="32">
        <f t="shared" si="86"/>
        <v>-4000</v>
      </c>
      <c r="S185" s="28"/>
      <c r="T185" s="28">
        <f t="shared" si="87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</row>
    <row r="186" ht="12.75" customHeight="1">
      <c r="A186" s="38" t="s">
        <v>17</v>
      </c>
      <c r="B186" s="34" t="s">
        <v>1928</v>
      </c>
      <c r="C186" s="39" t="s">
        <v>2423</v>
      </c>
      <c r="D186" s="28" t="s">
        <v>2424</v>
      </c>
      <c r="E186" s="26" t="s">
        <v>1905</v>
      </c>
      <c r="F186" s="28" t="s">
        <v>1952</v>
      </c>
      <c r="G186" s="28" t="s">
        <v>2425</v>
      </c>
      <c r="H186" s="28" t="s">
        <v>111</v>
      </c>
      <c r="I186" s="28" t="s">
        <v>2426</v>
      </c>
      <c r="J186" s="28" t="s">
        <v>293</v>
      </c>
      <c r="K186" s="28" t="s">
        <v>357</v>
      </c>
      <c r="L186" s="40">
        <v>12000.0</v>
      </c>
      <c r="M186" s="29">
        <f t="shared" si="84"/>
        <v>12000</v>
      </c>
      <c r="N186" s="57"/>
      <c r="O186" s="37">
        <v>5000.0</v>
      </c>
      <c r="P186" s="31">
        <f t="shared" si="85"/>
        <v>0.024</v>
      </c>
      <c r="Q186" s="32">
        <f t="shared" si="88"/>
        <v>7000</v>
      </c>
      <c r="R186" s="32">
        <f t="shared" si="86"/>
        <v>-3000</v>
      </c>
      <c r="S186" s="28"/>
      <c r="T186" s="28">
        <f t="shared" si="87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</row>
    <row r="187" ht="12.75" customHeight="1">
      <c r="A187" s="33" t="s">
        <v>18</v>
      </c>
      <c r="B187" s="26" t="s">
        <v>1919</v>
      </c>
      <c r="C187" s="34">
        <v>75.0</v>
      </c>
      <c r="D187" s="26" t="s">
        <v>2427</v>
      </c>
      <c r="E187" s="26" t="s">
        <v>1902</v>
      </c>
      <c r="F187" s="35"/>
      <c r="G187" s="26"/>
      <c r="H187" s="26"/>
      <c r="I187" s="26"/>
      <c r="J187" s="26" t="s">
        <v>1848</v>
      </c>
      <c r="K187" s="26" t="s">
        <v>642</v>
      </c>
      <c r="L187" s="36">
        <v>80000.0</v>
      </c>
      <c r="M187" s="29">
        <f t="shared" si="84"/>
        <v>80000</v>
      </c>
      <c r="N187" s="28"/>
      <c r="O187" s="37">
        <v>17500.0</v>
      </c>
      <c r="P187" s="31">
        <f t="shared" si="85"/>
        <v>0.04571428571</v>
      </c>
      <c r="Q187" s="32">
        <v>62500.0</v>
      </c>
      <c r="R187" s="32">
        <f t="shared" si="86"/>
        <v>52500</v>
      </c>
      <c r="S187" s="28"/>
      <c r="T187" s="28">
        <f t="shared" si="87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</row>
    <row r="188" ht="12.75" customHeight="1">
      <c r="A188" s="33" t="s">
        <v>18</v>
      </c>
      <c r="B188" s="26" t="s">
        <v>1919</v>
      </c>
      <c r="C188" s="34">
        <v>156.0</v>
      </c>
      <c r="D188" s="26" t="s">
        <v>2428</v>
      </c>
      <c r="E188" s="26" t="s">
        <v>1902</v>
      </c>
      <c r="F188" s="35"/>
      <c r="G188" s="26"/>
      <c r="H188" s="26"/>
      <c r="I188" s="26"/>
      <c r="J188" s="26" t="s">
        <v>1091</v>
      </c>
      <c r="K188" s="26" t="s">
        <v>218</v>
      </c>
      <c r="L188" s="36">
        <v>100000.0</v>
      </c>
      <c r="M188" s="29">
        <f t="shared" si="84"/>
        <v>100000</v>
      </c>
      <c r="N188" s="28"/>
      <c r="O188" s="37">
        <v>17500.0</v>
      </c>
      <c r="P188" s="31">
        <f t="shared" si="85"/>
        <v>0.05714285714</v>
      </c>
      <c r="Q188" s="32">
        <v>82500.0</v>
      </c>
      <c r="R188" s="32">
        <f t="shared" si="86"/>
        <v>72500</v>
      </c>
      <c r="S188" s="28"/>
      <c r="T188" s="28">
        <f t="shared" si="87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</row>
    <row r="189" ht="12.75" customHeight="1">
      <c r="A189" s="33" t="s">
        <v>18</v>
      </c>
      <c r="B189" s="26" t="s">
        <v>1919</v>
      </c>
      <c r="C189" s="34">
        <v>402.0</v>
      </c>
      <c r="D189" s="26" t="s">
        <v>2429</v>
      </c>
      <c r="E189" s="26" t="s">
        <v>1905</v>
      </c>
      <c r="F189" s="28"/>
      <c r="G189" s="28"/>
      <c r="H189" s="28"/>
      <c r="I189" s="28"/>
      <c r="J189" s="26" t="s">
        <v>1873</v>
      </c>
      <c r="K189" s="26" t="s">
        <v>692</v>
      </c>
      <c r="L189" s="40">
        <v>42000.0</v>
      </c>
      <c r="M189" s="29">
        <f t="shared" si="84"/>
        <v>42000</v>
      </c>
      <c r="N189" s="53"/>
      <c r="O189" s="30">
        <v>17500.0</v>
      </c>
      <c r="P189" s="31">
        <f t="shared" si="85"/>
        <v>0.024</v>
      </c>
      <c r="Q189" s="32">
        <v>24500.0</v>
      </c>
      <c r="R189" s="32">
        <f t="shared" si="86"/>
        <v>14500</v>
      </c>
      <c r="S189" s="28"/>
      <c r="T189" s="28">
        <f t="shared" si="87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</row>
    <row r="190" ht="12.75" customHeight="1">
      <c r="A190" s="33" t="s">
        <v>18</v>
      </c>
      <c r="B190" s="26" t="s">
        <v>1919</v>
      </c>
      <c r="C190" s="34">
        <v>505.0</v>
      </c>
      <c r="D190" s="26" t="s">
        <v>2430</v>
      </c>
      <c r="E190" s="26" t="s">
        <v>1905</v>
      </c>
      <c r="F190" s="28"/>
      <c r="G190" s="28"/>
      <c r="H190" s="28"/>
      <c r="I190" s="28"/>
      <c r="J190" s="26" t="s">
        <v>1678</v>
      </c>
      <c r="K190" s="26" t="s">
        <v>650</v>
      </c>
      <c r="L190" s="40">
        <v>110000.0</v>
      </c>
      <c r="M190" s="29">
        <f t="shared" si="84"/>
        <v>110000</v>
      </c>
      <c r="N190" s="53"/>
      <c r="O190" s="30">
        <v>17500.0</v>
      </c>
      <c r="P190" s="31">
        <f t="shared" si="85"/>
        <v>0.06285714286</v>
      </c>
      <c r="Q190" s="32">
        <v>92500.0</v>
      </c>
      <c r="R190" s="32">
        <f t="shared" si="86"/>
        <v>82500</v>
      </c>
      <c r="S190" s="28"/>
      <c r="T190" s="28">
        <f t="shared" si="87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</row>
    <row r="191" ht="12.75" customHeight="1">
      <c r="A191" s="33" t="s">
        <v>18</v>
      </c>
      <c r="B191" s="26" t="s">
        <v>2005</v>
      </c>
      <c r="C191" s="54">
        <v>533.0</v>
      </c>
      <c r="D191" s="28" t="s">
        <v>2431</v>
      </c>
      <c r="E191" s="26" t="s">
        <v>1902</v>
      </c>
      <c r="F191" s="35" t="s">
        <v>2432</v>
      </c>
      <c r="G191" s="35" t="s">
        <v>2433</v>
      </c>
      <c r="H191" s="28"/>
      <c r="I191" s="28"/>
      <c r="J191" s="35" t="s">
        <v>1839</v>
      </c>
      <c r="K191" s="35" t="s">
        <v>1131</v>
      </c>
      <c r="L191" s="40">
        <v>19000.0</v>
      </c>
      <c r="M191" s="29">
        <f t="shared" si="84"/>
        <v>19000</v>
      </c>
      <c r="N191" s="53"/>
      <c r="O191" s="30">
        <v>17500.0</v>
      </c>
      <c r="P191" s="31">
        <f t="shared" si="85"/>
        <v>0.01085714286</v>
      </c>
      <c r="Q191" s="32">
        <v>3000.0</v>
      </c>
      <c r="R191" s="32">
        <f t="shared" si="86"/>
        <v>-8500</v>
      </c>
      <c r="S191" s="28"/>
      <c r="T191" s="28">
        <f t="shared" si="87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</row>
    <row r="192" ht="12.75" customHeight="1">
      <c r="A192" s="33" t="s">
        <v>18</v>
      </c>
      <c r="B192" s="26" t="s">
        <v>2005</v>
      </c>
      <c r="C192" s="54">
        <v>713.0</v>
      </c>
      <c r="D192" s="28" t="s">
        <v>2434</v>
      </c>
      <c r="E192" s="26" t="s">
        <v>1902</v>
      </c>
      <c r="F192" s="35" t="s">
        <v>1924</v>
      </c>
      <c r="G192" s="35">
        <v>2023.0</v>
      </c>
      <c r="H192" s="28"/>
      <c r="I192" s="28"/>
      <c r="J192" s="35" t="s">
        <v>1785</v>
      </c>
      <c r="K192" s="35" t="s">
        <v>300</v>
      </c>
      <c r="L192" s="40">
        <v>36000.0</v>
      </c>
      <c r="M192" s="29">
        <f t="shared" si="84"/>
        <v>36000</v>
      </c>
      <c r="N192" s="53"/>
      <c r="O192" s="30">
        <v>17500.0</v>
      </c>
      <c r="P192" s="31">
        <f t="shared" si="85"/>
        <v>0.02057142857</v>
      </c>
      <c r="Q192" s="32">
        <v>3000.0</v>
      </c>
      <c r="R192" s="32">
        <f t="shared" si="86"/>
        <v>8500</v>
      </c>
      <c r="S192" s="28"/>
      <c r="T192" s="28">
        <f t="shared" si="87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</row>
    <row r="193" ht="12.75" customHeight="1">
      <c r="A193" s="33" t="s">
        <v>18</v>
      </c>
      <c r="B193" s="26" t="s">
        <v>2005</v>
      </c>
      <c r="C193" s="34">
        <v>764.0</v>
      </c>
      <c r="D193" s="26" t="s">
        <v>2435</v>
      </c>
      <c r="E193" s="26" t="s">
        <v>1905</v>
      </c>
      <c r="F193" s="26" t="s">
        <v>1952</v>
      </c>
      <c r="G193" s="26" t="s">
        <v>2436</v>
      </c>
      <c r="H193" s="28"/>
      <c r="I193" s="28"/>
      <c r="J193" s="26" t="s">
        <v>1839</v>
      </c>
      <c r="K193" s="26" t="s">
        <v>498</v>
      </c>
      <c r="L193" s="36">
        <v>40000.0</v>
      </c>
      <c r="M193" s="29">
        <f t="shared" si="84"/>
        <v>40000</v>
      </c>
      <c r="N193" s="53"/>
      <c r="O193" s="30">
        <v>17500.0</v>
      </c>
      <c r="P193" s="28"/>
      <c r="Q193" s="32">
        <f t="shared" ref="Q193:Q209" si="89">sum(L193-O193)</f>
        <v>22500</v>
      </c>
      <c r="R193" s="32">
        <f t="shared" si="86"/>
        <v>12500</v>
      </c>
      <c r="S193" s="28"/>
      <c r="T193" s="28">
        <f t="shared" si="87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</row>
    <row r="194" ht="12.75" customHeight="1">
      <c r="A194" s="33" t="s">
        <v>18</v>
      </c>
      <c r="B194" s="26" t="s">
        <v>2005</v>
      </c>
      <c r="C194" s="34">
        <v>850.0</v>
      </c>
      <c r="D194" s="28" t="str">
        <f t="shared" ref="D194:D196" si="90">CONCATENATE(A194," x ", G194)</f>
        <v>Australia (GB) x Madame Delavanti (IRE)</v>
      </c>
      <c r="E194" s="26" t="s">
        <v>1902</v>
      </c>
      <c r="F194" s="26" t="s">
        <v>2437</v>
      </c>
      <c r="G194" s="26" t="s">
        <v>2438</v>
      </c>
      <c r="H194" s="28"/>
      <c r="I194" s="28"/>
      <c r="J194" s="26" t="s">
        <v>1506</v>
      </c>
      <c r="K194" s="26" t="s">
        <v>790</v>
      </c>
      <c r="L194" s="55">
        <v>15000.0</v>
      </c>
      <c r="M194" s="29">
        <f t="shared" si="84"/>
        <v>15000</v>
      </c>
      <c r="N194" s="28"/>
      <c r="O194" s="37">
        <v>17500.0</v>
      </c>
      <c r="P194" s="31"/>
      <c r="Q194" s="32">
        <f t="shared" si="89"/>
        <v>-2500</v>
      </c>
      <c r="R194" s="32">
        <f t="shared" si="86"/>
        <v>-12500</v>
      </c>
      <c r="S194" s="28"/>
      <c r="T194" s="28">
        <f t="shared" si="87"/>
        <v>1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</row>
    <row r="195" ht="12.75" customHeight="1">
      <c r="A195" s="33" t="s">
        <v>18</v>
      </c>
      <c r="B195" s="26" t="s">
        <v>2005</v>
      </c>
      <c r="C195" s="34">
        <v>886.0</v>
      </c>
      <c r="D195" s="28" t="str">
        <f t="shared" si="90"/>
        <v>Australia (GB) x My Rosie (IRE)</v>
      </c>
      <c r="E195" s="26" t="s">
        <v>1902</v>
      </c>
      <c r="F195" s="26" t="s">
        <v>2019</v>
      </c>
      <c r="G195" s="26" t="s">
        <v>2439</v>
      </c>
      <c r="H195" s="28"/>
      <c r="I195" s="28"/>
      <c r="J195" s="26" t="s">
        <v>1471</v>
      </c>
      <c r="K195" s="26" t="s">
        <v>534</v>
      </c>
      <c r="L195" s="55">
        <v>22000.0</v>
      </c>
      <c r="M195" s="29">
        <f t="shared" si="84"/>
        <v>22000</v>
      </c>
      <c r="N195" s="28"/>
      <c r="O195" s="30">
        <v>17500.0</v>
      </c>
      <c r="P195" s="31"/>
      <c r="Q195" s="32">
        <f t="shared" si="89"/>
        <v>4500</v>
      </c>
      <c r="R195" s="32">
        <f t="shared" si="86"/>
        <v>-5500</v>
      </c>
      <c r="S195" s="28"/>
      <c r="T195" s="28">
        <f t="shared" si="87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ht="12.75" customHeight="1">
      <c r="A196" s="33" t="s">
        <v>18</v>
      </c>
      <c r="B196" s="26" t="s">
        <v>2005</v>
      </c>
      <c r="C196" s="34">
        <v>978.0</v>
      </c>
      <c r="D196" s="28" t="str">
        <f t="shared" si="90"/>
        <v>Australia (GB) x Soriya (FR)</v>
      </c>
      <c r="E196" s="26" t="s">
        <v>1902</v>
      </c>
      <c r="F196" s="26" t="s">
        <v>2019</v>
      </c>
      <c r="G196" s="26" t="s">
        <v>2440</v>
      </c>
      <c r="H196" s="28"/>
      <c r="I196" s="28"/>
      <c r="J196" s="26" t="s">
        <v>1449</v>
      </c>
      <c r="K196" s="26" t="s">
        <v>566</v>
      </c>
      <c r="L196" s="55">
        <v>30000.0</v>
      </c>
      <c r="M196" s="29">
        <f t="shared" si="84"/>
        <v>30000</v>
      </c>
      <c r="N196" s="28"/>
      <c r="O196" s="30">
        <v>17500.0</v>
      </c>
      <c r="P196" s="31"/>
      <c r="Q196" s="32">
        <f t="shared" si="89"/>
        <v>12500</v>
      </c>
      <c r="R196" s="32">
        <f t="shared" si="86"/>
        <v>2500</v>
      </c>
      <c r="S196" s="28"/>
      <c r="T196" s="28">
        <f t="shared" si="87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ht="12.75" customHeight="1">
      <c r="A197" s="33" t="s">
        <v>18</v>
      </c>
      <c r="B197" s="34" t="s">
        <v>1921</v>
      </c>
      <c r="C197" s="39" t="s">
        <v>2441</v>
      </c>
      <c r="D197" s="28" t="s">
        <v>2442</v>
      </c>
      <c r="E197" s="26" t="s">
        <v>1902</v>
      </c>
      <c r="F197" s="28" t="s">
        <v>1924</v>
      </c>
      <c r="G197" s="28" t="s">
        <v>2443</v>
      </c>
      <c r="H197" s="28" t="s">
        <v>2205</v>
      </c>
      <c r="I197" s="28" t="s">
        <v>86</v>
      </c>
      <c r="J197" s="28" t="s">
        <v>1475</v>
      </c>
      <c r="K197" s="28" t="s">
        <v>727</v>
      </c>
      <c r="L197" s="40">
        <v>85000.0</v>
      </c>
      <c r="M197" s="29">
        <f t="shared" si="84"/>
        <v>85000</v>
      </c>
      <c r="N197" s="57"/>
      <c r="O197" s="37">
        <v>17500.0</v>
      </c>
      <c r="P197" s="31">
        <f t="shared" ref="P197:P209" si="91">sum(L197/O197/100)</f>
        <v>0.04857142857</v>
      </c>
      <c r="Q197" s="32">
        <f t="shared" si="89"/>
        <v>67500</v>
      </c>
      <c r="R197" s="32">
        <f t="shared" si="86"/>
        <v>57500</v>
      </c>
      <c r="S197" s="28"/>
      <c r="T197" s="28">
        <f t="shared" si="87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</row>
    <row r="198" ht="12.75" customHeight="1">
      <c r="A198" s="33" t="s">
        <v>18</v>
      </c>
      <c r="B198" s="34" t="s">
        <v>1921</v>
      </c>
      <c r="C198" s="39" t="s">
        <v>2444</v>
      </c>
      <c r="D198" s="28" t="s">
        <v>2445</v>
      </c>
      <c r="E198" s="26" t="s">
        <v>1902</v>
      </c>
      <c r="F198" s="28" t="s">
        <v>1952</v>
      </c>
      <c r="G198" s="28" t="s">
        <v>2446</v>
      </c>
      <c r="H198" s="28" t="s">
        <v>2205</v>
      </c>
      <c r="I198" s="28" t="s">
        <v>2447</v>
      </c>
      <c r="J198" s="28" t="s">
        <v>1685</v>
      </c>
      <c r="K198" s="28" t="s">
        <v>227</v>
      </c>
      <c r="L198" s="40">
        <v>52000.0</v>
      </c>
      <c r="M198" s="29">
        <f t="shared" si="84"/>
        <v>52000</v>
      </c>
      <c r="N198" s="57"/>
      <c r="O198" s="37">
        <v>17500.0</v>
      </c>
      <c r="P198" s="31">
        <f t="shared" si="91"/>
        <v>0.02971428571</v>
      </c>
      <c r="Q198" s="32">
        <f t="shared" si="89"/>
        <v>34500</v>
      </c>
      <c r="R198" s="32">
        <f t="shared" si="86"/>
        <v>24500</v>
      </c>
      <c r="S198" s="28"/>
      <c r="T198" s="28">
        <f t="shared" si="87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</row>
    <row r="199" ht="12.75" customHeight="1">
      <c r="A199" s="33" t="s">
        <v>18</v>
      </c>
      <c r="B199" s="34" t="s">
        <v>1921</v>
      </c>
      <c r="C199" s="39" t="s">
        <v>2448</v>
      </c>
      <c r="D199" s="28" t="s">
        <v>2449</v>
      </c>
      <c r="E199" s="26" t="s">
        <v>1905</v>
      </c>
      <c r="F199" s="28" t="s">
        <v>1952</v>
      </c>
      <c r="G199" s="28" t="s">
        <v>2450</v>
      </c>
      <c r="H199" s="28" t="s">
        <v>2205</v>
      </c>
      <c r="I199" s="28" t="s">
        <v>2422</v>
      </c>
      <c r="J199" s="28" t="s">
        <v>1674</v>
      </c>
      <c r="K199" s="28" t="s">
        <v>625</v>
      </c>
      <c r="L199" s="40">
        <v>18000.0</v>
      </c>
      <c r="M199" s="29">
        <f t="shared" si="84"/>
        <v>18000</v>
      </c>
      <c r="N199" s="57"/>
      <c r="O199" s="37">
        <v>17500.0</v>
      </c>
      <c r="P199" s="31">
        <f t="shared" si="91"/>
        <v>0.01028571429</v>
      </c>
      <c r="Q199" s="32">
        <f t="shared" si="89"/>
        <v>500</v>
      </c>
      <c r="R199" s="32">
        <f t="shared" si="86"/>
        <v>-9500</v>
      </c>
      <c r="S199" s="28"/>
      <c r="T199" s="28">
        <f t="shared" si="87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</row>
    <row r="200" ht="12.75" customHeight="1">
      <c r="A200" s="33" t="s">
        <v>18</v>
      </c>
      <c r="B200" s="34" t="s">
        <v>1921</v>
      </c>
      <c r="C200" s="39" t="s">
        <v>2451</v>
      </c>
      <c r="D200" s="28" t="s">
        <v>2452</v>
      </c>
      <c r="E200" s="26" t="s">
        <v>1905</v>
      </c>
      <c r="F200" s="28" t="s">
        <v>1924</v>
      </c>
      <c r="G200" s="28" t="s">
        <v>2453</v>
      </c>
      <c r="H200" s="28" t="s">
        <v>2205</v>
      </c>
      <c r="I200" s="28" t="s">
        <v>2454</v>
      </c>
      <c r="J200" s="28" t="s">
        <v>1706</v>
      </c>
      <c r="K200" s="28" t="s">
        <v>891</v>
      </c>
      <c r="L200" s="40">
        <v>25000.0</v>
      </c>
      <c r="M200" s="29">
        <f t="shared" si="84"/>
        <v>25000</v>
      </c>
      <c r="N200" s="57"/>
      <c r="O200" s="37">
        <v>17500.0</v>
      </c>
      <c r="P200" s="31">
        <f t="shared" si="91"/>
        <v>0.01428571429</v>
      </c>
      <c r="Q200" s="32">
        <f t="shared" si="89"/>
        <v>7500</v>
      </c>
      <c r="R200" s="32">
        <f t="shared" si="86"/>
        <v>-2500</v>
      </c>
      <c r="S200" s="28"/>
      <c r="T200" s="28">
        <f t="shared" si="87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</row>
    <row r="201" ht="12.75" customHeight="1">
      <c r="A201" s="33" t="s">
        <v>18</v>
      </c>
      <c r="B201" s="34" t="s">
        <v>1928</v>
      </c>
      <c r="C201" s="39" t="s">
        <v>2455</v>
      </c>
      <c r="D201" s="28" t="s">
        <v>2456</v>
      </c>
      <c r="E201" s="26" t="s">
        <v>1902</v>
      </c>
      <c r="F201" s="28" t="s">
        <v>1952</v>
      </c>
      <c r="G201" s="28" t="s">
        <v>2457</v>
      </c>
      <c r="H201" s="28" t="s">
        <v>2205</v>
      </c>
      <c r="I201" s="28" t="s">
        <v>57</v>
      </c>
      <c r="J201" s="28" t="s">
        <v>1876</v>
      </c>
      <c r="K201" s="28" t="s">
        <v>1201</v>
      </c>
      <c r="L201" s="40">
        <v>5000.0</v>
      </c>
      <c r="M201" s="29">
        <f t="shared" si="84"/>
        <v>5000</v>
      </c>
      <c r="N201" s="57"/>
      <c r="O201" s="37">
        <v>17500.0</v>
      </c>
      <c r="P201" s="31">
        <f t="shared" si="91"/>
        <v>0.002857142857</v>
      </c>
      <c r="Q201" s="32">
        <f t="shared" si="89"/>
        <v>-12500</v>
      </c>
      <c r="R201" s="32">
        <f t="shared" si="86"/>
        <v>-22500</v>
      </c>
      <c r="S201" s="28"/>
      <c r="T201" s="28">
        <f t="shared" si="87"/>
        <v>1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</row>
    <row r="202" ht="12.75" customHeight="1">
      <c r="A202" s="33" t="s">
        <v>18</v>
      </c>
      <c r="B202" s="34" t="s">
        <v>1928</v>
      </c>
      <c r="C202" s="39" t="s">
        <v>2458</v>
      </c>
      <c r="D202" s="28" t="s">
        <v>2459</v>
      </c>
      <c r="E202" s="26" t="s">
        <v>1902</v>
      </c>
      <c r="F202" s="28" t="s">
        <v>1952</v>
      </c>
      <c r="G202" s="28" t="s">
        <v>2460</v>
      </c>
      <c r="H202" s="28" t="s">
        <v>2205</v>
      </c>
      <c r="I202" s="28" t="s">
        <v>2125</v>
      </c>
      <c r="J202" s="28" t="s">
        <v>1586</v>
      </c>
      <c r="K202" s="28" t="s">
        <v>198</v>
      </c>
      <c r="L202" s="40">
        <v>15000.0</v>
      </c>
      <c r="M202" s="29">
        <f t="shared" si="84"/>
        <v>15000</v>
      </c>
      <c r="N202" s="57"/>
      <c r="O202" s="37">
        <v>17500.0</v>
      </c>
      <c r="P202" s="31">
        <f t="shared" si="91"/>
        <v>0.008571428571</v>
      </c>
      <c r="Q202" s="32">
        <f t="shared" si="89"/>
        <v>-2500</v>
      </c>
      <c r="R202" s="32">
        <f t="shared" si="86"/>
        <v>-12500</v>
      </c>
      <c r="S202" s="28"/>
      <c r="T202" s="28">
        <f t="shared" si="87"/>
        <v>1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</row>
    <row r="203" ht="12.75" customHeight="1">
      <c r="A203" s="33" t="s">
        <v>18</v>
      </c>
      <c r="B203" s="34" t="s">
        <v>1928</v>
      </c>
      <c r="C203" s="39" t="s">
        <v>2461</v>
      </c>
      <c r="D203" s="28" t="s">
        <v>2462</v>
      </c>
      <c r="E203" s="26" t="s">
        <v>1902</v>
      </c>
      <c r="F203" s="28" t="s">
        <v>1924</v>
      </c>
      <c r="G203" s="28" t="s">
        <v>2463</v>
      </c>
      <c r="H203" s="28" t="s">
        <v>2205</v>
      </c>
      <c r="I203" s="28" t="s">
        <v>2464</v>
      </c>
      <c r="J203" s="28" t="s">
        <v>1466</v>
      </c>
      <c r="K203" s="28" t="s">
        <v>741</v>
      </c>
      <c r="L203" s="40">
        <v>10000.0</v>
      </c>
      <c r="M203" s="29">
        <f t="shared" si="84"/>
        <v>10000</v>
      </c>
      <c r="N203" s="57"/>
      <c r="O203" s="37">
        <v>17500.0</v>
      </c>
      <c r="P203" s="31">
        <f t="shared" si="91"/>
        <v>0.005714285714</v>
      </c>
      <c r="Q203" s="32">
        <f t="shared" si="89"/>
        <v>-7500</v>
      </c>
      <c r="R203" s="32">
        <f t="shared" si="86"/>
        <v>-17500</v>
      </c>
      <c r="S203" s="28"/>
      <c r="T203" s="28">
        <f t="shared" si="87"/>
        <v>1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</row>
    <row r="204" ht="12.75" customHeight="1">
      <c r="A204" s="33" t="s">
        <v>18</v>
      </c>
      <c r="B204" s="34" t="s">
        <v>1928</v>
      </c>
      <c r="C204" s="39" t="s">
        <v>2465</v>
      </c>
      <c r="D204" s="28" t="s">
        <v>2466</v>
      </c>
      <c r="E204" s="26" t="s">
        <v>1905</v>
      </c>
      <c r="F204" s="28" t="s">
        <v>1924</v>
      </c>
      <c r="G204" s="28" t="s">
        <v>2467</v>
      </c>
      <c r="H204" s="28" t="s">
        <v>2205</v>
      </c>
      <c r="I204" s="28" t="s">
        <v>112</v>
      </c>
      <c r="J204" s="28" t="s">
        <v>1463</v>
      </c>
      <c r="K204" s="28" t="s">
        <v>845</v>
      </c>
      <c r="L204" s="40">
        <v>8000.0</v>
      </c>
      <c r="M204" s="29">
        <f t="shared" si="84"/>
        <v>8000</v>
      </c>
      <c r="N204" s="57"/>
      <c r="O204" s="37">
        <v>17500.0</v>
      </c>
      <c r="P204" s="31">
        <f t="shared" si="91"/>
        <v>0.004571428571</v>
      </c>
      <c r="Q204" s="32">
        <f t="shared" si="89"/>
        <v>-9500</v>
      </c>
      <c r="R204" s="32">
        <f t="shared" si="86"/>
        <v>-19500</v>
      </c>
      <c r="S204" s="28"/>
      <c r="T204" s="28">
        <f t="shared" si="87"/>
        <v>1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</row>
    <row r="205" ht="12.75" customHeight="1">
      <c r="A205" s="33" t="s">
        <v>18</v>
      </c>
      <c r="B205" s="26" t="s">
        <v>1933</v>
      </c>
      <c r="C205" s="39" t="s">
        <v>2468</v>
      </c>
      <c r="D205" s="28" t="s">
        <v>2469</v>
      </c>
      <c r="E205" s="28" t="s">
        <v>1902</v>
      </c>
      <c r="F205" s="28" t="s">
        <v>1924</v>
      </c>
      <c r="G205" s="28" t="s">
        <v>2470</v>
      </c>
      <c r="H205" s="53" t="s">
        <v>2205</v>
      </c>
      <c r="I205" s="28" t="s">
        <v>2041</v>
      </c>
      <c r="J205" s="28" t="s">
        <v>1507</v>
      </c>
      <c r="K205" s="28" t="s">
        <v>538</v>
      </c>
      <c r="L205" s="29">
        <f t="shared" ref="L205:L207" si="92">M205*1.2</f>
        <v>114000</v>
      </c>
      <c r="M205" s="49">
        <v>95000.0</v>
      </c>
      <c r="N205" s="28"/>
      <c r="O205" s="30">
        <v>17500.0</v>
      </c>
      <c r="P205" s="31">
        <f t="shared" si="91"/>
        <v>0.06514285714</v>
      </c>
      <c r="Q205" s="32">
        <f t="shared" si="89"/>
        <v>96500</v>
      </c>
      <c r="R205" s="32">
        <f t="shared" si="86"/>
        <v>86500</v>
      </c>
      <c r="S205" s="28"/>
      <c r="T205" s="28">
        <f t="shared" si="87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</row>
    <row r="206" ht="12.75" customHeight="1">
      <c r="A206" s="33" t="s">
        <v>18</v>
      </c>
      <c r="B206" s="26" t="s">
        <v>1933</v>
      </c>
      <c r="C206" s="39" t="s">
        <v>2471</v>
      </c>
      <c r="D206" s="28" t="s">
        <v>2472</v>
      </c>
      <c r="E206" s="28" t="s">
        <v>1902</v>
      </c>
      <c r="F206" s="28" t="s">
        <v>1924</v>
      </c>
      <c r="G206" s="28" t="s">
        <v>2473</v>
      </c>
      <c r="H206" s="53" t="s">
        <v>2205</v>
      </c>
      <c r="I206" s="28" t="s">
        <v>2314</v>
      </c>
      <c r="J206" s="28" t="s">
        <v>1610</v>
      </c>
      <c r="K206" s="28" t="s">
        <v>227</v>
      </c>
      <c r="L206" s="29">
        <f t="shared" si="92"/>
        <v>156000</v>
      </c>
      <c r="M206" s="49">
        <v>130000.0</v>
      </c>
      <c r="N206" s="28"/>
      <c r="O206" s="37">
        <v>17500.0</v>
      </c>
      <c r="P206" s="31">
        <f t="shared" si="91"/>
        <v>0.08914285714</v>
      </c>
      <c r="Q206" s="32">
        <f t="shared" si="89"/>
        <v>138500</v>
      </c>
      <c r="R206" s="32">
        <f t="shared" si="86"/>
        <v>128500</v>
      </c>
      <c r="S206" s="28"/>
      <c r="T206" s="28">
        <f t="shared" si="87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</row>
    <row r="207" ht="12.75" customHeight="1">
      <c r="A207" s="33" t="s">
        <v>18</v>
      </c>
      <c r="B207" s="26" t="s">
        <v>1933</v>
      </c>
      <c r="C207" s="39" t="s">
        <v>2474</v>
      </c>
      <c r="D207" s="28" t="s">
        <v>2475</v>
      </c>
      <c r="E207" s="28" t="s">
        <v>1902</v>
      </c>
      <c r="F207" s="28" t="s">
        <v>1952</v>
      </c>
      <c r="G207" s="28" t="s">
        <v>2476</v>
      </c>
      <c r="H207" s="53" t="s">
        <v>2205</v>
      </c>
      <c r="I207" s="28" t="s">
        <v>2477</v>
      </c>
      <c r="J207" s="28" t="s">
        <v>1450</v>
      </c>
      <c r="K207" s="28" t="s">
        <v>746</v>
      </c>
      <c r="L207" s="29">
        <f t="shared" si="92"/>
        <v>68400</v>
      </c>
      <c r="M207" s="49">
        <v>57000.0</v>
      </c>
      <c r="N207" s="28"/>
      <c r="O207" s="37">
        <v>17500.0</v>
      </c>
      <c r="P207" s="31">
        <f t="shared" si="91"/>
        <v>0.03908571429</v>
      </c>
      <c r="Q207" s="32">
        <f t="shared" si="89"/>
        <v>50900</v>
      </c>
      <c r="R207" s="32">
        <f t="shared" si="86"/>
        <v>40900</v>
      </c>
      <c r="S207" s="28"/>
      <c r="T207" s="28">
        <f t="shared" si="87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</row>
    <row r="208" ht="12.75" customHeight="1">
      <c r="A208" s="33" t="s">
        <v>18</v>
      </c>
      <c r="B208" s="34" t="s">
        <v>1933</v>
      </c>
      <c r="C208" s="39" t="s">
        <v>2478</v>
      </c>
      <c r="D208" s="28" t="s">
        <v>2479</v>
      </c>
      <c r="E208" s="28" t="s">
        <v>1905</v>
      </c>
      <c r="F208" s="28" t="s">
        <v>1952</v>
      </c>
      <c r="G208" s="28" t="s">
        <v>2480</v>
      </c>
      <c r="H208" s="28" t="s">
        <v>2205</v>
      </c>
      <c r="I208" s="28" t="s">
        <v>2201</v>
      </c>
      <c r="J208" s="53" t="s">
        <v>1543</v>
      </c>
      <c r="K208" s="28" t="s">
        <v>746</v>
      </c>
      <c r="L208" s="29">
        <v>74400.0</v>
      </c>
      <c r="M208" s="49">
        <v>62000.0</v>
      </c>
      <c r="N208" s="28"/>
      <c r="O208" s="30">
        <v>17500.0</v>
      </c>
      <c r="P208" s="31">
        <f t="shared" si="91"/>
        <v>0.04251428571</v>
      </c>
      <c r="Q208" s="32">
        <f t="shared" si="89"/>
        <v>56900</v>
      </c>
      <c r="R208" s="32">
        <f t="shared" si="86"/>
        <v>46900</v>
      </c>
      <c r="S208" s="28"/>
      <c r="T208" s="28">
        <f t="shared" si="87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</row>
    <row r="209" ht="12.75" customHeight="1">
      <c r="A209" s="33" t="s">
        <v>18</v>
      </c>
      <c r="B209" s="26" t="s">
        <v>1933</v>
      </c>
      <c r="C209" s="39" t="s">
        <v>2481</v>
      </c>
      <c r="D209" s="28" t="s">
        <v>2482</v>
      </c>
      <c r="E209" s="28" t="s">
        <v>1902</v>
      </c>
      <c r="F209" s="28" t="s">
        <v>1924</v>
      </c>
      <c r="G209" s="28" t="s">
        <v>2483</v>
      </c>
      <c r="H209" s="53" t="s">
        <v>2205</v>
      </c>
      <c r="I209" s="28" t="s">
        <v>2484</v>
      </c>
      <c r="J209" s="28" t="s">
        <v>1853</v>
      </c>
      <c r="K209" s="28" t="s">
        <v>283</v>
      </c>
      <c r="L209" s="29">
        <f t="shared" ref="L209:L219" si="93">M209*1.2</f>
        <v>216000</v>
      </c>
      <c r="M209" s="49">
        <v>180000.0</v>
      </c>
      <c r="N209" s="28"/>
      <c r="O209" s="37">
        <v>17500.0</v>
      </c>
      <c r="P209" s="31">
        <f t="shared" si="91"/>
        <v>0.1234285714</v>
      </c>
      <c r="Q209" s="32">
        <f t="shared" si="89"/>
        <v>198500</v>
      </c>
      <c r="R209" s="32">
        <f t="shared" si="86"/>
        <v>188500</v>
      </c>
      <c r="S209" s="28"/>
      <c r="T209" s="28">
        <f t="shared" si="87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</row>
    <row r="210" ht="12.75" customHeight="1">
      <c r="A210" s="33" t="s">
        <v>18</v>
      </c>
      <c r="B210" s="26" t="s">
        <v>1937</v>
      </c>
      <c r="C210" s="44" t="s">
        <v>2485</v>
      </c>
      <c r="D210" s="6" t="s">
        <v>2486</v>
      </c>
      <c r="E210" s="6" t="s">
        <v>1902</v>
      </c>
      <c r="F210" s="6" t="s">
        <v>1952</v>
      </c>
      <c r="G210" s="6" t="s">
        <v>2487</v>
      </c>
      <c r="I210" s="6" t="s">
        <v>2205</v>
      </c>
      <c r="J210" s="6" t="s">
        <v>1638</v>
      </c>
      <c r="K210" s="6" t="s">
        <v>1039</v>
      </c>
      <c r="L210" s="29">
        <f t="shared" si="93"/>
        <v>60000</v>
      </c>
      <c r="M210" s="45">
        <v>50000.0</v>
      </c>
      <c r="O210" s="30">
        <v>17500.0</v>
      </c>
      <c r="P210" s="31">
        <v>0.02857142857142857</v>
      </c>
      <c r="Q210" s="32">
        <v>32500.0</v>
      </c>
      <c r="R210" s="32">
        <v>22500.0</v>
      </c>
      <c r="S210" s="28"/>
      <c r="T210" s="28">
        <f t="shared" ref="T210:T222" si="94">IF(O210&gt;=M210,1,0)</f>
        <v>0</v>
      </c>
    </row>
    <row r="211" ht="12.75" customHeight="1">
      <c r="A211" s="33" t="s">
        <v>18</v>
      </c>
      <c r="B211" s="26" t="s">
        <v>1937</v>
      </c>
      <c r="C211" s="44" t="s">
        <v>2488</v>
      </c>
      <c r="D211" s="6" t="s">
        <v>2489</v>
      </c>
      <c r="E211" s="6" t="s">
        <v>1902</v>
      </c>
      <c r="F211" s="6" t="s">
        <v>1924</v>
      </c>
      <c r="G211" s="6" t="s">
        <v>2490</v>
      </c>
      <c r="I211" s="6" t="s">
        <v>2205</v>
      </c>
      <c r="J211" s="6" t="s">
        <v>1561</v>
      </c>
      <c r="K211" s="6" t="s">
        <v>271</v>
      </c>
      <c r="L211" s="29">
        <f t="shared" si="93"/>
        <v>132000</v>
      </c>
      <c r="M211" s="45">
        <v>110000.0</v>
      </c>
      <c r="O211" s="30">
        <v>17500.0</v>
      </c>
      <c r="P211" s="31">
        <v>0.06285714285714286</v>
      </c>
      <c r="Q211" s="32">
        <v>92500.0</v>
      </c>
      <c r="R211" s="32">
        <v>82500.0</v>
      </c>
      <c r="S211" s="28"/>
      <c r="T211" s="28">
        <f t="shared" si="94"/>
        <v>0</v>
      </c>
    </row>
    <row r="212" ht="12.75" customHeight="1">
      <c r="A212" s="33" t="s">
        <v>18</v>
      </c>
      <c r="B212" s="26" t="s">
        <v>1937</v>
      </c>
      <c r="C212" s="39" t="s">
        <v>2491</v>
      </c>
      <c r="D212" s="28" t="s">
        <v>2492</v>
      </c>
      <c r="E212" s="28" t="s">
        <v>1905</v>
      </c>
      <c r="F212" s="28" t="s">
        <v>1924</v>
      </c>
      <c r="G212" s="28" t="s">
        <v>2493</v>
      </c>
      <c r="H212" s="28" t="s">
        <v>2205</v>
      </c>
      <c r="I212" s="28" t="s">
        <v>2494</v>
      </c>
      <c r="J212" s="28" t="s">
        <v>1482</v>
      </c>
      <c r="K212" s="28" t="s">
        <v>785</v>
      </c>
      <c r="L212" s="29">
        <f t="shared" si="93"/>
        <v>138000</v>
      </c>
      <c r="M212" s="40">
        <v>115000.0</v>
      </c>
      <c r="N212" s="32"/>
      <c r="O212" s="30">
        <v>17500.0</v>
      </c>
      <c r="P212" s="31">
        <f t="shared" ref="P212:P213" si="95">sum(M212/O212/100)</f>
        <v>0.06571428571</v>
      </c>
      <c r="Q212" s="32">
        <f t="shared" ref="Q212:Q213" si="96">sum(M212-O212)</f>
        <v>97500</v>
      </c>
      <c r="R212" s="32">
        <f t="shared" ref="R212:R213" si="97">M212-O212-$S$1</f>
        <v>87500</v>
      </c>
      <c r="S212" s="28"/>
      <c r="T212" s="28">
        <f t="shared" si="94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</row>
    <row r="213" ht="12.75" customHeight="1">
      <c r="A213" s="33" t="s">
        <v>18</v>
      </c>
      <c r="B213" s="26" t="s">
        <v>1937</v>
      </c>
      <c r="C213" s="39" t="s">
        <v>2495</v>
      </c>
      <c r="D213" s="28" t="s">
        <v>2496</v>
      </c>
      <c r="E213" s="28" t="s">
        <v>1902</v>
      </c>
      <c r="F213" s="28" t="s">
        <v>2497</v>
      </c>
      <c r="G213" s="28" t="s">
        <v>2498</v>
      </c>
      <c r="H213" s="28" t="s">
        <v>2205</v>
      </c>
      <c r="I213" s="28" t="s">
        <v>2201</v>
      </c>
      <c r="J213" s="28" t="s">
        <v>1729</v>
      </c>
      <c r="K213" s="28" t="s">
        <v>403</v>
      </c>
      <c r="L213" s="29">
        <f t="shared" si="93"/>
        <v>18000</v>
      </c>
      <c r="M213" s="40">
        <v>15000.0</v>
      </c>
      <c r="N213" s="32"/>
      <c r="O213" s="30">
        <v>17500.0</v>
      </c>
      <c r="P213" s="31">
        <f t="shared" si="95"/>
        <v>0.008571428571</v>
      </c>
      <c r="Q213" s="32">
        <f t="shared" si="96"/>
        <v>-2500</v>
      </c>
      <c r="R213" s="32">
        <f t="shared" si="97"/>
        <v>-12500</v>
      </c>
      <c r="S213" s="28"/>
      <c r="T213" s="28">
        <f t="shared" si="94"/>
        <v>1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</row>
    <row r="214" ht="12.75" customHeight="1">
      <c r="A214" s="33" t="s">
        <v>18</v>
      </c>
      <c r="B214" s="26" t="s">
        <v>1937</v>
      </c>
      <c r="C214" s="42" t="s">
        <v>2499</v>
      </c>
      <c r="D214" s="28" t="s">
        <v>2500</v>
      </c>
      <c r="E214" s="28" t="s">
        <v>1905</v>
      </c>
      <c r="F214" s="28" t="s">
        <v>1924</v>
      </c>
      <c r="G214" s="28" t="s">
        <v>2501</v>
      </c>
      <c r="H214" s="28" t="s">
        <v>2205</v>
      </c>
      <c r="I214" s="28" t="s">
        <v>2422</v>
      </c>
      <c r="J214" s="28" t="s">
        <v>1690</v>
      </c>
      <c r="K214" s="28" t="s">
        <v>311</v>
      </c>
      <c r="L214" s="29">
        <f t="shared" si="93"/>
        <v>30000</v>
      </c>
      <c r="M214" s="43">
        <v>25000.0</v>
      </c>
      <c r="N214" s="28"/>
      <c r="O214" s="30">
        <v>17500.0</v>
      </c>
      <c r="P214" s="31">
        <v>0.014285714285714285</v>
      </c>
      <c r="Q214" s="32">
        <v>7500.0</v>
      </c>
      <c r="R214" s="32">
        <v>-2500.0</v>
      </c>
      <c r="S214" s="28"/>
      <c r="T214" s="28">
        <f t="shared" si="94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</row>
    <row r="215" ht="12.75" customHeight="1">
      <c r="A215" s="33" t="s">
        <v>18</v>
      </c>
      <c r="B215" s="26" t="s">
        <v>1937</v>
      </c>
      <c r="C215" s="42" t="s">
        <v>2502</v>
      </c>
      <c r="D215" s="28" t="s">
        <v>2503</v>
      </c>
      <c r="E215" s="28" t="s">
        <v>1902</v>
      </c>
      <c r="F215" s="28" t="s">
        <v>1952</v>
      </c>
      <c r="G215" s="28" t="s">
        <v>2504</v>
      </c>
      <c r="H215" s="28" t="s">
        <v>2205</v>
      </c>
      <c r="I215" s="28" t="s">
        <v>2505</v>
      </c>
      <c r="J215" s="28" t="s">
        <v>1484</v>
      </c>
      <c r="K215" s="28" t="s">
        <v>1247</v>
      </c>
      <c r="L215" s="29">
        <f t="shared" si="93"/>
        <v>156000</v>
      </c>
      <c r="M215" s="43">
        <v>130000.0</v>
      </c>
      <c r="N215" s="28"/>
      <c r="O215" s="30">
        <v>17500.0</v>
      </c>
      <c r="P215" s="31">
        <v>0.07428571428571429</v>
      </c>
      <c r="Q215" s="32">
        <v>112500.0</v>
      </c>
      <c r="R215" s="32">
        <v>102500.0</v>
      </c>
      <c r="S215" s="28"/>
      <c r="T215" s="28">
        <f t="shared" si="94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</row>
    <row r="216" ht="12.75" customHeight="1">
      <c r="A216" s="33" t="s">
        <v>18</v>
      </c>
      <c r="B216" s="26" t="s">
        <v>1937</v>
      </c>
      <c r="C216" s="42" t="s">
        <v>2506</v>
      </c>
      <c r="D216" s="28" t="s">
        <v>2507</v>
      </c>
      <c r="E216" s="28" t="s">
        <v>1905</v>
      </c>
      <c r="F216" s="28" t="s">
        <v>1924</v>
      </c>
      <c r="G216" s="28" t="s">
        <v>2508</v>
      </c>
      <c r="H216" s="28" t="s">
        <v>2205</v>
      </c>
      <c r="I216" s="28" t="s">
        <v>2454</v>
      </c>
      <c r="J216" s="28" t="s">
        <v>1515</v>
      </c>
      <c r="K216" s="28" t="s">
        <v>217</v>
      </c>
      <c r="L216" s="29">
        <f t="shared" si="93"/>
        <v>19200</v>
      </c>
      <c r="M216" s="43">
        <v>16000.0</v>
      </c>
      <c r="N216" s="28"/>
      <c r="O216" s="30">
        <v>17500.0</v>
      </c>
      <c r="P216" s="31">
        <v>0.009142857142857142</v>
      </c>
      <c r="Q216" s="32">
        <v>-1500.0</v>
      </c>
      <c r="R216" s="32">
        <v>-11500.0</v>
      </c>
      <c r="S216" s="28"/>
      <c r="T216" s="28">
        <f t="shared" si="94"/>
        <v>1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</row>
    <row r="217" ht="12.75" customHeight="1">
      <c r="A217" s="33" t="s">
        <v>18</v>
      </c>
      <c r="B217" s="26" t="s">
        <v>1937</v>
      </c>
      <c r="C217" s="42" t="s">
        <v>2509</v>
      </c>
      <c r="D217" s="28" t="s">
        <v>2510</v>
      </c>
      <c r="E217" s="28" t="s">
        <v>1905</v>
      </c>
      <c r="F217" s="28" t="s">
        <v>1924</v>
      </c>
      <c r="G217" s="28" t="s">
        <v>2511</v>
      </c>
      <c r="H217" s="28" t="s">
        <v>2205</v>
      </c>
      <c r="I217" s="28" t="s">
        <v>1932</v>
      </c>
      <c r="J217" s="28" t="s">
        <v>1638</v>
      </c>
      <c r="K217" s="28" t="s">
        <v>1126</v>
      </c>
      <c r="L217" s="29">
        <f t="shared" si="93"/>
        <v>180000</v>
      </c>
      <c r="M217" s="43">
        <v>150000.0</v>
      </c>
      <c r="N217" s="28"/>
      <c r="O217" s="30">
        <v>17500.0</v>
      </c>
      <c r="P217" s="31">
        <v>0.08571428571428572</v>
      </c>
      <c r="Q217" s="32">
        <v>132500.0</v>
      </c>
      <c r="R217" s="32">
        <v>122500.0</v>
      </c>
      <c r="S217" s="28"/>
      <c r="T217" s="28">
        <f t="shared" si="94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</row>
    <row r="218" ht="12.75" customHeight="1">
      <c r="A218" s="33" t="s">
        <v>18</v>
      </c>
      <c r="B218" s="26" t="s">
        <v>1937</v>
      </c>
      <c r="C218" s="42" t="s">
        <v>2512</v>
      </c>
      <c r="D218" s="28" t="s">
        <v>2513</v>
      </c>
      <c r="E218" s="28" t="s">
        <v>1902</v>
      </c>
      <c r="F218" s="28" t="s">
        <v>2382</v>
      </c>
      <c r="G218" s="28" t="s">
        <v>2514</v>
      </c>
      <c r="H218" s="28" t="s">
        <v>2205</v>
      </c>
      <c r="I218" s="28" t="s">
        <v>44</v>
      </c>
      <c r="J218" s="28" t="s">
        <v>1594</v>
      </c>
      <c r="K218" s="28" t="s">
        <v>1081</v>
      </c>
      <c r="L218" s="29">
        <f t="shared" si="93"/>
        <v>156000</v>
      </c>
      <c r="M218" s="43">
        <v>130000.0</v>
      </c>
      <c r="N218" s="28"/>
      <c r="O218" s="30">
        <v>17500.0</v>
      </c>
      <c r="P218" s="31">
        <v>0.07428571428571429</v>
      </c>
      <c r="Q218" s="32">
        <v>112500.0</v>
      </c>
      <c r="R218" s="32">
        <v>102500.0</v>
      </c>
      <c r="S218" s="28"/>
      <c r="T218" s="28">
        <f t="shared" si="94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</row>
    <row r="219" ht="12.75" customHeight="1">
      <c r="A219" s="33" t="s">
        <v>18</v>
      </c>
      <c r="B219" s="26" t="s">
        <v>1937</v>
      </c>
      <c r="C219" s="42" t="s">
        <v>2515</v>
      </c>
      <c r="D219" s="28" t="s">
        <v>2516</v>
      </c>
      <c r="E219" s="28" t="s">
        <v>1902</v>
      </c>
      <c r="F219" s="28" t="s">
        <v>1924</v>
      </c>
      <c r="G219" s="28" t="s">
        <v>2517</v>
      </c>
      <c r="H219" s="28" t="s">
        <v>2205</v>
      </c>
      <c r="I219" s="28" t="s">
        <v>79</v>
      </c>
      <c r="J219" s="28" t="s">
        <v>1676</v>
      </c>
      <c r="K219" s="28" t="s">
        <v>1041</v>
      </c>
      <c r="L219" s="29">
        <f t="shared" si="93"/>
        <v>60000</v>
      </c>
      <c r="M219" s="43">
        <v>50000.0</v>
      </c>
      <c r="N219" s="28"/>
      <c r="O219" s="30">
        <v>17500.0</v>
      </c>
      <c r="P219" s="31">
        <v>0.02857142857142857</v>
      </c>
      <c r="Q219" s="32">
        <v>32500.0</v>
      </c>
      <c r="R219" s="32">
        <v>22500.0</v>
      </c>
      <c r="S219" s="28"/>
      <c r="T219" s="28">
        <f t="shared" si="94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</row>
    <row r="220" ht="12.75" customHeight="1">
      <c r="A220" s="33" t="s">
        <v>18</v>
      </c>
      <c r="B220" s="35" t="s">
        <v>1949</v>
      </c>
      <c r="C220" s="27" t="s">
        <v>2518</v>
      </c>
      <c r="D220" s="28" t="s">
        <v>2519</v>
      </c>
      <c r="E220" s="28" t="s">
        <v>1902</v>
      </c>
      <c r="F220" s="28" t="s">
        <v>1924</v>
      </c>
      <c r="G220" s="28" t="s">
        <v>2520</v>
      </c>
      <c r="H220" s="28" t="s">
        <v>2205</v>
      </c>
      <c r="I220" s="28" t="s">
        <v>2505</v>
      </c>
      <c r="J220" s="32" t="s">
        <v>1420</v>
      </c>
      <c r="K220" s="32" t="s">
        <v>778</v>
      </c>
      <c r="L220" s="29">
        <v>32400.0</v>
      </c>
      <c r="M220" s="49">
        <v>27000.0</v>
      </c>
      <c r="N220" s="50"/>
      <c r="O220" s="48">
        <v>17500.0</v>
      </c>
      <c r="P220" s="31">
        <f t="shared" ref="P220:P222" si="98">sum(M220/O220/100)</f>
        <v>0.01542857143</v>
      </c>
      <c r="Q220" s="32">
        <f t="shared" ref="Q220:Q222" si="99">sum(M220-O220)</f>
        <v>9500</v>
      </c>
      <c r="R220" s="32">
        <f t="shared" ref="R220:R222" si="100">M220-O220-$S$1</f>
        <v>-500</v>
      </c>
      <c r="S220" s="28"/>
      <c r="T220" s="28">
        <f t="shared" si="94"/>
        <v>0</v>
      </c>
      <c r="U220" s="28"/>
      <c r="V220" s="28"/>
      <c r="W220" s="28"/>
    </row>
    <row r="221" ht="12.75" customHeight="1">
      <c r="A221" s="33" t="s">
        <v>18</v>
      </c>
      <c r="B221" s="35" t="s">
        <v>1949</v>
      </c>
      <c r="C221" s="27" t="s">
        <v>2521</v>
      </c>
      <c r="D221" s="28" t="s">
        <v>2522</v>
      </c>
      <c r="E221" s="28" t="s">
        <v>1902</v>
      </c>
      <c r="F221" s="28" t="s">
        <v>1924</v>
      </c>
      <c r="G221" s="28" t="s">
        <v>2523</v>
      </c>
      <c r="H221" s="28" t="s">
        <v>2205</v>
      </c>
      <c r="I221" s="28" t="s">
        <v>112</v>
      </c>
      <c r="J221" s="32" t="s">
        <v>1529</v>
      </c>
      <c r="K221" s="32" t="s">
        <v>245</v>
      </c>
      <c r="L221" s="29">
        <v>6000.0</v>
      </c>
      <c r="M221" s="49">
        <v>5000.0</v>
      </c>
      <c r="N221" s="50"/>
      <c r="O221" s="48">
        <v>17500.0</v>
      </c>
      <c r="P221" s="31">
        <f t="shared" si="98"/>
        <v>0.002857142857</v>
      </c>
      <c r="Q221" s="32">
        <f t="shared" si="99"/>
        <v>-12500</v>
      </c>
      <c r="R221" s="32">
        <f t="shared" si="100"/>
        <v>-22500</v>
      </c>
      <c r="S221" s="28"/>
      <c r="T221" s="28">
        <f t="shared" si="94"/>
        <v>1</v>
      </c>
      <c r="U221" s="28"/>
      <c r="V221" s="28"/>
      <c r="W221" s="28"/>
    </row>
    <row r="222" ht="12.75" customHeight="1">
      <c r="A222" s="33" t="s">
        <v>18</v>
      </c>
      <c r="B222" s="35" t="s">
        <v>1949</v>
      </c>
      <c r="C222" s="27" t="s">
        <v>2524</v>
      </c>
      <c r="D222" s="28" t="s">
        <v>2525</v>
      </c>
      <c r="E222" s="28" t="s">
        <v>1905</v>
      </c>
      <c r="F222" s="28" t="s">
        <v>1952</v>
      </c>
      <c r="G222" s="28" t="s">
        <v>2526</v>
      </c>
      <c r="H222" s="28" t="s">
        <v>2205</v>
      </c>
      <c r="I222" s="28" t="s">
        <v>120</v>
      </c>
      <c r="J222" s="32" t="s">
        <v>1515</v>
      </c>
      <c r="K222" s="32" t="s">
        <v>249</v>
      </c>
      <c r="L222" s="29">
        <v>1200.0</v>
      </c>
      <c r="M222" s="49">
        <v>1000.0</v>
      </c>
      <c r="N222" s="50"/>
      <c r="O222" s="48">
        <v>17500.0</v>
      </c>
      <c r="P222" s="31">
        <f t="shared" si="98"/>
        <v>0.0005714285714</v>
      </c>
      <c r="Q222" s="32">
        <f t="shared" si="99"/>
        <v>-16500</v>
      </c>
      <c r="R222" s="32">
        <f t="shared" si="100"/>
        <v>-26500</v>
      </c>
      <c r="S222" s="28"/>
      <c r="T222" s="28">
        <f t="shared" si="94"/>
        <v>1</v>
      </c>
      <c r="U222" s="28"/>
      <c r="V222" s="28"/>
      <c r="W222" s="28"/>
    </row>
    <row r="223" ht="12.75" customHeight="1">
      <c r="A223" s="33" t="s">
        <v>18</v>
      </c>
      <c r="B223" s="26" t="s">
        <v>1919</v>
      </c>
      <c r="C223" s="34">
        <v>2.0</v>
      </c>
      <c r="D223" s="26" t="s">
        <v>2527</v>
      </c>
      <c r="E223" s="26" t="s">
        <v>1905</v>
      </c>
      <c r="F223" s="35"/>
      <c r="G223" s="26"/>
      <c r="H223" s="26"/>
      <c r="I223" s="26"/>
      <c r="J223" s="26" t="s">
        <v>1848</v>
      </c>
      <c r="K223" s="26" t="s">
        <v>1012</v>
      </c>
      <c r="L223" s="36">
        <v>55000.0</v>
      </c>
      <c r="M223" s="29">
        <f t="shared" ref="M223:M224" si="101">L223</f>
        <v>55000</v>
      </c>
      <c r="N223" s="28"/>
      <c r="O223" s="37">
        <v>17500.0</v>
      </c>
      <c r="P223" s="31">
        <f t="shared" ref="P223:P227" si="102">sum(L223/O223/100)</f>
        <v>0.03142857143</v>
      </c>
      <c r="Q223" s="32">
        <v>37500.0</v>
      </c>
      <c r="R223" s="32">
        <f t="shared" ref="R223:R231" si="103">L223-O223-$S$1</f>
        <v>27500</v>
      </c>
      <c r="S223" s="28"/>
      <c r="T223" s="28">
        <f t="shared" ref="T223:T231" si="104">IF(O223&gt;=L223,1,0)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</row>
    <row r="224" ht="12.75" customHeight="1">
      <c r="A224" s="33" t="s">
        <v>18</v>
      </c>
      <c r="B224" s="26" t="s">
        <v>1919</v>
      </c>
      <c r="C224" s="51">
        <v>13.0</v>
      </c>
      <c r="D224" s="26" t="s">
        <v>2528</v>
      </c>
      <c r="E224" s="26" t="s">
        <v>1902</v>
      </c>
      <c r="F224" s="35"/>
      <c r="G224" s="26"/>
      <c r="H224" s="26"/>
      <c r="I224" s="26"/>
      <c r="J224" s="26" t="s">
        <v>1758</v>
      </c>
      <c r="K224" s="26" t="s">
        <v>300</v>
      </c>
      <c r="L224" s="36">
        <v>95000.0</v>
      </c>
      <c r="M224" s="29">
        <f t="shared" si="101"/>
        <v>95000</v>
      </c>
      <c r="N224" s="28"/>
      <c r="O224" s="37">
        <v>17500.0</v>
      </c>
      <c r="P224" s="31">
        <f t="shared" si="102"/>
        <v>0.05428571429</v>
      </c>
      <c r="Q224" s="32">
        <v>77500.0</v>
      </c>
      <c r="R224" s="32">
        <f t="shared" si="103"/>
        <v>67500</v>
      </c>
      <c r="S224" s="28"/>
      <c r="T224" s="28">
        <f t="shared" si="104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</row>
    <row r="225" ht="12.75" customHeight="1">
      <c r="A225" s="25" t="s">
        <v>19</v>
      </c>
      <c r="B225" s="26" t="s">
        <v>1900</v>
      </c>
      <c r="C225" s="27">
        <v>65.0</v>
      </c>
      <c r="D225" s="28" t="s">
        <v>2529</v>
      </c>
      <c r="E225" s="28" t="s">
        <v>1902</v>
      </c>
      <c r="F225" s="28"/>
      <c r="G225" s="28" t="s">
        <v>2530</v>
      </c>
      <c r="H225" s="28"/>
      <c r="I225" s="28"/>
      <c r="J225" s="28" t="s">
        <v>1749</v>
      </c>
      <c r="K225" s="28" t="s">
        <v>1012</v>
      </c>
      <c r="L225" s="29">
        <f>M225*1.2</f>
        <v>28800</v>
      </c>
      <c r="M225" s="29">
        <v>24000.0</v>
      </c>
      <c r="N225" s="28"/>
      <c r="O225" s="30">
        <v>5000.0</v>
      </c>
      <c r="P225" s="31">
        <f t="shared" si="102"/>
        <v>0.0576</v>
      </c>
      <c r="Q225" s="32">
        <f>sum(L225-O225)</f>
        <v>23800</v>
      </c>
      <c r="R225" s="32">
        <f t="shared" si="103"/>
        <v>13800</v>
      </c>
      <c r="S225" s="28"/>
      <c r="T225" s="28">
        <f t="shared" si="104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</row>
    <row r="226" ht="12.75" customHeight="1">
      <c r="A226" s="33" t="s">
        <v>19</v>
      </c>
      <c r="B226" s="26" t="s">
        <v>1919</v>
      </c>
      <c r="C226" s="34">
        <v>190.0</v>
      </c>
      <c r="D226" s="26" t="s">
        <v>2531</v>
      </c>
      <c r="E226" s="26" t="s">
        <v>1905</v>
      </c>
      <c r="F226" s="35"/>
      <c r="G226" s="26"/>
      <c r="H226" s="26"/>
      <c r="I226" s="26"/>
      <c r="J226" s="26" t="s">
        <v>1606</v>
      </c>
      <c r="K226" s="26" t="s">
        <v>278</v>
      </c>
      <c r="L226" s="36">
        <v>80000.0</v>
      </c>
      <c r="M226" s="29">
        <f t="shared" ref="M226:M230" si="105">L226</f>
        <v>80000</v>
      </c>
      <c r="N226" s="28"/>
      <c r="O226" s="37">
        <v>5000.0</v>
      </c>
      <c r="P226" s="31">
        <f t="shared" si="102"/>
        <v>0.16</v>
      </c>
      <c r="Q226" s="32">
        <v>75000.0</v>
      </c>
      <c r="R226" s="32">
        <f t="shared" si="103"/>
        <v>65000</v>
      </c>
      <c r="S226" s="28"/>
      <c r="T226" s="28">
        <f t="shared" si="104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</row>
    <row r="227" ht="12.75" customHeight="1">
      <c r="A227" s="33" t="s">
        <v>19</v>
      </c>
      <c r="B227" s="26" t="s">
        <v>2005</v>
      </c>
      <c r="C227" s="54">
        <v>676.0</v>
      </c>
      <c r="D227" s="28" t="s">
        <v>2532</v>
      </c>
      <c r="E227" s="26" t="s">
        <v>1905</v>
      </c>
      <c r="F227" s="35" t="s">
        <v>1924</v>
      </c>
      <c r="G227" s="35" t="s">
        <v>2533</v>
      </c>
      <c r="H227" s="28"/>
      <c r="I227" s="28"/>
      <c r="J227" s="35" t="s">
        <v>1617</v>
      </c>
      <c r="K227" s="35" t="s">
        <v>811</v>
      </c>
      <c r="L227" s="40">
        <v>20000.0</v>
      </c>
      <c r="M227" s="29">
        <f t="shared" si="105"/>
        <v>20000</v>
      </c>
      <c r="N227" s="53"/>
      <c r="O227" s="30">
        <v>5000.0</v>
      </c>
      <c r="P227" s="31">
        <f t="shared" si="102"/>
        <v>0.04</v>
      </c>
      <c r="Q227" s="32">
        <v>3000.0</v>
      </c>
      <c r="R227" s="32">
        <f t="shared" si="103"/>
        <v>5000</v>
      </c>
      <c r="S227" s="28"/>
      <c r="T227" s="28">
        <f t="shared" si="104"/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</row>
    <row r="228" ht="12.75" customHeight="1">
      <c r="A228" s="52" t="s">
        <v>19</v>
      </c>
      <c r="B228" s="26" t="s">
        <v>2005</v>
      </c>
      <c r="C228" s="34">
        <v>820.0</v>
      </c>
      <c r="D228" s="28" t="str">
        <f>CONCATENATE(A228," x ", G228)</f>
        <v>Awtaad (IRE) x Khameela (GB)</v>
      </c>
      <c r="E228" s="26" t="s">
        <v>1905</v>
      </c>
      <c r="F228" s="26" t="s">
        <v>2019</v>
      </c>
      <c r="G228" s="26" t="s">
        <v>2534</v>
      </c>
      <c r="H228" s="28"/>
      <c r="I228" s="28"/>
      <c r="J228" s="26" t="s">
        <v>1456</v>
      </c>
      <c r="K228" s="26" t="s">
        <v>847</v>
      </c>
      <c r="L228" s="55">
        <v>27000.0</v>
      </c>
      <c r="M228" s="29">
        <f t="shared" si="105"/>
        <v>27000</v>
      </c>
      <c r="N228" s="28"/>
      <c r="O228" s="30">
        <v>5000.0</v>
      </c>
      <c r="P228" s="31"/>
      <c r="Q228" s="32">
        <f t="shared" ref="Q228:Q231" si="106">sum(L228-O228)</f>
        <v>22000</v>
      </c>
      <c r="R228" s="32">
        <f t="shared" si="103"/>
        <v>12000</v>
      </c>
      <c r="S228" s="28"/>
      <c r="T228" s="28">
        <f t="shared" si="104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</row>
    <row r="229" ht="12.75" customHeight="1">
      <c r="A229" s="38" t="s">
        <v>19</v>
      </c>
      <c r="B229" s="34" t="s">
        <v>1921</v>
      </c>
      <c r="C229" s="39" t="s">
        <v>2535</v>
      </c>
      <c r="D229" s="28" t="s">
        <v>2536</v>
      </c>
      <c r="E229" s="26" t="s">
        <v>1902</v>
      </c>
      <c r="F229" s="28" t="s">
        <v>1924</v>
      </c>
      <c r="G229" s="28" t="s">
        <v>2537</v>
      </c>
      <c r="H229" s="28" t="s">
        <v>1968</v>
      </c>
      <c r="I229" s="28" t="s">
        <v>2538</v>
      </c>
      <c r="J229" s="28" t="s">
        <v>1465</v>
      </c>
      <c r="K229" s="28" t="s">
        <v>440</v>
      </c>
      <c r="L229" s="40">
        <v>11000.0</v>
      </c>
      <c r="M229" s="29">
        <f t="shared" si="105"/>
        <v>11000</v>
      </c>
      <c r="N229" s="57"/>
      <c r="O229" s="37">
        <v>5000.0</v>
      </c>
      <c r="P229" s="31">
        <f t="shared" ref="P229:P231" si="107">sum(L229/O229/100)</f>
        <v>0.022</v>
      </c>
      <c r="Q229" s="32">
        <f t="shared" si="106"/>
        <v>6000</v>
      </c>
      <c r="R229" s="32">
        <f t="shared" si="103"/>
        <v>-4000</v>
      </c>
      <c r="S229" s="28"/>
      <c r="T229" s="28">
        <f t="shared" si="104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</row>
    <row r="230" ht="12.75" customHeight="1">
      <c r="A230" s="38" t="s">
        <v>19</v>
      </c>
      <c r="B230" s="34" t="s">
        <v>1928</v>
      </c>
      <c r="C230" s="39" t="s">
        <v>2539</v>
      </c>
      <c r="D230" s="28" t="s">
        <v>2540</v>
      </c>
      <c r="E230" s="26" t="s">
        <v>1902</v>
      </c>
      <c r="F230" s="28" t="s">
        <v>1924</v>
      </c>
      <c r="G230" s="28" t="s">
        <v>2541</v>
      </c>
      <c r="H230" s="28" t="s">
        <v>1968</v>
      </c>
      <c r="I230" s="28" t="s">
        <v>2542</v>
      </c>
      <c r="J230" s="28" t="s">
        <v>1637</v>
      </c>
      <c r="K230" s="28" t="s">
        <v>314</v>
      </c>
      <c r="L230" s="40">
        <v>42000.0</v>
      </c>
      <c r="M230" s="29">
        <f t="shared" si="105"/>
        <v>42000</v>
      </c>
      <c r="N230" s="57"/>
      <c r="O230" s="37">
        <v>5000.0</v>
      </c>
      <c r="P230" s="31">
        <f t="shared" si="107"/>
        <v>0.084</v>
      </c>
      <c r="Q230" s="32">
        <f t="shared" si="106"/>
        <v>37000</v>
      </c>
      <c r="R230" s="32">
        <f t="shared" si="103"/>
        <v>27000</v>
      </c>
      <c r="S230" s="28"/>
      <c r="T230" s="28">
        <f t="shared" si="104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</row>
    <row r="231" ht="12.75" customHeight="1">
      <c r="A231" s="38" t="s">
        <v>19</v>
      </c>
      <c r="B231" s="34" t="s">
        <v>1933</v>
      </c>
      <c r="C231" s="39" t="s">
        <v>2543</v>
      </c>
      <c r="D231" s="28" t="s">
        <v>2544</v>
      </c>
      <c r="E231" s="28" t="s">
        <v>1902</v>
      </c>
      <c r="F231" s="28" t="s">
        <v>1924</v>
      </c>
      <c r="G231" s="28" t="s">
        <v>2545</v>
      </c>
      <c r="H231" s="28" t="s">
        <v>1968</v>
      </c>
      <c r="I231" s="28" t="s">
        <v>2546</v>
      </c>
      <c r="J231" s="58" t="s">
        <v>1638</v>
      </c>
      <c r="K231" s="53" t="s">
        <v>799</v>
      </c>
      <c r="L231" s="29">
        <v>96000.0</v>
      </c>
      <c r="M231" s="49">
        <v>80000.0</v>
      </c>
      <c r="N231" s="28"/>
      <c r="O231" s="30">
        <v>5000.0</v>
      </c>
      <c r="P231" s="31">
        <f t="shared" si="107"/>
        <v>0.192</v>
      </c>
      <c r="Q231" s="32">
        <f t="shared" si="106"/>
        <v>91000</v>
      </c>
      <c r="R231" s="32">
        <f t="shared" si="103"/>
        <v>81000</v>
      </c>
      <c r="S231" s="28"/>
      <c r="T231" s="28">
        <f t="shared" si="104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</row>
    <row r="232" ht="12.75" customHeight="1">
      <c r="A232" s="25" t="s">
        <v>19</v>
      </c>
      <c r="B232" s="35" t="s">
        <v>1949</v>
      </c>
      <c r="C232" s="27" t="s">
        <v>2547</v>
      </c>
      <c r="D232" s="28" t="s">
        <v>2548</v>
      </c>
      <c r="E232" s="28" t="s">
        <v>1902</v>
      </c>
      <c r="F232" s="28" t="s">
        <v>1924</v>
      </c>
      <c r="G232" s="28" t="s">
        <v>2549</v>
      </c>
      <c r="H232" s="28" t="s">
        <v>1968</v>
      </c>
      <c r="I232" s="28" t="s">
        <v>2550</v>
      </c>
      <c r="J232" s="32" t="s">
        <v>1671</v>
      </c>
      <c r="K232" s="32" t="s">
        <v>648</v>
      </c>
      <c r="L232" s="29">
        <v>50400.0</v>
      </c>
      <c r="M232" s="49">
        <v>42000.0</v>
      </c>
      <c r="N232" s="50"/>
      <c r="O232" s="48">
        <v>5000.0</v>
      </c>
      <c r="P232" s="31">
        <f t="shared" ref="P232:P234" si="108">sum(M232/O232/100)</f>
        <v>0.084</v>
      </c>
      <c r="Q232" s="32">
        <f t="shared" ref="Q232:Q234" si="109">sum(M232-O232)</f>
        <v>37000</v>
      </c>
      <c r="R232" s="32">
        <f t="shared" ref="R232:R234" si="110">M232-O232-$S$1</f>
        <v>27000</v>
      </c>
      <c r="S232" s="28"/>
      <c r="T232" s="28">
        <f t="shared" ref="T232:T234" si="111">IF(O232&gt;=M232,1,0)</f>
        <v>0</v>
      </c>
      <c r="U232" s="28"/>
      <c r="V232" s="28"/>
      <c r="W232" s="28"/>
    </row>
    <row r="233" ht="12.75" customHeight="1">
      <c r="A233" s="25" t="s">
        <v>20</v>
      </c>
      <c r="B233" s="35" t="s">
        <v>1949</v>
      </c>
      <c r="C233" s="27" t="s">
        <v>2551</v>
      </c>
      <c r="D233" s="28" t="s">
        <v>2552</v>
      </c>
      <c r="E233" s="28" t="s">
        <v>1902</v>
      </c>
      <c r="F233" s="28" t="s">
        <v>1924</v>
      </c>
      <c r="G233" s="28" t="s">
        <v>2553</v>
      </c>
      <c r="H233" s="28" t="s">
        <v>18</v>
      </c>
      <c r="I233" s="28" t="s">
        <v>2554</v>
      </c>
      <c r="J233" s="32" t="s">
        <v>1498</v>
      </c>
      <c r="K233" s="32" t="s">
        <v>1204</v>
      </c>
      <c r="L233" s="29">
        <v>32400.0</v>
      </c>
      <c r="M233" s="49">
        <v>27000.0</v>
      </c>
      <c r="N233" s="50"/>
      <c r="O233" s="48">
        <v>5000.0</v>
      </c>
      <c r="P233" s="31">
        <f t="shared" si="108"/>
        <v>0.054</v>
      </c>
      <c r="Q233" s="32">
        <f t="shared" si="109"/>
        <v>22000</v>
      </c>
      <c r="R233" s="32">
        <f t="shared" si="110"/>
        <v>12000</v>
      </c>
      <c r="S233" s="28"/>
      <c r="T233" s="28">
        <f t="shared" si="111"/>
        <v>0</v>
      </c>
      <c r="U233" s="28"/>
      <c r="V233" s="28"/>
      <c r="W233" s="28"/>
    </row>
    <row r="234" ht="12.75" customHeight="1">
      <c r="A234" s="25" t="s">
        <v>20</v>
      </c>
      <c r="B234" s="35" t="s">
        <v>1949</v>
      </c>
      <c r="C234" s="27" t="s">
        <v>2555</v>
      </c>
      <c r="D234" s="28" t="s">
        <v>2556</v>
      </c>
      <c r="E234" s="28" t="s">
        <v>1902</v>
      </c>
      <c r="F234" s="28" t="s">
        <v>1924</v>
      </c>
      <c r="G234" s="28" t="s">
        <v>2557</v>
      </c>
      <c r="H234" s="28" t="s">
        <v>18</v>
      </c>
      <c r="I234" s="28" t="s">
        <v>48</v>
      </c>
      <c r="J234" s="32" t="s">
        <v>1874</v>
      </c>
      <c r="K234" s="32" t="s">
        <v>914</v>
      </c>
      <c r="L234" s="29">
        <v>3600.0</v>
      </c>
      <c r="M234" s="49">
        <v>3000.0</v>
      </c>
      <c r="N234" s="50"/>
      <c r="O234" s="48">
        <v>5000.0</v>
      </c>
      <c r="P234" s="31">
        <f t="shared" si="108"/>
        <v>0.006</v>
      </c>
      <c r="Q234" s="32">
        <f t="shared" si="109"/>
        <v>-2000</v>
      </c>
      <c r="R234" s="32">
        <f t="shared" si="110"/>
        <v>-12000</v>
      </c>
      <c r="S234" s="28"/>
      <c r="T234" s="28">
        <f t="shared" si="111"/>
        <v>1</v>
      </c>
      <c r="U234" s="28"/>
      <c r="V234" s="28"/>
      <c r="W234" s="28"/>
    </row>
    <row r="235" ht="12.75" customHeight="1">
      <c r="A235" s="25" t="s">
        <v>21</v>
      </c>
      <c r="B235" s="26" t="s">
        <v>1900</v>
      </c>
      <c r="C235" s="27">
        <v>21.0</v>
      </c>
      <c r="D235" s="28" t="s">
        <v>2558</v>
      </c>
      <c r="E235" s="28" t="s">
        <v>1905</v>
      </c>
      <c r="F235" s="28"/>
      <c r="G235" s="28" t="s">
        <v>2559</v>
      </c>
      <c r="H235" s="28"/>
      <c r="I235" s="28"/>
      <c r="J235" s="28" t="s">
        <v>1675</v>
      </c>
      <c r="K235" s="28" t="s">
        <v>842</v>
      </c>
      <c r="L235" s="29">
        <f t="shared" ref="L235:L236" si="112">M235*1.2</f>
        <v>9600</v>
      </c>
      <c r="M235" s="29">
        <v>8000.0</v>
      </c>
      <c r="N235" s="28"/>
      <c r="O235" s="30">
        <v>12000.0</v>
      </c>
      <c r="P235" s="31">
        <f t="shared" ref="P235:P243" si="113">sum(L235/O235/100)</f>
        <v>0.008</v>
      </c>
      <c r="Q235" s="32">
        <f t="shared" ref="Q235:Q236" si="114">sum(L235-O235)</f>
        <v>-2400</v>
      </c>
      <c r="R235" s="32">
        <f t="shared" ref="R235:R243" si="115">L235-O235-$S$1</f>
        <v>-12400</v>
      </c>
      <c r="S235" s="28"/>
      <c r="T235" s="28">
        <f t="shared" ref="T235:T243" si="116">IF(O235&gt;=L235,1,0)</f>
        <v>1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</row>
    <row r="236" ht="12.75" customHeight="1">
      <c r="A236" s="25" t="s">
        <v>21</v>
      </c>
      <c r="B236" s="26" t="s">
        <v>1900</v>
      </c>
      <c r="C236" s="27">
        <v>118.0</v>
      </c>
      <c r="D236" s="28" t="s">
        <v>2560</v>
      </c>
      <c r="E236" s="28" t="s">
        <v>1902</v>
      </c>
      <c r="F236" s="28"/>
      <c r="G236" s="28" t="s">
        <v>2561</v>
      </c>
      <c r="H236" s="28"/>
      <c r="I236" s="28"/>
      <c r="J236" s="28" t="s">
        <v>1560</v>
      </c>
      <c r="K236" s="28" t="s">
        <v>1152</v>
      </c>
      <c r="L236" s="29">
        <f t="shared" si="112"/>
        <v>48000</v>
      </c>
      <c r="M236" s="29">
        <v>40000.0</v>
      </c>
      <c r="N236" s="28"/>
      <c r="O236" s="30">
        <v>12000.0</v>
      </c>
      <c r="P236" s="31">
        <f t="shared" si="113"/>
        <v>0.04</v>
      </c>
      <c r="Q236" s="32">
        <f t="shared" si="114"/>
        <v>36000</v>
      </c>
      <c r="R236" s="32">
        <f t="shared" si="115"/>
        <v>26000</v>
      </c>
      <c r="S236" s="28"/>
      <c r="T236" s="28">
        <f t="shared" si="116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</row>
    <row r="237" ht="12.75" customHeight="1">
      <c r="A237" s="33" t="s">
        <v>21</v>
      </c>
      <c r="B237" s="26" t="s">
        <v>1919</v>
      </c>
      <c r="C237" s="51">
        <v>233.0</v>
      </c>
      <c r="D237" s="26" t="s">
        <v>2562</v>
      </c>
      <c r="E237" s="26" t="s">
        <v>1905</v>
      </c>
      <c r="F237" s="35"/>
      <c r="G237" s="26"/>
      <c r="H237" s="26"/>
      <c r="I237" s="26"/>
      <c r="J237" s="26" t="s">
        <v>1874</v>
      </c>
      <c r="K237" s="26" t="s">
        <v>1195</v>
      </c>
      <c r="L237" s="36">
        <v>70000.0</v>
      </c>
      <c r="M237" s="29">
        <f t="shared" ref="M237:M242" si="117">L237</f>
        <v>70000</v>
      </c>
      <c r="N237" s="53"/>
      <c r="O237" s="37">
        <v>12000.0</v>
      </c>
      <c r="P237" s="31">
        <f t="shared" si="113"/>
        <v>0.05833333333</v>
      </c>
      <c r="Q237" s="32">
        <v>58000.0</v>
      </c>
      <c r="R237" s="32">
        <f t="shared" si="115"/>
        <v>48000</v>
      </c>
      <c r="S237" s="28"/>
      <c r="T237" s="28">
        <f t="shared" si="116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</row>
    <row r="238" ht="12.75" customHeight="1">
      <c r="A238" s="52" t="s">
        <v>21</v>
      </c>
      <c r="B238" s="26" t="s">
        <v>1919</v>
      </c>
      <c r="C238" s="34">
        <v>346.0</v>
      </c>
      <c r="D238" s="26" t="s">
        <v>2563</v>
      </c>
      <c r="E238" s="26" t="s">
        <v>1902</v>
      </c>
      <c r="F238" s="28"/>
      <c r="G238" s="28"/>
      <c r="H238" s="28"/>
      <c r="I238" s="28"/>
      <c r="J238" s="26" t="s">
        <v>1431</v>
      </c>
      <c r="K238" s="26" t="s">
        <v>614</v>
      </c>
      <c r="L238" s="40">
        <v>60000.0</v>
      </c>
      <c r="M238" s="29">
        <f t="shared" si="117"/>
        <v>60000</v>
      </c>
      <c r="N238" s="53"/>
      <c r="O238" s="30">
        <v>12000.0</v>
      </c>
      <c r="P238" s="31">
        <f t="shared" si="113"/>
        <v>0.05</v>
      </c>
      <c r="Q238" s="32">
        <v>48000.0</v>
      </c>
      <c r="R238" s="32">
        <f t="shared" si="115"/>
        <v>38000</v>
      </c>
      <c r="S238" s="28"/>
      <c r="T238" s="28">
        <f t="shared" si="116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</row>
    <row r="239" ht="12.75" customHeight="1">
      <c r="A239" s="52" t="s">
        <v>21</v>
      </c>
      <c r="B239" s="26" t="s">
        <v>1919</v>
      </c>
      <c r="C239" s="34">
        <v>449.0</v>
      </c>
      <c r="D239" s="26" t="s">
        <v>2564</v>
      </c>
      <c r="E239" s="26" t="s">
        <v>1905</v>
      </c>
      <c r="F239" s="28"/>
      <c r="G239" s="28"/>
      <c r="H239" s="28"/>
      <c r="I239" s="28"/>
      <c r="J239" s="26" t="s">
        <v>1761</v>
      </c>
      <c r="K239" s="26" t="s">
        <v>1150</v>
      </c>
      <c r="L239" s="40">
        <v>150000.0</v>
      </c>
      <c r="M239" s="29">
        <f t="shared" si="117"/>
        <v>150000</v>
      </c>
      <c r="N239" s="53"/>
      <c r="O239" s="30">
        <v>12000.0</v>
      </c>
      <c r="P239" s="31">
        <f t="shared" si="113"/>
        <v>0.125</v>
      </c>
      <c r="Q239" s="32">
        <v>138000.0</v>
      </c>
      <c r="R239" s="32">
        <f t="shared" si="115"/>
        <v>128000</v>
      </c>
      <c r="S239" s="28"/>
      <c r="T239" s="28">
        <f t="shared" si="116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</row>
    <row r="240" ht="12.75" customHeight="1">
      <c r="A240" s="38" t="s">
        <v>21</v>
      </c>
      <c r="B240" s="34" t="s">
        <v>1921</v>
      </c>
      <c r="C240" s="39" t="s">
        <v>2565</v>
      </c>
      <c r="D240" s="28" t="s">
        <v>2566</v>
      </c>
      <c r="E240" s="26" t="s">
        <v>1905</v>
      </c>
      <c r="F240" s="28" t="s">
        <v>1924</v>
      </c>
      <c r="G240" s="28" t="s">
        <v>2567</v>
      </c>
      <c r="H240" s="28" t="s">
        <v>2505</v>
      </c>
      <c r="I240" s="28" t="s">
        <v>2568</v>
      </c>
      <c r="J240" s="28" t="s">
        <v>1490</v>
      </c>
      <c r="K240" s="28" t="s">
        <v>1306</v>
      </c>
      <c r="L240" s="40">
        <v>3000.0</v>
      </c>
      <c r="M240" s="29">
        <f t="shared" si="117"/>
        <v>3000</v>
      </c>
      <c r="N240" s="41"/>
      <c r="O240" s="37">
        <v>12000.0</v>
      </c>
      <c r="P240" s="31">
        <f t="shared" si="113"/>
        <v>0.0025</v>
      </c>
      <c r="Q240" s="32">
        <f t="shared" ref="Q240:Q243" si="118">sum(L240-O240)</f>
        <v>-9000</v>
      </c>
      <c r="R240" s="32">
        <f t="shared" si="115"/>
        <v>-19000</v>
      </c>
      <c r="S240" s="28"/>
      <c r="T240" s="28">
        <f t="shared" si="116"/>
        <v>1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</row>
    <row r="241" ht="12.75" customHeight="1">
      <c r="A241" s="38" t="s">
        <v>21</v>
      </c>
      <c r="B241" s="34" t="s">
        <v>1928</v>
      </c>
      <c r="C241" s="39" t="s">
        <v>2569</v>
      </c>
      <c r="D241" s="28" t="s">
        <v>2570</v>
      </c>
      <c r="E241" s="26" t="s">
        <v>1905</v>
      </c>
      <c r="F241" s="28" t="s">
        <v>2382</v>
      </c>
      <c r="G241" s="28" t="s">
        <v>2571</v>
      </c>
      <c r="H241" s="28" t="s">
        <v>2505</v>
      </c>
      <c r="I241" s="28" t="s">
        <v>2572</v>
      </c>
      <c r="J241" s="28" t="s">
        <v>1670</v>
      </c>
      <c r="K241" s="28" t="s">
        <v>182</v>
      </c>
      <c r="L241" s="40">
        <v>22000.0</v>
      </c>
      <c r="M241" s="29">
        <f t="shared" si="117"/>
        <v>22000</v>
      </c>
      <c r="N241" s="41"/>
      <c r="O241" s="37">
        <v>12000.0</v>
      </c>
      <c r="P241" s="31">
        <f t="shared" si="113"/>
        <v>0.01833333333</v>
      </c>
      <c r="Q241" s="32">
        <f t="shared" si="118"/>
        <v>10000</v>
      </c>
      <c r="R241" s="32">
        <f t="shared" si="115"/>
        <v>0</v>
      </c>
      <c r="S241" s="28"/>
      <c r="T241" s="28">
        <f t="shared" si="116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</row>
    <row r="242" ht="12.75" customHeight="1">
      <c r="A242" s="38" t="s">
        <v>21</v>
      </c>
      <c r="B242" s="34" t="s">
        <v>1928</v>
      </c>
      <c r="C242" s="39" t="s">
        <v>2573</v>
      </c>
      <c r="D242" s="28" t="s">
        <v>2574</v>
      </c>
      <c r="E242" s="26" t="s">
        <v>1902</v>
      </c>
      <c r="F242" s="28" t="s">
        <v>1924</v>
      </c>
      <c r="G242" s="28" t="s">
        <v>2575</v>
      </c>
      <c r="H242" s="28" t="s">
        <v>2505</v>
      </c>
      <c r="I242" s="28" t="s">
        <v>1932</v>
      </c>
      <c r="J242" s="28" t="s">
        <v>807</v>
      </c>
      <c r="K242" s="28" t="s">
        <v>974</v>
      </c>
      <c r="L242" s="40">
        <v>50000.0</v>
      </c>
      <c r="M242" s="29">
        <f t="shared" si="117"/>
        <v>50000</v>
      </c>
      <c r="N242" s="41"/>
      <c r="O242" s="30">
        <v>12000.0</v>
      </c>
      <c r="P242" s="31">
        <f t="shared" si="113"/>
        <v>0.04166666667</v>
      </c>
      <c r="Q242" s="32">
        <f t="shared" si="118"/>
        <v>38000</v>
      </c>
      <c r="R242" s="32">
        <f t="shared" si="115"/>
        <v>28000</v>
      </c>
      <c r="S242" s="28"/>
      <c r="T242" s="28">
        <f t="shared" si="116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</row>
    <row r="243" ht="12.75" customHeight="1">
      <c r="A243" s="25" t="s">
        <v>21</v>
      </c>
      <c r="B243" s="26" t="s">
        <v>1933</v>
      </c>
      <c r="C243" s="39" t="s">
        <v>2576</v>
      </c>
      <c r="D243" s="28" t="s">
        <v>2577</v>
      </c>
      <c r="E243" s="28" t="s">
        <v>1902</v>
      </c>
      <c r="F243" s="28" t="s">
        <v>1924</v>
      </c>
      <c r="G243" s="28" t="s">
        <v>2578</v>
      </c>
      <c r="H243" s="53" t="s">
        <v>2505</v>
      </c>
      <c r="I243" s="28" t="s">
        <v>132</v>
      </c>
      <c r="J243" s="28" t="s">
        <v>1698</v>
      </c>
      <c r="K243" s="28" t="s">
        <v>746</v>
      </c>
      <c r="L243" s="29">
        <f t="shared" ref="L243:L248" si="119">M243*1.2</f>
        <v>66000</v>
      </c>
      <c r="M243" s="49">
        <v>55000.0</v>
      </c>
      <c r="N243" s="28"/>
      <c r="O243" s="30">
        <v>12000.0</v>
      </c>
      <c r="P243" s="31">
        <f t="shared" si="113"/>
        <v>0.055</v>
      </c>
      <c r="Q243" s="32">
        <f t="shared" si="118"/>
        <v>54000</v>
      </c>
      <c r="R243" s="32">
        <f t="shared" si="115"/>
        <v>44000</v>
      </c>
      <c r="S243" s="28"/>
      <c r="T243" s="28">
        <f t="shared" si="116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</row>
    <row r="244" ht="12.75" customHeight="1">
      <c r="A244" s="25" t="s">
        <v>21</v>
      </c>
      <c r="B244" s="26" t="s">
        <v>1937</v>
      </c>
      <c r="C244" s="44" t="s">
        <v>2579</v>
      </c>
      <c r="D244" s="6" t="s">
        <v>2580</v>
      </c>
      <c r="E244" s="6" t="s">
        <v>1902</v>
      </c>
      <c r="F244" s="6" t="s">
        <v>1924</v>
      </c>
      <c r="G244" s="6" t="s">
        <v>2581</v>
      </c>
      <c r="I244" s="6" t="s">
        <v>2505</v>
      </c>
      <c r="J244" s="6" t="s">
        <v>1635</v>
      </c>
      <c r="K244" s="6" t="s">
        <v>227</v>
      </c>
      <c r="L244" s="29">
        <f t="shared" si="119"/>
        <v>102000</v>
      </c>
      <c r="M244" s="45">
        <v>85000.0</v>
      </c>
      <c r="O244" s="30">
        <v>12000.0</v>
      </c>
      <c r="P244" s="31">
        <v>0.07083333333333333</v>
      </c>
      <c r="Q244" s="32">
        <v>73000.0</v>
      </c>
      <c r="R244" s="32">
        <v>63000.0</v>
      </c>
      <c r="S244" s="28"/>
      <c r="T244" s="28">
        <f t="shared" ref="T244:T254" si="120">IF(O244&gt;=M244,1,0)</f>
        <v>0</v>
      </c>
    </row>
    <row r="245" ht="12.75" customHeight="1">
      <c r="A245" s="25" t="s">
        <v>21</v>
      </c>
      <c r="B245" s="26" t="s">
        <v>1937</v>
      </c>
      <c r="C245" s="39" t="s">
        <v>2582</v>
      </c>
      <c r="D245" s="28" t="s">
        <v>2583</v>
      </c>
      <c r="E245" s="28" t="s">
        <v>1902</v>
      </c>
      <c r="F245" s="28" t="s">
        <v>1924</v>
      </c>
      <c r="G245" s="28" t="s">
        <v>2584</v>
      </c>
      <c r="H245" s="28" t="s">
        <v>2505</v>
      </c>
      <c r="I245" s="28" t="s">
        <v>2168</v>
      </c>
      <c r="J245" s="28" t="s">
        <v>1610</v>
      </c>
      <c r="K245" s="28" t="s">
        <v>561</v>
      </c>
      <c r="L245" s="29">
        <f t="shared" si="119"/>
        <v>18000</v>
      </c>
      <c r="M245" s="40">
        <v>15000.0</v>
      </c>
      <c r="N245" s="32"/>
      <c r="O245" s="30">
        <v>12000.0</v>
      </c>
      <c r="P245" s="31">
        <f t="shared" ref="P245:P246" si="121">sum(M245/O245/100)</f>
        <v>0.0125</v>
      </c>
      <c r="Q245" s="32">
        <f t="shared" ref="Q245:Q246" si="122">sum(M245-O245)</f>
        <v>3000</v>
      </c>
      <c r="R245" s="32">
        <f t="shared" ref="R245:R246" si="123">M245-O245-$S$1</f>
        <v>-7000</v>
      </c>
      <c r="S245" s="28"/>
      <c r="T245" s="28">
        <f t="shared" si="120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ht="12.75" customHeight="1">
      <c r="A246" s="25" t="s">
        <v>21</v>
      </c>
      <c r="B246" s="26" t="s">
        <v>1937</v>
      </c>
      <c r="C246" s="39" t="s">
        <v>2585</v>
      </c>
      <c r="D246" s="28" t="s">
        <v>2586</v>
      </c>
      <c r="E246" s="28" t="s">
        <v>1902</v>
      </c>
      <c r="F246" s="28" t="s">
        <v>1952</v>
      </c>
      <c r="G246" s="28" t="s">
        <v>2587</v>
      </c>
      <c r="H246" s="28" t="s">
        <v>2505</v>
      </c>
      <c r="I246" s="28" t="s">
        <v>93</v>
      </c>
      <c r="J246" s="28" t="s">
        <v>1844</v>
      </c>
      <c r="K246" s="28" t="s">
        <v>693</v>
      </c>
      <c r="L246" s="29">
        <f t="shared" si="119"/>
        <v>204000</v>
      </c>
      <c r="M246" s="40">
        <v>170000.0</v>
      </c>
      <c r="N246" s="32"/>
      <c r="O246" s="30">
        <v>12000.0</v>
      </c>
      <c r="P246" s="31">
        <f t="shared" si="121"/>
        <v>0.1416666667</v>
      </c>
      <c r="Q246" s="32">
        <f t="shared" si="122"/>
        <v>158000</v>
      </c>
      <c r="R246" s="32">
        <f t="shared" si="123"/>
        <v>148000</v>
      </c>
      <c r="S246" s="28"/>
      <c r="T246" s="28">
        <f t="shared" si="120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</row>
    <row r="247" ht="12.75" customHeight="1">
      <c r="A247" s="25" t="s">
        <v>21</v>
      </c>
      <c r="B247" s="26" t="s">
        <v>1937</v>
      </c>
      <c r="C247" s="42" t="s">
        <v>2588</v>
      </c>
      <c r="D247" s="28" t="s">
        <v>2589</v>
      </c>
      <c r="E247" s="28" t="s">
        <v>1905</v>
      </c>
      <c r="F247" s="28" t="s">
        <v>1924</v>
      </c>
      <c r="G247" s="28" t="s">
        <v>2590</v>
      </c>
      <c r="H247" s="28" t="s">
        <v>2505</v>
      </c>
      <c r="I247" s="28" t="s">
        <v>66</v>
      </c>
      <c r="J247" s="28" t="s">
        <v>1867</v>
      </c>
      <c r="K247" s="28" t="s">
        <v>569</v>
      </c>
      <c r="L247" s="29">
        <f t="shared" si="119"/>
        <v>144000</v>
      </c>
      <c r="M247" s="43">
        <v>120000.0</v>
      </c>
      <c r="N247" s="28"/>
      <c r="O247" s="30">
        <v>12000.0</v>
      </c>
      <c r="P247" s="31">
        <v>0.1</v>
      </c>
      <c r="Q247" s="32">
        <v>108000.0</v>
      </c>
      <c r="R247" s="32">
        <v>98000.0</v>
      </c>
      <c r="S247" s="28"/>
      <c r="T247" s="28">
        <f t="shared" si="120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</row>
    <row r="248" ht="12.75" customHeight="1">
      <c r="A248" s="25" t="s">
        <v>21</v>
      </c>
      <c r="B248" s="26" t="s">
        <v>1937</v>
      </c>
      <c r="C248" s="42" t="s">
        <v>2591</v>
      </c>
      <c r="D248" s="28" t="s">
        <v>2592</v>
      </c>
      <c r="E248" s="28" t="s">
        <v>1902</v>
      </c>
      <c r="F248" s="28" t="s">
        <v>1924</v>
      </c>
      <c r="G248" s="28" t="s">
        <v>2593</v>
      </c>
      <c r="H248" s="28" t="s">
        <v>2505</v>
      </c>
      <c r="I248" s="28" t="s">
        <v>79</v>
      </c>
      <c r="J248" s="28" t="s">
        <v>1863</v>
      </c>
      <c r="K248" s="28" t="s">
        <v>232</v>
      </c>
      <c r="L248" s="29">
        <f t="shared" si="119"/>
        <v>18000</v>
      </c>
      <c r="M248" s="43">
        <v>15000.0</v>
      </c>
      <c r="N248" s="28"/>
      <c r="O248" s="30">
        <v>12000.0</v>
      </c>
      <c r="P248" s="31">
        <v>0.0125</v>
      </c>
      <c r="Q248" s="32">
        <v>3000.0</v>
      </c>
      <c r="R248" s="32">
        <v>-7000.0</v>
      </c>
      <c r="S248" s="28"/>
      <c r="T248" s="28">
        <f t="shared" si="120"/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</row>
    <row r="249" ht="12.75" customHeight="1">
      <c r="A249" s="25" t="s">
        <v>21</v>
      </c>
      <c r="B249" s="35" t="s">
        <v>1949</v>
      </c>
      <c r="C249" s="27" t="s">
        <v>2594</v>
      </c>
      <c r="D249" s="28" t="s">
        <v>2595</v>
      </c>
      <c r="E249" s="28" t="s">
        <v>1902</v>
      </c>
      <c r="F249" s="28" t="s">
        <v>1952</v>
      </c>
      <c r="G249" s="28" t="s">
        <v>2596</v>
      </c>
      <c r="H249" s="28" t="s">
        <v>2505</v>
      </c>
      <c r="I249" s="28" t="s">
        <v>2597</v>
      </c>
      <c r="J249" s="32" t="s">
        <v>1485</v>
      </c>
      <c r="K249" s="32" t="s">
        <v>734</v>
      </c>
      <c r="L249" s="29">
        <v>72000.0</v>
      </c>
      <c r="M249" s="49">
        <v>60000.0</v>
      </c>
      <c r="N249" s="50"/>
      <c r="O249" s="48">
        <v>12000.0</v>
      </c>
      <c r="P249" s="31">
        <f t="shared" ref="P249:P254" si="124">sum(M249/O249/100)</f>
        <v>0.05</v>
      </c>
      <c r="Q249" s="32">
        <f t="shared" ref="Q249:Q254" si="125">sum(M249-O249)</f>
        <v>48000</v>
      </c>
      <c r="R249" s="32">
        <f t="shared" ref="R249:R254" si="126">M249-O249-$S$1</f>
        <v>38000</v>
      </c>
      <c r="S249" s="28"/>
      <c r="T249" s="28">
        <f t="shared" si="120"/>
        <v>0</v>
      </c>
      <c r="U249" s="28"/>
      <c r="V249" s="28"/>
      <c r="W249" s="28"/>
    </row>
    <row r="250" ht="12.75" customHeight="1">
      <c r="A250" s="25" t="s">
        <v>21</v>
      </c>
      <c r="B250" s="35" t="s">
        <v>1949</v>
      </c>
      <c r="C250" s="27" t="s">
        <v>2598</v>
      </c>
      <c r="D250" s="28" t="s">
        <v>2599</v>
      </c>
      <c r="E250" s="28" t="s">
        <v>1905</v>
      </c>
      <c r="F250" s="28" t="s">
        <v>1924</v>
      </c>
      <c r="G250" s="28" t="s">
        <v>2600</v>
      </c>
      <c r="H250" s="28" t="s">
        <v>2505</v>
      </c>
      <c r="I250" s="28" t="s">
        <v>79</v>
      </c>
      <c r="J250" s="32" t="s">
        <v>1601</v>
      </c>
      <c r="K250" s="32" t="s">
        <v>517</v>
      </c>
      <c r="L250" s="29">
        <v>10200.0</v>
      </c>
      <c r="M250" s="49">
        <v>8500.0</v>
      </c>
      <c r="N250" s="50"/>
      <c r="O250" s="48">
        <v>12000.0</v>
      </c>
      <c r="P250" s="31">
        <f t="shared" si="124"/>
        <v>0.007083333333</v>
      </c>
      <c r="Q250" s="32">
        <f t="shared" si="125"/>
        <v>-3500</v>
      </c>
      <c r="R250" s="32">
        <f t="shared" si="126"/>
        <v>-13500</v>
      </c>
      <c r="S250" s="28"/>
      <c r="T250" s="28">
        <f t="shared" si="120"/>
        <v>1</v>
      </c>
      <c r="U250" s="28"/>
      <c r="V250" s="28"/>
      <c r="W250" s="28"/>
    </row>
    <row r="251" ht="12.75" customHeight="1">
      <c r="A251" s="25" t="s">
        <v>21</v>
      </c>
      <c r="B251" s="35" t="s">
        <v>1949</v>
      </c>
      <c r="C251" s="27" t="s">
        <v>2601</v>
      </c>
      <c r="D251" s="28" t="s">
        <v>2602</v>
      </c>
      <c r="E251" s="28" t="s">
        <v>1902</v>
      </c>
      <c r="F251" s="28" t="s">
        <v>1924</v>
      </c>
      <c r="G251" s="28" t="s">
        <v>2603</v>
      </c>
      <c r="H251" s="28" t="s">
        <v>2505</v>
      </c>
      <c r="I251" s="28" t="s">
        <v>2604</v>
      </c>
      <c r="J251" s="32" t="s">
        <v>1805</v>
      </c>
      <c r="K251" s="32" t="s">
        <v>1238</v>
      </c>
      <c r="L251" s="29">
        <v>30000.0</v>
      </c>
      <c r="M251" s="49">
        <v>25000.0</v>
      </c>
      <c r="N251" s="50"/>
      <c r="O251" s="48">
        <v>12000.0</v>
      </c>
      <c r="P251" s="31">
        <f t="shared" si="124"/>
        <v>0.02083333333</v>
      </c>
      <c r="Q251" s="32">
        <f t="shared" si="125"/>
        <v>13000</v>
      </c>
      <c r="R251" s="32">
        <f t="shared" si="126"/>
        <v>3000</v>
      </c>
      <c r="S251" s="28"/>
      <c r="T251" s="28">
        <f t="shared" si="120"/>
        <v>0</v>
      </c>
      <c r="U251" s="28"/>
      <c r="V251" s="28"/>
      <c r="W251" s="28"/>
    </row>
    <row r="252" ht="12.75" customHeight="1">
      <c r="A252" s="25" t="s">
        <v>21</v>
      </c>
      <c r="B252" s="35" t="s">
        <v>1949</v>
      </c>
      <c r="C252" s="27" t="s">
        <v>2605</v>
      </c>
      <c r="D252" s="28" t="s">
        <v>2606</v>
      </c>
      <c r="E252" s="28" t="s">
        <v>1905</v>
      </c>
      <c r="F252" s="28" t="s">
        <v>1924</v>
      </c>
      <c r="G252" s="28" t="s">
        <v>2607</v>
      </c>
      <c r="H252" s="28" t="s">
        <v>2505</v>
      </c>
      <c r="I252" s="28" t="s">
        <v>2608</v>
      </c>
      <c r="J252" s="32" t="s">
        <v>1759</v>
      </c>
      <c r="K252" s="32" t="s">
        <v>249</v>
      </c>
      <c r="L252" s="29">
        <v>2400.0</v>
      </c>
      <c r="M252" s="49">
        <v>2000.0</v>
      </c>
      <c r="N252" s="50"/>
      <c r="O252" s="48">
        <v>12000.0</v>
      </c>
      <c r="P252" s="31">
        <f t="shared" si="124"/>
        <v>0.001666666667</v>
      </c>
      <c r="Q252" s="32">
        <f t="shared" si="125"/>
        <v>-10000</v>
      </c>
      <c r="R252" s="32">
        <f t="shared" si="126"/>
        <v>-20000</v>
      </c>
      <c r="S252" s="28"/>
      <c r="T252" s="28">
        <f t="shared" si="120"/>
        <v>1</v>
      </c>
      <c r="U252" s="28"/>
      <c r="V252" s="28"/>
      <c r="W252" s="28"/>
    </row>
    <row r="253" ht="12.75" customHeight="1">
      <c r="A253" s="25" t="s">
        <v>21</v>
      </c>
      <c r="B253" s="35" t="s">
        <v>1949</v>
      </c>
      <c r="C253" s="27" t="s">
        <v>2609</v>
      </c>
      <c r="D253" s="28" t="s">
        <v>2610</v>
      </c>
      <c r="E253" s="28" t="s">
        <v>1902</v>
      </c>
      <c r="F253" s="28" t="s">
        <v>1952</v>
      </c>
      <c r="G253" s="28" t="s">
        <v>2611</v>
      </c>
      <c r="H253" s="28" t="s">
        <v>2505</v>
      </c>
      <c r="I253" s="28" t="s">
        <v>2612</v>
      </c>
      <c r="J253" s="32" t="s">
        <v>1759</v>
      </c>
      <c r="K253" s="32" t="s">
        <v>799</v>
      </c>
      <c r="L253" s="29">
        <v>1800.0</v>
      </c>
      <c r="M253" s="49">
        <v>1500.0</v>
      </c>
      <c r="N253" s="50"/>
      <c r="O253" s="48">
        <v>12000.0</v>
      </c>
      <c r="P253" s="31">
        <f t="shared" si="124"/>
        <v>0.00125</v>
      </c>
      <c r="Q253" s="32">
        <f t="shared" si="125"/>
        <v>-10500</v>
      </c>
      <c r="R253" s="32">
        <f t="shared" si="126"/>
        <v>-20500</v>
      </c>
      <c r="S253" s="28"/>
      <c r="T253" s="28">
        <f t="shared" si="120"/>
        <v>1</v>
      </c>
      <c r="U253" s="28"/>
      <c r="V253" s="28"/>
      <c r="W253" s="28"/>
    </row>
    <row r="254" ht="12.75" customHeight="1">
      <c r="A254" s="25" t="s">
        <v>21</v>
      </c>
      <c r="B254" s="35" t="s">
        <v>1949</v>
      </c>
      <c r="C254" s="27" t="s">
        <v>2613</v>
      </c>
      <c r="D254" s="28" t="s">
        <v>2614</v>
      </c>
      <c r="E254" s="28" t="s">
        <v>1905</v>
      </c>
      <c r="F254" s="28" t="s">
        <v>1952</v>
      </c>
      <c r="G254" s="28" t="s">
        <v>2615</v>
      </c>
      <c r="H254" s="28" t="s">
        <v>2505</v>
      </c>
      <c r="I254" s="28" t="s">
        <v>127</v>
      </c>
      <c r="J254" s="32" t="s">
        <v>1844</v>
      </c>
      <c r="K254" s="32" t="s">
        <v>364</v>
      </c>
      <c r="L254" s="29">
        <v>19200.0</v>
      </c>
      <c r="M254" s="49">
        <v>16000.0</v>
      </c>
      <c r="N254" s="50"/>
      <c r="O254" s="48">
        <v>12000.0</v>
      </c>
      <c r="P254" s="31">
        <f t="shared" si="124"/>
        <v>0.01333333333</v>
      </c>
      <c r="Q254" s="32">
        <f t="shared" si="125"/>
        <v>4000</v>
      </c>
      <c r="R254" s="32">
        <f t="shared" si="126"/>
        <v>-6000</v>
      </c>
      <c r="S254" s="28"/>
      <c r="T254" s="28">
        <f t="shared" si="120"/>
        <v>0</v>
      </c>
      <c r="U254" s="28"/>
      <c r="V254" s="28"/>
      <c r="W254" s="28"/>
    </row>
    <row r="255" ht="12.75" customHeight="1">
      <c r="A255" s="38" t="s">
        <v>22</v>
      </c>
      <c r="B255" s="34" t="s">
        <v>1921</v>
      </c>
      <c r="C255" s="39" t="s">
        <v>2616</v>
      </c>
      <c r="D255" s="28" t="s">
        <v>2617</v>
      </c>
      <c r="E255" s="26" t="s">
        <v>1905</v>
      </c>
      <c r="F255" s="28" t="s">
        <v>1924</v>
      </c>
      <c r="G255" s="28" t="s">
        <v>2618</v>
      </c>
      <c r="H255" s="28" t="s">
        <v>93</v>
      </c>
      <c r="I255" s="28" t="s">
        <v>2477</v>
      </c>
      <c r="J255" s="28" t="s">
        <v>1772</v>
      </c>
      <c r="K255" s="28" t="s">
        <v>308</v>
      </c>
      <c r="L255" s="40">
        <v>6000.0</v>
      </c>
      <c r="M255" s="29">
        <f t="shared" ref="M255:M256" si="127">L255</f>
        <v>6000</v>
      </c>
      <c r="N255" s="41"/>
      <c r="O255" s="37">
        <v>6600.0</v>
      </c>
      <c r="P255" s="31">
        <f t="shared" ref="P255:P256" si="128">sum(L255/O255/100)</f>
        <v>0.009090909091</v>
      </c>
      <c r="Q255" s="32">
        <f t="shared" ref="Q255:Q256" si="129">sum(L255-O255)</f>
        <v>-600</v>
      </c>
      <c r="R255" s="32">
        <f t="shared" ref="R255:R256" si="130">L255-O255-$S$1</f>
        <v>-10600</v>
      </c>
      <c r="S255" s="28"/>
      <c r="T255" s="28">
        <f t="shared" ref="T255:T256" si="131">IF(O255&gt;=L255,1,0)</f>
        <v>1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</row>
    <row r="256" ht="12.75" customHeight="1">
      <c r="A256" s="38" t="s">
        <v>22</v>
      </c>
      <c r="B256" s="34" t="s">
        <v>1928</v>
      </c>
      <c r="C256" s="39" t="s">
        <v>2619</v>
      </c>
      <c r="D256" s="28" t="s">
        <v>2620</v>
      </c>
      <c r="E256" s="26" t="s">
        <v>1905</v>
      </c>
      <c r="F256" s="28" t="s">
        <v>1924</v>
      </c>
      <c r="G256" s="28" t="s">
        <v>2621</v>
      </c>
      <c r="H256" s="28" t="s">
        <v>93</v>
      </c>
      <c r="I256" s="28" t="s">
        <v>2622</v>
      </c>
      <c r="J256" s="28" t="s">
        <v>1678</v>
      </c>
      <c r="K256" s="28" t="s">
        <v>300</v>
      </c>
      <c r="L256" s="40">
        <v>24000.0</v>
      </c>
      <c r="M256" s="29">
        <f t="shared" si="127"/>
        <v>24000</v>
      </c>
      <c r="N256" s="41"/>
      <c r="O256" s="37">
        <v>6600.0</v>
      </c>
      <c r="P256" s="31">
        <f t="shared" si="128"/>
        <v>0.03636363636</v>
      </c>
      <c r="Q256" s="32">
        <f t="shared" si="129"/>
        <v>17400</v>
      </c>
      <c r="R256" s="32">
        <f t="shared" si="130"/>
        <v>7400</v>
      </c>
      <c r="S256" s="28"/>
      <c r="T256" s="28">
        <f t="shared" si="131"/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</row>
    <row r="257" ht="12.75" customHeight="1">
      <c r="A257" s="25" t="s">
        <v>22</v>
      </c>
      <c r="B257" s="35" t="s">
        <v>1949</v>
      </c>
      <c r="C257" s="44" t="s">
        <v>2623</v>
      </c>
      <c r="D257" s="6" t="s">
        <v>2624</v>
      </c>
      <c r="E257" s="6" t="s">
        <v>1902</v>
      </c>
      <c r="F257" s="6" t="s">
        <v>1924</v>
      </c>
      <c r="G257" s="6" t="s">
        <v>2625</v>
      </c>
      <c r="H257" s="6" t="s">
        <v>93</v>
      </c>
      <c r="I257" s="6" t="s">
        <v>2626</v>
      </c>
      <c r="J257" s="6" t="s">
        <v>1543</v>
      </c>
      <c r="K257" s="6" t="s">
        <v>309</v>
      </c>
      <c r="L257" s="46">
        <v>9600.0</v>
      </c>
      <c r="M257" s="47">
        <v>8000.0</v>
      </c>
      <c r="O257" s="48">
        <v>6600.0</v>
      </c>
      <c r="P257" s="31">
        <f t="shared" ref="P257:P258" si="132">sum(M257/O257/100)</f>
        <v>0.01212121212</v>
      </c>
      <c r="Q257" s="32">
        <f t="shared" ref="Q257:Q258" si="133">sum(M257-O257)</f>
        <v>1400</v>
      </c>
      <c r="R257" s="32">
        <f t="shared" ref="R257:R258" si="134">M257-O257-$S$1</f>
        <v>-8600</v>
      </c>
      <c r="S257" s="28"/>
      <c r="T257" s="28">
        <f t="shared" ref="T257:T258" si="135">IF(O257&gt;=M257,1,0)</f>
        <v>0</v>
      </c>
    </row>
    <row r="258" ht="12.75" customHeight="1">
      <c r="A258" s="25" t="s">
        <v>22</v>
      </c>
      <c r="B258" s="35" t="s">
        <v>1949</v>
      </c>
      <c r="C258" s="27" t="s">
        <v>2627</v>
      </c>
      <c r="D258" s="28" t="s">
        <v>2628</v>
      </c>
      <c r="E258" s="28" t="s">
        <v>1902</v>
      </c>
      <c r="F258" s="28" t="s">
        <v>1924</v>
      </c>
      <c r="G258" s="28" t="s">
        <v>2629</v>
      </c>
      <c r="H258" s="28" t="s">
        <v>93</v>
      </c>
      <c r="I258" s="28" t="s">
        <v>2630</v>
      </c>
      <c r="J258" s="32" t="s">
        <v>1455</v>
      </c>
      <c r="K258" s="32" t="s">
        <v>860</v>
      </c>
      <c r="L258" s="29">
        <v>4800.0</v>
      </c>
      <c r="M258" s="49">
        <v>4000.0</v>
      </c>
      <c r="N258" s="50"/>
      <c r="O258" s="48">
        <v>6600.0</v>
      </c>
      <c r="P258" s="31">
        <f t="shared" si="132"/>
        <v>0.006060606061</v>
      </c>
      <c r="Q258" s="32">
        <f t="shared" si="133"/>
        <v>-2600</v>
      </c>
      <c r="R258" s="32">
        <f t="shared" si="134"/>
        <v>-12600</v>
      </c>
      <c r="S258" s="28"/>
      <c r="T258" s="28">
        <f t="shared" si="135"/>
        <v>1</v>
      </c>
      <c r="U258" s="28"/>
      <c r="V258" s="28"/>
      <c r="W258" s="28"/>
    </row>
    <row r="259" ht="12.75" customHeight="1">
      <c r="A259" s="25" t="s">
        <v>23</v>
      </c>
      <c r="B259" s="26" t="s">
        <v>1933</v>
      </c>
      <c r="C259" s="39" t="s">
        <v>2631</v>
      </c>
      <c r="D259" s="28" t="s">
        <v>2632</v>
      </c>
      <c r="E259" s="28" t="s">
        <v>1905</v>
      </c>
      <c r="F259" s="28" t="s">
        <v>1924</v>
      </c>
      <c r="G259" s="28" t="s">
        <v>2633</v>
      </c>
      <c r="H259" s="53" t="s">
        <v>2061</v>
      </c>
      <c r="I259" s="28" t="s">
        <v>2634</v>
      </c>
      <c r="J259" s="28" t="s">
        <v>1638</v>
      </c>
      <c r="K259" s="28" t="s">
        <v>671</v>
      </c>
      <c r="L259" s="29">
        <f t="shared" ref="L259:L263" si="136">M259*1.2</f>
        <v>45600</v>
      </c>
      <c r="M259" s="49">
        <v>38000.0</v>
      </c>
      <c r="N259" s="28"/>
      <c r="O259" s="37">
        <v>27500.0</v>
      </c>
      <c r="P259" s="31">
        <f t="shared" ref="P259:P290" si="137">sum(L259/O259/100)</f>
        <v>0.01658181818</v>
      </c>
      <c r="Q259" s="32">
        <f t="shared" ref="Q259:Q263" si="138">sum(L259-O259)</f>
        <v>18100</v>
      </c>
      <c r="R259" s="32">
        <f t="shared" ref="R259:R290" si="139">L259-O259-$S$1</f>
        <v>8100</v>
      </c>
      <c r="S259" s="28"/>
      <c r="T259" s="28">
        <f t="shared" ref="T259:T290" si="140">IF(O259&gt;=L259,1,0)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</row>
    <row r="260" ht="12.75" customHeight="1">
      <c r="A260" s="25" t="s">
        <v>24</v>
      </c>
      <c r="B260" s="26" t="s">
        <v>1900</v>
      </c>
      <c r="C260" s="27">
        <v>29.0</v>
      </c>
      <c r="D260" s="28" t="s">
        <v>2635</v>
      </c>
      <c r="E260" s="28" t="s">
        <v>1905</v>
      </c>
      <c r="F260" s="28"/>
      <c r="G260" s="28" t="s">
        <v>2636</v>
      </c>
      <c r="H260" s="28"/>
      <c r="I260" s="28"/>
      <c r="J260" s="28" t="s">
        <v>1433</v>
      </c>
      <c r="K260" s="28" t="s">
        <v>1066</v>
      </c>
      <c r="L260" s="29">
        <f t="shared" si="136"/>
        <v>48000</v>
      </c>
      <c r="M260" s="29">
        <v>40000.0</v>
      </c>
      <c r="N260" s="28"/>
      <c r="O260" s="30">
        <v>60000.0</v>
      </c>
      <c r="P260" s="31">
        <f t="shared" si="137"/>
        <v>0.008</v>
      </c>
      <c r="Q260" s="32">
        <f t="shared" si="138"/>
        <v>-12000</v>
      </c>
      <c r="R260" s="32">
        <f t="shared" si="139"/>
        <v>-22000</v>
      </c>
      <c r="S260" s="28"/>
      <c r="T260" s="28">
        <f t="shared" si="140"/>
        <v>1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</row>
    <row r="261" ht="12.75" customHeight="1">
      <c r="A261" s="25" t="s">
        <v>24</v>
      </c>
      <c r="B261" s="26" t="s">
        <v>1900</v>
      </c>
      <c r="C261" s="27">
        <v>89.0</v>
      </c>
      <c r="D261" s="28" t="s">
        <v>2637</v>
      </c>
      <c r="E261" s="28" t="s">
        <v>1905</v>
      </c>
      <c r="F261" s="28"/>
      <c r="G261" s="28" t="s">
        <v>2638</v>
      </c>
      <c r="H261" s="28"/>
      <c r="I261" s="28"/>
      <c r="J261" s="28" t="s">
        <v>1575</v>
      </c>
      <c r="K261" s="28" t="s">
        <v>1211</v>
      </c>
      <c r="L261" s="29">
        <f t="shared" si="136"/>
        <v>60000</v>
      </c>
      <c r="M261" s="29">
        <v>50000.0</v>
      </c>
      <c r="N261" s="28"/>
      <c r="O261" s="30">
        <v>60000.0</v>
      </c>
      <c r="P261" s="31">
        <f t="shared" si="137"/>
        <v>0.01</v>
      </c>
      <c r="Q261" s="32">
        <f t="shared" si="138"/>
        <v>0</v>
      </c>
      <c r="R261" s="32">
        <f t="shared" si="139"/>
        <v>-10000</v>
      </c>
      <c r="S261" s="28"/>
      <c r="T261" s="28">
        <f t="shared" si="140"/>
        <v>1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</row>
    <row r="262" ht="12.75" customHeight="1">
      <c r="A262" s="25" t="s">
        <v>24</v>
      </c>
      <c r="B262" s="26" t="s">
        <v>1900</v>
      </c>
      <c r="C262" s="27">
        <v>243.0</v>
      </c>
      <c r="D262" s="28" t="s">
        <v>2639</v>
      </c>
      <c r="E262" s="28" t="s">
        <v>1902</v>
      </c>
      <c r="F262" s="28"/>
      <c r="G262" s="28" t="s">
        <v>2640</v>
      </c>
      <c r="H262" s="28"/>
      <c r="I262" s="28"/>
      <c r="J262" s="28" t="s">
        <v>1621</v>
      </c>
      <c r="K262" s="28" t="s">
        <v>379</v>
      </c>
      <c r="L262" s="29">
        <f t="shared" si="136"/>
        <v>204000</v>
      </c>
      <c r="M262" s="29">
        <v>170000.0</v>
      </c>
      <c r="N262" s="28"/>
      <c r="O262" s="30">
        <v>60000.0</v>
      </c>
      <c r="P262" s="31">
        <f t="shared" si="137"/>
        <v>0.034</v>
      </c>
      <c r="Q262" s="32">
        <f t="shared" si="138"/>
        <v>144000</v>
      </c>
      <c r="R262" s="32">
        <f t="shared" si="139"/>
        <v>134000</v>
      </c>
      <c r="S262" s="28"/>
      <c r="T262" s="28">
        <f t="shared" si="140"/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</row>
    <row r="263" ht="12.75" customHeight="1">
      <c r="A263" s="25" t="s">
        <v>24</v>
      </c>
      <c r="B263" s="26" t="s">
        <v>1900</v>
      </c>
      <c r="C263" s="27">
        <v>307.0</v>
      </c>
      <c r="D263" s="28" t="s">
        <v>2641</v>
      </c>
      <c r="E263" s="28" t="s">
        <v>1902</v>
      </c>
      <c r="F263" s="28"/>
      <c r="G263" s="28" t="s">
        <v>2642</v>
      </c>
      <c r="H263" s="28"/>
      <c r="I263" s="28"/>
      <c r="J263" s="28" t="s">
        <v>1263</v>
      </c>
      <c r="K263" s="28" t="s">
        <v>802</v>
      </c>
      <c r="L263" s="29">
        <f t="shared" si="136"/>
        <v>150000</v>
      </c>
      <c r="M263" s="29">
        <v>125000.0</v>
      </c>
      <c r="N263" s="28"/>
      <c r="O263" s="30">
        <v>60000.0</v>
      </c>
      <c r="P263" s="31">
        <f t="shared" si="137"/>
        <v>0.025</v>
      </c>
      <c r="Q263" s="32">
        <f t="shared" si="138"/>
        <v>90000</v>
      </c>
      <c r="R263" s="32">
        <f t="shared" si="139"/>
        <v>80000</v>
      </c>
      <c r="S263" s="28"/>
      <c r="T263" s="28">
        <f t="shared" si="140"/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</row>
    <row r="264" ht="12.75" customHeight="1">
      <c r="A264" s="38" t="s">
        <v>24</v>
      </c>
      <c r="B264" s="26" t="s">
        <v>1919</v>
      </c>
      <c r="C264" s="34">
        <v>9.0</v>
      </c>
      <c r="D264" s="26" t="s">
        <v>2643</v>
      </c>
      <c r="E264" s="26" t="s">
        <v>1905</v>
      </c>
      <c r="F264" s="35"/>
      <c r="G264" s="26"/>
      <c r="H264" s="26"/>
      <c r="I264" s="26"/>
      <c r="J264" s="26" t="s">
        <v>1579</v>
      </c>
      <c r="K264" s="26" t="s">
        <v>1241</v>
      </c>
      <c r="L264" s="36">
        <v>52000.0</v>
      </c>
      <c r="M264" s="29">
        <f t="shared" ref="M264:M279" si="141">L264</f>
        <v>52000</v>
      </c>
      <c r="N264" s="28"/>
      <c r="O264" s="30">
        <v>60000.0</v>
      </c>
      <c r="P264" s="31">
        <f t="shared" si="137"/>
        <v>0.008666666667</v>
      </c>
      <c r="Q264" s="32">
        <v>-8000.0</v>
      </c>
      <c r="R264" s="32">
        <f t="shared" si="139"/>
        <v>-18000</v>
      </c>
      <c r="S264" s="28"/>
      <c r="T264" s="28">
        <f t="shared" si="140"/>
        <v>1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</row>
    <row r="265" ht="12.75" customHeight="1">
      <c r="A265" s="33" t="s">
        <v>24</v>
      </c>
      <c r="B265" s="26" t="s">
        <v>1919</v>
      </c>
      <c r="C265" s="34">
        <v>114.0</v>
      </c>
      <c r="D265" s="26" t="s">
        <v>2644</v>
      </c>
      <c r="E265" s="26" t="s">
        <v>1905</v>
      </c>
      <c r="F265" s="35"/>
      <c r="G265" s="26"/>
      <c r="H265" s="26"/>
      <c r="I265" s="26"/>
      <c r="J265" s="26" t="s">
        <v>1504</v>
      </c>
      <c r="K265" s="26" t="s">
        <v>193</v>
      </c>
      <c r="L265" s="36">
        <v>850000.0</v>
      </c>
      <c r="M265" s="29">
        <f t="shared" si="141"/>
        <v>850000</v>
      </c>
      <c r="N265" s="28"/>
      <c r="O265" s="37">
        <v>60000.0</v>
      </c>
      <c r="P265" s="31">
        <f t="shared" si="137"/>
        <v>0.1416666667</v>
      </c>
      <c r="Q265" s="32">
        <v>790000.0</v>
      </c>
      <c r="R265" s="32">
        <f t="shared" si="139"/>
        <v>780000</v>
      </c>
      <c r="S265" s="28"/>
      <c r="T265" s="28">
        <f t="shared" si="140"/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</row>
    <row r="266" ht="12.75" customHeight="1">
      <c r="A266" s="33" t="s">
        <v>24</v>
      </c>
      <c r="B266" s="26" t="s">
        <v>1919</v>
      </c>
      <c r="C266" s="34">
        <v>126.0</v>
      </c>
      <c r="D266" s="26" t="s">
        <v>2645</v>
      </c>
      <c r="E266" s="26" t="s">
        <v>1905</v>
      </c>
      <c r="F266" s="35"/>
      <c r="G266" s="26"/>
      <c r="H266" s="26"/>
      <c r="I266" s="26"/>
      <c r="J266" s="26" t="s">
        <v>1848</v>
      </c>
      <c r="K266" s="26" t="s">
        <v>330</v>
      </c>
      <c r="L266" s="36">
        <v>90000.0</v>
      </c>
      <c r="M266" s="29">
        <f t="shared" si="141"/>
        <v>90000</v>
      </c>
      <c r="N266" s="28"/>
      <c r="O266" s="37">
        <v>60000.0</v>
      </c>
      <c r="P266" s="31">
        <f t="shared" si="137"/>
        <v>0.015</v>
      </c>
      <c r="Q266" s="32">
        <v>30000.0</v>
      </c>
      <c r="R266" s="32">
        <f t="shared" si="139"/>
        <v>20000</v>
      </c>
      <c r="S266" s="28"/>
      <c r="T266" s="28">
        <f t="shared" si="140"/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</row>
    <row r="267" ht="12.75" customHeight="1">
      <c r="A267" s="33" t="s">
        <v>24</v>
      </c>
      <c r="B267" s="26" t="s">
        <v>1919</v>
      </c>
      <c r="C267" s="34">
        <v>166.0</v>
      </c>
      <c r="D267" s="26" t="s">
        <v>2646</v>
      </c>
      <c r="E267" s="26" t="s">
        <v>1905</v>
      </c>
      <c r="F267" s="35"/>
      <c r="G267" s="26"/>
      <c r="H267" s="26"/>
      <c r="I267" s="26"/>
      <c r="J267" s="26" t="s">
        <v>1839</v>
      </c>
      <c r="K267" s="26" t="s">
        <v>1241</v>
      </c>
      <c r="L267" s="36">
        <v>580000.0</v>
      </c>
      <c r="M267" s="29">
        <f t="shared" si="141"/>
        <v>580000</v>
      </c>
      <c r="N267" s="28"/>
      <c r="O267" s="30">
        <v>60000.0</v>
      </c>
      <c r="P267" s="31">
        <f t="shared" si="137"/>
        <v>0.09666666667</v>
      </c>
      <c r="Q267" s="32">
        <v>520000.0</v>
      </c>
      <c r="R267" s="32">
        <f t="shared" si="139"/>
        <v>510000</v>
      </c>
      <c r="S267" s="28"/>
      <c r="T267" s="28">
        <f t="shared" si="140"/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</row>
    <row r="268" ht="12.75" customHeight="1">
      <c r="A268" s="33" t="s">
        <v>24</v>
      </c>
      <c r="B268" s="26" t="s">
        <v>1919</v>
      </c>
      <c r="C268" s="51">
        <v>241.0</v>
      </c>
      <c r="D268" s="26" t="s">
        <v>2647</v>
      </c>
      <c r="E268" s="26" t="s">
        <v>1902</v>
      </c>
      <c r="F268" s="35"/>
      <c r="G268" s="26"/>
      <c r="H268" s="26"/>
      <c r="I268" s="26"/>
      <c r="J268" s="26" t="s">
        <v>1816</v>
      </c>
      <c r="K268" s="26" t="s">
        <v>871</v>
      </c>
      <c r="L268" s="36">
        <v>60000.0</v>
      </c>
      <c r="M268" s="29">
        <f t="shared" si="141"/>
        <v>60000</v>
      </c>
      <c r="N268" s="53"/>
      <c r="O268" s="37">
        <v>60000.0</v>
      </c>
      <c r="P268" s="31">
        <f t="shared" si="137"/>
        <v>0.01</v>
      </c>
      <c r="Q268" s="32">
        <v>0.0</v>
      </c>
      <c r="R268" s="32">
        <f t="shared" si="139"/>
        <v>-10000</v>
      </c>
      <c r="S268" s="28"/>
      <c r="T268" s="28">
        <f t="shared" si="140"/>
        <v>1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</row>
    <row r="269" ht="12.75" customHeight="1">
      <c r="A269" s="52" t="s">
        <v>24</v>
      </c>
      <c r="B269" s="26" t="s">
        <v>1919</v>
      </c>
      <c r="C269" s="34">
        <v>277.0</v>
      </c>
      <c r="D269" s="26" t="s">
        <v>2648</v>
      </c>
      <c r="E269" s="26" t="s">
        <v>1905</v>
      </c>
      <c r="F269" s="28"/>
      <c r="G269" s="28"/>
      <c r="H269" s="28"/>
      <c r="I269" s="28"/>
      <c r="J269" s="26" t="s">
        <v>1593</v>
      </c>
      <c r="K269" s="26" t="s">
        <v>1126</v>
      </c>
      <c r="L269" s="40">
        <v>300000.0</v>
      </c>
      <c r="M269" s="29">
        <f t="shared" si="141"/>
        <v>300000</v>
      </c>
      <c r="N269" s="53"/>
      <c r="O269" s="30">
        <v>60000.0</v>
      </c>
      <c r="P269" s="31">
        <f t="shared" si="137"/>
        <v>0.05</v>
      </c>
      <c r="Q269" s="32">
        <v>240000.0</v>
      </c>
      <c r="R269" s="32">
        <f t="shared" si="139"/>
        <v>230000</v>
      </c>
      <c r="S269" s="28"/>
      <c r="T269" s="28">
        <f t="shared" si="140"/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</row>
    <row r="270" ht="12.75" customHeight="1">
      <c r="A270" s="52" t="s">
        <v>24</v>
      </c>
      <c r="B270" s="26" t="s">
        <v>1919</v>
      </c>
      <c r="C270" s="34">
        <v>332.0</v>
      </c>
      <c r="D270" s="26" t="s">
        <v>2649</v>
      </c>
      <c r="E270" s="26" t="s">
        <v>1905</v>
      </c>
      <c r="F270" s="28"/>
      <c r="G270" s="28"/>
      <c r="H270" s="28"/>
      <c r="I270" s="28"/>
      <c r="J270" s="26" t="s">
        <v>1449</v>
      </c>
      <c r="K270" s="26" t="s">
        <v>1126</v>
      </c>
      <c r="L270" s="40">
        <v>160000.0</v>
      </c>
      <c r="M270" s="29">
        <f t="shared" si="141"/>
        <v>160000</v>
      </c>
      <c r="N270" s="53"/>
      <c r="O270" s="30">
        <v>60000.0</v>
      </c>
      <c r="P270" s="31">
        <f t="shared" si="137"/>
        <v>0.02666666667</v>
      </c>
      <c r="Q270" s="32">
        <v>100000.0</v>
      </c>
      <c r="R270" s="32">
        <f t="shared" si="139"/>
        <v>90000</v>
      </c>
      <c r="S270" s="28"/>
      <c r="T270" s="28">
        <f t="shared" si="140"/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</row>
    <row r="271" ht="12.75" customHeight="1">
      <c r="A271" s="52" t="s">
        <v>24</v>
      </c>
      <c r="B271" s="26" t="s">
        <v>1919</v>
      </c>
      <c r="C271" s="34">
        <v>364.0</v>
      </c>
      <c r="D271" s="26" t="s">
        <v>2650</v>
      </c>
      <c r="E271" s="26" t="s">
        <v>1905</v>
      </c>
      <c r="F271" s="28"/>
      <c r="G271" s="28"/>
      <c r="H271" s="28"/>
      <c r="I271" s="28"/>
      <c r="J271" s="26" t="s">
        <v>1713</v>
      </c>
      <c r="K271" s="26" t="s">
        <v>1080</v>
      </c>
      <c r="L271" s="40">
        <v>420000.0</v>
      </c>
      <c r="M271" s="29">
        <f t="shared" si="141"/>
        <v>420000</v>
      </c>
      <c r="N271" s="53"/>
      <c r="O271" s="30">
        <v>60000.0</v>
      </c>
      <c r="P271" s="31">
        <f t="shared" si="137"/>
        <v>0.07</v>
      </c>
      <c r="Q271" s="32">
        <v>360000.0</v>
      </c>
      <c r="R271" s="32">
        <f t="shared" si="139"/>
        <v>350000</v>
      </c>
      <c r="S271" s="28"/>
      <c r="T271" s="28">
        <f t="shared" si="140"/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</row>
    <row r="272" ht="12.75" customHeight="1">
      <c r="A272" s="52" t="s">
        <v>24</v>
      </c>
      <c r="B272" s="26" t="s">
        <v>1919</v>
      </c>
      <c r="C272" s="34">
        <v>369.0</v>
      </c>
      <c r="D272" s="26" t="s">
        <v>2651</v>
      </c>
      <c r="E272" s="26" t="s">
        <v>1902</v>
      </c>
      <c r="F272" s="28"/>
      <c r="G272" s="28"/>
      <c r="H272" s="28"/>
      <c r="I272" s="28"/>
      <c r="J272" s="26" t="s">
        <v>1711</v>
      </c>
      <c r="K272" s="26" t="s">
        <v>1183</v>
      </c>
      <c r="L272" s="40">
        <v>140000.0</v>
      </c>
      <c r="M272" s="29">
        <f t="shared" si="141"/>
        <v>140000</v>
      </c>
      <c r="N272" s="53"/>
      <c r="O272" s="30">
        <v>60000.0</v>
      </c>
      <c r="P272" s="31">
        <f t="shared" si="137"/>
        <v>0.02333333333</v>
      </c>
      <c r="Q272" s="32">
        <v>80000.0</v>
      </c>
      <c r="R272" s="32">
        <f t="shared" si="139"/>
        <v>70000</v>
      </c>
      <c r="S272" s="28"/>
      <c r="T272" s="28">
        <f t="shared" si="140"/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</row>
    <row r="273" ht="12.75" customHeight="1">
      <c r="A273" s="52" t="s">
        <v>24</v>
      </c>
      <c r="B273" s="26" t="s">
        <v>1919</v>
      </c>
      <c r="C273" s="34">
        <v>436.0</v>
      </c>
      <c r="D273" s="26" t="s">
        <v>2652</v>
      </c>
      <c r="E273" s="26" t="s">
        <v>1905</v>
      </c>
      <c r="F273" s="28"/>
      <c r="G273" s="28"/>
      <c r="H273" s="28"/>
      <c r="I273" s="28"/>
      <c r="J273" s="26" t="s">
        <v>1741</v>
      </c>
      <c r="K273" s="26" t="s">
        <v>334</v>
      </c>
      <c r="L273" s="40">
        <v>75000.0</v>
      </c>
      <c r="M273" s="29">
        <f t="shared" si="141"/>
        <v>75000</v>
      </c>
      <c r="N273" s="53"/>
      <c r="O273" s="30">
        <v>60000.0</v>
      </c>
      <c r="P273" s="31">
        <f t="shared" si="137"/>
        <v>0.0125</v>
      </c>
      <c r="Q273" s="32">
        <v>15000.0</v>
      </c>
      <c r="R273" s="32">
        <f t="shared" si="139"/>
        <v>5000</v>
      </c>
      <c r="S273" s="28"/>
      <c r="T273" s="28">
        <f t="shared" si="140"/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</row>
    <row r="274" ht="12.75" customHeight="1">
      <c r="A274" s="33" t="s">
        <v>24</v>
      </c>
      <c r="B274" s="26" t="s">
        <v>2005</v>
      </c>
      <c r="C274" s="54">
        <v>696.0</v>
      </c>
      <c r="D274" s="28" t="s">
        <v>2653</v>
      </c>
      <c r="E274" s="26" t="s">
        <v>1902</v>
      </c>
      <c r="F274" s="35" t="s">
        <v>1924</v>
      </c>
      <c r="G274" s="35" t="s">
        <v>2654</v>
      </c>
      <c r="H274" s="28"/>
      <c r="I274" s="28"/>
      <c r="J274" s="35" t="s">
        <v>1469</v>
      </c>
      <c r="K274" s="35" t="s">
        <v>453</v>
      </c>
      <c r="L274" s="40">
        <v>40000.0</v>
      </c>
      <c r="M274" s="29">
        <f t="shared" si="141"/>
        <v>40000</v>
      </c>
      <c r="N274" s="53"/>
      <c r="O274" s="30">
        <v>60000.0</v>
      </c>
      <c r="P274" s="31">
        <f t="shared" si="137"/>
        <v>0.006666666667</v>
      </c>
      <c r="Q274" s="32">
        <v>3000.0</v>
      </c>
      <c r="R274" s="32">
        <f t="shared" si="139"/>
        <v>-30000</v>
      </c>
      <c r="S274" s="28"/>
      <c r="T274" s="28">
        <f t="shared" si="140"/>
        <v>1</v>
      </c>
      <c r="V274" s="28"/>
      <c r="W274" s="28"/>
      <c r="X274" s="28"/>
    </row>
    <row r="275" ht="12.75" customHeight="1">
      <c r="A275" s="38" t="s">
        <v>24</v>
      </c>
      <c r="B275" s="34" t="s">
        <v>1921</v>
      </c>
      <c r="C275" s="39" t="s">
        <v>2655</v>
      </c>
      <c r="D275" s="28" t="s">
        <v>2656</v>
      </c>
      <c r="E275" s="26" t="s">
        <v>1905</v>
      </c>
      <c r="F275" s="28" t="s">
        <v>1924</v>
      </c>
      <c r="G275" s="28" t="s">
        <v>2657</v>
      </c>
      <c r="H275" s="28" t="s">
        <v>2314</v>
      </c>
      <c r="I275" s="28" t="s">
        <v>2454</v>
      </c>
      <c r="J275" s="28" t="s">
        <v>1582</v>
      </c>
      <c r="K275" s="28" t="s">
        <v>373</v>
      </c>
      <c r="L275" s="40">
        <v>27000.0</v>
      </c>
      <c r="M275" s="29">
        <f t="shared" si="141"/>
        <v>27000</v>
      </c>
      <c r="N275" s="57"/>
      <c r="O275" s="37">
        <v>60000.0</v>
      </c>
      <c r="P275" s="31">
        <f t="shared" si="137"/>
        <v>0.0045</v>
      </c>
      <c r="Q275" s="32">
        <f t="shared" ref="Q275:Q290" si="142">sum(L275-O275)</f>
        <v>-33000</v>
      </c>
      <c r="R275" s="32">
        <f t="shared" si="139"/>
        <v>-43000</v>
      </c>
      <c r="S275" s="28"/>
      <c r="T275" s="28">
        <f t="shared" si="140"/>
        <v>1</v>
      </c>
      <c r="V275" s="28"/>
      <c r="W275" s="28"/>
      <c r="X275" s="28"/>
    </row>
    <row r="276" ht="12.75" customHeight="1">
      <c r="A276" s="38" t="s">
        <v>24</v>
      </c>
      <c r="B276" s="34" t="s">
        <v>1921</v>
      </c>
      <c r="C276" s="39" t="s">
        <v>2658</v>
      </c>
      <c r="D276" s="28" t="s">
        <v>2659</v>
      </c>
      <c r="E276" s="26" t="s">
        <v>1902</v>
      </c>
      <c r="F276" s="28" t="s">
        <v>1924</v>
      </c>
      <c r="G276" s="28" t="s">
        <v>2660</v>
      </c>
      <c r="H276" s="28" t="s">
        <v>2314</v>
      </c>
      <c r="I276" s="28" t="s">
        <v>112</v>
      </c>
      <c r="J276" s="28" t="s">
        <v>1263</v>
      </c>
      <c r="K276" s="28" t="s">
        <v>1126</v>
      </c>
      <c r="L276" s="40">
        <v>46000.0</v>
      </c>
      <c r="M276" s="29">
        <f t="shared" si="141"/>
        <v>46000</v>
      </c>
      <c r="N276" s="57"/>
      <c r="O276" s="30">
        <v>60000.0</v>
      </c>
      <c r="P276" s="31">
        <f t="shared" si="137"/>
        <v>0.007666666667</v>
      </c>
      <c r="Q276" s="32">
        <f t="shared" si="142"/>
        <v>-14000</v>
      </c>
      <c r="R276" s="32">
        <f t="shared" si="139"/>
        <v>-24000</v>
      </c>
      <c r="S276" s="28"/>
      <c r="T276" s="28">
        <f t="shared" si="140"/>
        <v>1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</row>
    <row r="277" ht="12.75" customHeight="1">
      <c r="A277" s="38" t="s">
        <v>24</v>
      </c>
      <c r="B277" s="34" t="s">
        <v>1928</v>
      </c>
      <c r="C277" s="39" t="s">
        <v>2661</v>
      </c>
      <c r="D277" s="28" t="s">
        <v>2662</v>
      </c>
      <c r="E277" s="26" t="s">
        <v>1905</v>
      </c>
      <c r="F277" s="28" t="s">
        <v>1924</v>
      </c>
      <c r="G277" s="28" t="s">
        <v>2663</v>
      </c>
      <c r="H277" s="28" t="s">
        <v>2314</v>
      </c>
      <c r="I277" s="28" t="s">
        <v>74</v>
      </c>
      <c r="J277" s="28" t="s">
        <v>1751</v>
      </c>
      <c r="K277" s="28" t="s">
        <v>332</v>
      </c>
      <c r="L277" s="40">
        <v>22000.0</v>
      </c>
      <c r="M277" s="29">
        <f t="shared" si="141"/>
        <v>22000</v>
      </c>
      <c r="N277" s="57"/>
      <c r="O277" s="37">
        <v>60000.0</v>
      </c>
      <c r="P277" s="31">
        <f t="shared" si="137"/>
        <v>0.003666666667</v>
      </c>
      <c r="Q277" s="32">
        <f t="shared" si="142"/>
        <v>-38000</v>
      </c>
      <c r="R277" s="32">
        <f t="shared" si="139"/>
        <v>-48000</v>
      </c>
      <c r="S277" s="28"/>
      <c r="T277" s="28">
        <f t="shared" si="140"/>
        <v>1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</row>
    <row r="278" ht="12.75" customHeight="1">
      <c r="A278" s="38" t="s">
        <v>24</v>
      </c>
      <c r="B278" s="34" t="s">
        <v>1928</v>
      </c>
      <c r="C278" s="39" t="s">
        <v>2664</v>
      </c>
      <c r="D278" s="28" t="s">
        <v>2665</v>
      </c>
      <c r="E278" s="26" t="s">
        <v>1902</v>
      </c>
      <c r="F278" s="28" t="s">
        <v>1924</v>
      </c>
      <c r="G278" s="28" t="s">
        <v>2666</v>
      </c>
      <c r="H278" s="28" t="s">
        <v>2314</v>
      </c>
      <c r="I278" s="28" t="s">
        <v>75</v>
      </c>
      <c r="J278" s="28" t="s">
        <v>1429</v>
      </c>
      <c r="K278" s="28" t="s">
        <v>182</v>
      </c>
      <c r="L278" s="40">
        <v>30000.0</v>
      </c>
      <c r="M278" s="29">
        <f t="shared" si="141"/>
        <v>30000</v>
      </c>
      <c r="N278" s="57"/>
      <c r="O278" s="37">
        <v>60000.0</v>
      </c>
      <c r="P278" s="31">
        <f t="shared" si="137"/>
        <v>0.005</v>
      </c>
      <c r="Q278" s="32">
        <f t="shared" si="142"/>
        <v>-30000</v>
      </c>
      <c r="R278" s="32">
        <f t="shared" si="139"/>
        <v>-40000</v>
      </c>
      <c r="S278" s="28"/>
      <c r="T278" s="28">
        <f t="shared" si="140"/>
        <v>1</v>
      </c>
      <c r="V278" s="28"/>
      <c r="W278" s="28"/>
      <c r="X278" s="28"/>
    </row>
    <row r="279" ht="12.75" customHeight="1">
      <c r="A279" s="38" t="s">
        <v>24</v>
      </c>
      <c r="B279" s="34" t="s">
        <v>1928</v>
      </c>
      <c r="C279" s="39" t="s">
        <v>2667</v>
      </c>
      <c r="D279" s="28" t="s">
        <v>2668</v>
      </c>
      <c r="E279" s="26" t="s">
        <v>1905</v>
      </c>
      <c r="F279" s="28" t="s">
        <v>1924</v>
      </c>
      <c r="G279" s="28" t="s">
        <v>2669</v>
      </c>
      <c r="H279" s="28" t="s">
        <v>2314</v>
      </c>
      <c r="I279" s="28" t="s">
        <v>2670</v>
      </c>
      <c r="J279" s="28" t="s">
        <v>1545</v>
      </c>
      <c r="K279" s="28" t="s">
        <v>809</v>
      </c>
      <c r="L279" s="40">
        <v>33000.0</v>
      </c>
      <c r="M279" s="29">
        <f t="shared" si="141"/>
        <v>33000</v>
      </c>
      <c r="N279" s="57"/>
      <c r="O279" s="37">
        <v>60000.0</v>
      </c>
      <c r="P279" s="31">
        <f t="shared" si="137"/>
        <v>0.0055</v>
      </c>
      <c r="Q279" s="32">
        <f t="shared" si="142"/>
        <v>-27000</v>
      </c>
      <c r="R279" s="32">
        <f t="shared" si="139"/>
        <v>-37000</v>
      </c>
      <c r="S279" s="28"/>
      <c r="T279" s="28">
        <f t="shared" si="140"/>
        <v>1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</row>
    <row r="280" ht="12.75" customHeight="1">
      <c r="A280" s="25" t="s">
        <v>24</v>
      </c>
      <c r="B280" s="26" t="s">
        <v>1933</v>
      </c>
      <c r="C280" s="39" t="s">
        <v>2671</v>
      </c>
      <c r="D280" s="28" t="s">
        <v>2672</v>
      </c>
      <c r="E280" s="28" t="s">
        <v>1902</v>
      </c>
      <c r="F280" s="28" t="s">
        <v>1924</v>
      </c>
      <c r="G280" s="28" t="s">
        <v>2673</v>
      </c>
      <c r="H280" s="53" t="s">
        <v>2314</v>
      </c>
      <c r="I280" s="28" t="s">
        <v>2674</v>
      </c>
      <c r="J280" s="28" t="s">
        <v>1873</v>
      </c>
      <c r="K280" s="28" t="s">
        <v>775</v>
      </c>
      <c r="L280" s="29">
        <f t="shared" ref="L280:L308" si="143">M280*1.2</f>
        <v>504000</v>
      </c>
      <c r="M280" s="49">
        <v>420000.0</v>
      </c>
      <c r="N280" s="28"/>
      <c r="O280" s="30">
        <v>60000.0</v>
      </c>
      <c r="P280" s="31">
        <f t="shared" si="137"/>
        <v>0.084</v>
      </c>
      <c r="Q280" s="32">
        <f t="shared" si="142"/>
        <v>444000</v>
      </c>
      <c r="R280" s="32">
        <f t="shared" si="139"/>
        <v>434000</v>
      </c>
      <c r="S280" s="28"/>
      <c r="T280" s="28">
        <f t="shared" si="140"/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</row>
    <row r="281" ht="12.75" customHeight="1">
      <c r="A281" s="25" t="s">
        <v>24</v>
      </c>
      <c r="B281" s="26" t="s">
        <v>1933</v>
      </c>
      <c r="C281" s="39" t="s">
        <v>2675</v>
      </c>
      <c r="D281" s="28" t="s">
        <v>2676</v>
      </c>
      <c r="E281" s="28" t="s">
        <v>1902</v>
      </c>
      <c r="F281" s="28" t="s">
        <v>1924</v>
      </c>
      <c r="G281" s="28" t="s">
        <v>2677</v>
      </c>
      <c r="H281" s="53" t="s">
        <v>2314</v>
      </c>
      <c r="I281" s="28" t="s">
        <v>2678</v>
      </c>
      <c r="J281" s="28" t="s">
        <v>1518</v>
      </c>
      <c r="K281" s="28" t="s">
        <v>1153</v>
      </c>
      <c r="L281" s="29">
        <f t="shared" si="143"/>
        <v>72000</v>
      </c>
      <c r="M281" s="49">
        <v>60000.0</v>
      </c>
      <c r="N281" s="28"/>
      <c r="O281" s="30">
        <v>60000.0</v>
      </c>
      <c r="P281" s="31">
        <f t="shared" si="137"/>
        <v>0.012</v>
      </c>
      <c r="Q281" s="32">
        <f t="shared" si="142"/>
        <v>12000</v>
      </c>
      <c r="R281" s="32">
        <f t="shared" si="139"/>
        <v>2000</v>
      </c>
      <c r="S281" s="28"/>
      <c r="T281" s="28">
        <f t="shared" si="140"/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</row>
    <row r="282" ht="12.75" customHeight="1">
      <c r="A282" s="25" t="s">
        <v>24</v>
      </c>
      <c r="B282" s="26" t="s">
        <v>1933</v>
      </c>
      <c r="C282" s="39" t="s">
        <v>2679</v>
      </c>
      <c r="D282" s="28" t="s">
        <v>2680</v>
      </c>
      <c r="E282" s="28" t="s">
        <v>1905</v>
      </c>
      <c r="F282" s="28" t="s">
        <v>1924</v>
      </c>
      <c r="G282" s="28" t="s">
        <v>2681</v>
      </c>
      <c r="H282" s="53" t="s">
        <v>2314</v>
      </c>
      <c r="I282" s="28" t="s">
        <v>2422</v>
      </c>
      <c r="J282" s="28" t="s">
        <v>1824</v>
      </c>
      <c r="K282" s="28" t="s">
        <v>492</v>
      </c>
      <c r="L282" s="29">
        <f t="shared" si="143"/>
        <v>360000</v>
      </c>
      <c r="M282" s="49">
        <v>300000.0</v>
      </c>
      <c r="N282" s="28"/>
      <c r="O282" s="30">
        <v>60000.0</v>
      </c>
      <c r="P282" s="31">
        <f t="shared" si="137"/>
        <v>0.06</v>
      </c>
      <c r="Q282" s="32">
        <f t="shared" si="142"/>
        <v>300000</v>
      </c>
      <c r="R282" s="32">
        <f t="shared" si="139"/>
        <v>290000</v>
      </c>
      <c r="S282" s="28"/>
      <c r="T282" s="28">
        <f t="shared" si="140"/>
        <v>0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</row>
    <row r="283" ht="12.75" customHeight="1">
      <c r="A283" s="25" t="s">
        <v>24</v>
      </c>
      <c r="B283" s="26" t="s">
        <v>1933</v>
      </c>
      <c r="C283" s="39" t="s">
        <v>2682</v>
      </c>
      <c r="D283" s="28" t="s">
        <v>2683</v>
      </c>
      <c r="E283" s="28" t="s">
        <v>1902</v>
      </c>
      <c r="F283" s="28" t="s">
        <v>1924</v>
      </c>
      <c r="G283" s="28" t="s">
        <v>2684</v>
      </c>
      <c r="H283" s="53" t="s">
        <v>2314</v>
      </c>
      <c r="I283" s="28" t="s">
        <v>127</v>
      </c>
      <c r="J283" s="28" t="s">
        <v>1443</v>
      </c>
      <c r="K283" s="28" t="s">
        <v>565</v>
      </c>
      <c r="L283" s="29">
        <f t="shared" si="143"/>
        <v>660000</v>
      </c>
      <c r="M283" s="49">
        <v>550000.0</v>
      </c>
      <c r="N283" s="28"/>
      <c r="O283" s="30">
        <v>60000.0</v>
      </c>
      <c r="P283" s="31">
        <f t="shared" si="137"/>
        <v>0.11</v>
      </c>
      <c r="Q283" s="32">
        <f t="shared" si="142"/>
        <v>600000</v>
      </c>
      <c r="R283" s="32">
        <f t="shared" si="139"/>
        <v>590000</v>
      </c>
      <c r="S283" s="28"/>
      <c r="T283" s="28">
        <f t="shared" si="140"/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</row>
    <row r="284" ht="12.75" customHeight="1">
      <c r="A284" s="25" t="s">
        <v>24</v>
      </c>
      <c r="B284" s="26" t="s">
        <v>1933</v>
      </c>
      <c r="C284" s="39" t="s">
        <v>2685</v>
      </c>
      <c r="D284" s="28" t="s">
        <v>2686</v>
      </c>
      <c r="E284" s="28" t="s">
        <v>1902</v>
      </c>
      <c r="F284" s="28" t="s">
        <v>1924</v>
      </c>
      <c r="G284" s="28" t="s">
        <v>2687</v>
      </c>
      <c r="H284" s="53" t="s">
        <v>2314</v>
      </c>
      <c r="I284" s="28" t="s">
        <v>2172</v>
      </c>
      <c r="J284" s="28" t="s">
        <v>1482</v>
      </c>
      <c r="K284" s="28" t="s">
        <v>550</v>
      </c>
      <c r="L284" s="29">
        <f t="shared" si="143"/>
        <v>324000</v>
      </c>
      <c r="M284" s="49">
        <v>270000.0</v>
      </c>
      <c r="N284" s="28"/>
      <c r="O284" s="30">
        <v>60000.0</v>
      </c>
      <c r="P284" s="31">
        <f t="shared" si="137"/>
        <v>0.054</v>
      </c>
      <c r="Q284" s="32">
        <f t="shared" si="142"/>
        <v>264000</v>
      </c>
      <c r="R284" s="32">
        <f t="shared" si="139"/>
        <v>254000</v>
      </c>
      <c r="S284" s="28"/>
      <c r="T284" s="28">
        <f t="shared" si="140"/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</row>
    <row r="285" ht="12.75" customHeight="1">
      <c r="A285" s="25" t="s">
        <v>24</v>
      </c>
      <c r="B285" s="26" t="s">
        <v>1933</v>
      </c>
      <c r="C285" s="39" t="s">
        <v>2688</v>
      </c>
      <c r="D285" s="28" t="s">
        <v>2689</v>
      </c>
      <c r="E285" s="28" t="s">
        <v>1902</v>
      </c>
      <c r="F285" s="28" t="s">
        <v>1924</v>
      </c>
      <c r="G285" s="28" t="s">
        <v>2690</v>
      </c>
      <c r="H285" s="53" t="s">
        <v>2314</v>
      </c>
      <c r="I285" s="28" t="s">
        <v>2691</v>
      </c>
      <c r="J285" s="28" t="s">
        <v>1608</v>
      </c>
      <c r="K285" s="28" t="s">
        <v>1080</v>
      </c>
      <c r="L285" s="29">
        <f t="shared" si="143"/>
        <v>180000</v>
      </c>
      <c r="M285" s="49">
        <v>150000.0</v>
      </c>
      <c r="N285" s="28"/>
      <c r="O285" s="30">
        <v>60000.0</v>
      </c>
      <c r="P285" s="31">
        <f t="shared" si="137"/>
        <v>0.03</v>
      </c>
      <c r="Q285" s="32">
        <f t="shared" si="142"/>
        <v>120000</v>
      </c>
      <c r="R285" s="32">
        <f t="shared" si="139"/>
        <v>110000</v>
      </c>
      <c r="S285" s="28"/>
      <c r="T285" s="28">
        <f t="shared" si="140"/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</row>
    <row r="286" ht="12.75" customHeight="1">
      <c r="A286" s="25" t="s">
        <v>24</v>
      </c>
      <c r="B286" s="26" t="s">
        <v>1933</v>
      </c>
      <c r="C286" s="39" t="s">
        <v>2692</v>
      </c>
      <c r="D286" s="28" t="s">
        <v>2693</v>
      </c>
      <c r="E286" s="28" t="s">
        <v>1905</v>
      </c>
      <c r="F286" s="28" t="s">
        <v>1924</v>
      </c>
      <c r="G286" s="28" t="s">
        <v>2694</v>
      </c>
      <c r="H286" s="53" t="s">
        <v>2314</v>
      </c>
      <c r="I286" s="28" t="s">
        <v>2422</v>
      </c>
      <c r="J286" s="28" t="s">
        <v>1443</v>
      </c>
      <c r="K286" s="28" t="s">
        <v>565</v>
      </c>
      <c r="L286" s="29">
        <f t="shared" si="143"/>
        <v>720000</v>
      </c>
      <c r="M286" s="49">
        <v>600000.0</v>
      </c>
      <c r="N286" s="28"/>
      <c r="O286" s="30">
        <v>60000.0</v>
      </c>
      <c r="P286" s="31">
        <f t="shared" si="137"/>
        <v>0.12</v>
      </c>
      <c r="Q286" s="32">
        <f t="shared" si="142"/>
        <v>660000</v>
      </c>
      <c r="R286" s="32">
        <f t="shared" si="139"/>
        <v>650000</v>
      </c>
      <c r="S286" s="28"/>
      <c r="T286" s="28">
        <f t="shared" si="140"/>
        <v>0</v>
      </c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</row>
    <row r="287" ht="12.75" customHeight="1">
      <c r="A287" s="25" t="s">
        <v>24</v>
      </c>
      <c r="B287" s="26" t="s">
        <v>1933</v>
      </c>
      <c r="C287" s="39" t="s">
        <v>2695</v>
      </c>
      <c r="D287" s="28" t="s">
        <v>2696</v>
      </c>
      <c r="E287" s="28" t="s">
        <v>1902</v>
      </c>
      <c r="F287" s="28" t="s">
        <v>1924</v>
      </c>
      <c r="G287" s="28" t="s">
        <v>2697</v>
      </c>
      <c r="H287" s="53" t="s">
        <v>2314</v>
      </c>
      <c r="I287" s="28" t="s">
        <v>2698</v>
      </c>
      <c r="J287" s="28" t="s">
        <v>1576</v>
      </c>
      <c r="K287" s="28" t="s">
        <v>548</v>
      </c>
      <c r="L287" s="29">
        <f t="shared" si="143"/>
        <v>114000</v>
      </c>
      <c r="M287" s="49">
        <v>95000.0</v>
      </c>
      <c r="N287" s="28"/>
      <c r="O287" s="30">
        <v>60000.0</v>
      </c>
      <c r="P287" s="31">
        <f t="shared" si="137"/>
        <v>0.019</v>
      </c>
      <c r="Q287" s="32">
        <f t="shared" si="142"/>
        <v>54000</v>
      </c>
      <c r="R287" s="32">
        <f t="shared" si="139"/>
        <v>44000</v>
      </c>
      <c r="S287" s="28"/>
      <c r="T287" s="28">
        <f t="shared" si="140"/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</row>
    <row r="288" ht="12.75" customHeight="1">
      <c r="A288" s="25" t="s">
        <v>24</v>
      </c>
      <c r="B288" s="26" t="s">
        <v>1933</v>
      </c>
      <c r="C288" s="39" t="s">
        <v>2271</v>
      </c>
      <c r="D288" s="28" t="s">
        <v>2699</v>
      </c>
      <c r="E288" s="28" t="s">
        <v>1905</v>
      </c>
      <c r="F288" s="28" t="s">
        <v>1924</v>
      </c>
      <c r="G288" s="28" t="s">
        <v>2700</v>
      </c>
      <c r="H288" s="53" t="s">
        <v>2314</v>
      </c>
      <c r="I288" s="28" t="s">
        <v>36</v>
      </c>
      <c r="J288" s="28" t="s">
        <v>1712</v>
      </c>
      <c r="K288" s="28" t="s">
        <v>607</v>
      </c>
      <c r="L288" s="29">
        <f t="shared" si="143"/>
        <v>870000</v>
      </c>
      <c r="M288" s="49">
        <v>725000.0</v>
      </c>
      <c r="N288" s="28"/>
      <c r="O288" s="30">
        <v>60000.0</v>
      </c>
      <c r="P288" s="31">
        <f t="shared" si="137"/>
        <v>0.145</v>
      </c>
      <c r="Q288" s="32">
        <f t="shared" si="142"/>
        <v>810000</v>
      </c>
      <c r="R288" s="32">
        <f t="shared" si="139"/>
        <v>800000</v>
      </c>
      <c r="S288" s="28"/>
      <c r="T288" s="28">
        <f t="shared" si="140"/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</row>
    <row r="289" ht="12.75" customHeight="1">
      <c r="A289" s="25" t="s">
        <v>24</v>
      </c>
      <c r="B289" s="26" t="s">
        <v>1933</v>
      </c>
      <c r="C289" s="39" t="s">
        <v>2701</v>
      </c>
      <c r="D289" s="28" t="s">
        <v>2702</v>
      </c>
      <c r="E289" s="28" t="s">
        <v>1902</v>
      </c>
      <c r="F289" s="28" t="s">
        <v>1924</v>
      </c>
      <c r="G289" s="28" t="s">
        <v>2703</v>
      </c>
      <c r="H289" s="53" t="s">
        <v>2314</v>
      </c>
      <c r="I289" s="28" t="s">
        <v>64</v>
      </c>
      <c r="J289" s="28" t="s">
        <v>1802</v>
      </c>
      <c r="K289" s="28" t="s">
        <v>565</v>
      </c>
      <c r="L289" s="29">
        <f t="shared" si="143"/>
        <v>540000</v>
      </c>
      <c r="M289" s="49">
        <v>450000.0</v>
      </c>
      <c r="N289" s="28"/>
      <c r="O289" s="30">
        <v>60000.0</v>
      </c>
      <c r="P289" s="31">
        <f t="shared" si="137"/>
        <v>0.09</v>
      </c>
      <c r="Q289" s="32">
        <f t="shared" si="142"/>
        <v>480000</v>
      </c>
      <c r="R289" s="32">
        <f t="shared" si="139"/>
        <v>470000</v>
      </c>
      <c r="S289" s="28"/>
      <c r="T289" s="28">
        <f t="shared" si="140"/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</row>
    <row r="290" ht="12.75" customHeight="1">
      <c r="A290" s="25" t="s">
        <v>24</v>
      </c>
      <c r="B290" s="26" t="s">
        <v>1933</v>
      </c>
      <c r="C290" s="39" t="s">
        <v>2704</v>
      </c>
      <c r="D290" s="28" t="s">
        <v>2705</v>
      </c>
      <c r="E290" s="28" t="s">
        <v>1902</v>
      </c>
      <c r="F290" s="28" t="s">
        <v>1944</v>
      </c>
      <c r="G290" s="28" t="s">
        <v>2706</v>
      </c>
      <c r="H290" s="53" t="s">
        <v>2314</v>
      </c>
      <c r="I290" s="28" t="s">
        <v>2454</v>
      </c>
      <c r="J290" s="28" t="s">
        <v>1648</v>
      </c>
      <c r="K290" s="28" t="s">
        <v>1255</v>
      </c>
      <c r="L290" s="29">
        <f t="shared" si="143"/>
        <v>480000</v>
      </c>
      <c r="M290" s="49">
        <v>400000.0</v>
      </c>
      <c r="N290" s="28"/>
      <c r="O290" s="30">
        <v>60000.0</v>
      </c>
      <c r="P290" s="31">
        <f t="shared" si="137"/>
        <v>0.08</v>
      </c>
      <c r="Q290" s="32">
        <f t="shared" si="142"/>
        <v>420000</v>
      </c>
      <c r="R290" s="32">
        <f t="shared" si="139"/>
        <v>410000</v>
      </c>
      <c r="S290" s="28"/>
      <c r="T290" s="28">
        <f t="shared" si="140"/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</row>
    <row r="291" ht="12.75" customHeight="1">
      <c r="A291" s="25" t="s">
        <v>24</v>
      </c>
      <c r="B291" s="26" t="s">
        <v>1937</v>
      </c>
      <c r="C291" s="44" t="s">
        <v>2707</v>
      </c>
      <c r="D291" s="6" t="s">
        <v>2708</v>
      </c>
      <c r="E291" s="6" t="s">
        <v>1902</v>
      </c>
      <c r="F291" s="6" t="s">
        <v>1924</v>
      </c>
      <c r="G291" s="6" t="s">
        <v>2709</v>
      </c>
      <c r="I291" s="6" t="s">
        <v>2314</v>
      </c>
      <c r="J291" s="6" t="s">
        <v>1539</v>
      </c>
      <c r="K291" s="6" t="s">
        <v>696</v>
      </c>
      <c r="L291" s="29">
        <f t="shared" si="143"/>
        <v>102000</v>
      </c>
      <c r="M291" s="45">
        <v>85000.0</v>
      </c>
      <c r="O291" s="30">
        <v>60000.0</v>
      </c>
      <c r="P291" s="31">
        <v>0.014166666666666668</v>
      </c>
      <c r="Q291" s="32">
        <v>25000.0</v>
      </c>
      <c r="R291" s="32">
        <v>15000.0</v>
      </c>
      <c r="S291" s="28"/>
      <c r="T291" s="28">
        <f t="shared" ref="T291:T309" si="144">IF(O291&gt;=M291,1,0)</f>
        <v>0</v>
      </c>
    </row>
    <row r="292" ht="12.75" customHeight="1">
      <c r="A292" s="25" t="s">
        <v>24</v>
      </c>
      <c r="B292" s="26" t="s">
        <v>1937</v>
      </c>
      <c r="C292" s="44" t="s">
        <v>2710</v>
      </c>
      <c r="D292" s="6" t="s">
        <v>2711</v>
      </c>
      <c r="E292" s="6" t="s">
        <v>1905</v>
      </c>
      <c r="F292" s="6" t="s">
        <v>1924</v>
      </c>
      <c r="G292" s="6" t="s">
        <v>2712</v>
      </c>
      <c r="I292" s="6" t="s">
        <v>2314</v>
      </c>
      <c r="J292" s="6" t="s">
        <v>1857</v>
      </c>
      <c r="K292" s="6" t="s">
        <v>377</v>
      </c>
      <c r="L292" s="29">
        <f t="shared" si="143"/>
        <v>144000</v>
      </c>
      <c r="M292" s="45">
        <v>120000.0</v>
      </c>
      <c r="O292" s="30">
        <v>60000.0</v>
      </c>
      <c r="P292" s="31">
        <v>0.02</v>
      </c>
      <c r="Q292" s="32">
        <v>60000.0</v>
      </c>
      <c r="R292" s="32">
        <v>50000.0</v>
      </c>
      <c r="S292" s="28"/>
      <c r="T292" s="28">
        <f t="shared" si="144"/>
        <v>0</v>
      </c>
    </row>
    <row r="293" ht="12.75" customHeight="1">
      <c r="A293" s="25" t="s">
        <v>24</v>
      </c>
      <c r="B293" s="26" t="s">
        <v>1937</v>
      </c>
      <c r="C293" s="39" t="s">
        <v>2713</v>
      </c>
      <c r="D293" s="28" t="s">
        <v>2714</v>
      </c>
      <c r="E293" s="28" t="s">
        <v>1905</v>
      </c>
      <c r="F293" s="28" t="s">
        <v>1924</v>
      </c>
      <c r="G293" s="28" t="s">
        <v>2715</v>
      </c>
      <c r="H293" s="28" t="s">
        <v>2314</v>
      </c>
      <c r="I293" s="28" t="s">
        <v>86</v>
      </c>
      <c r="J293" s="28" t="s">
        <v>1511</v>
      </c>
      <c r="K293" s="28" t="s">
        <v>611</v>
      </c>
      <c r="L293" s="29">
        <f t="shared" si="143"/>
        <v>144000</v>
      </c>
      <c r="M293" s="40">
        <v>120000.0</v>
      </c>
      <c r="N293" s="32"/>
      <c r="O293" s="30">
        <v>60000.0</v>
      </c>
      <c r="P293" s="31">
        <f t="shared" ref="P293:P309" si="145">sum(M293/O293/100)</f>
        <v>0.02</v>
      </c>
      <c r="Q293" s="32">
        <f t="shared" ref="Q293:Q309" si="146">sum(M293-O293)</f>
        <v>60000</v>
      </c>
      <c r="R293" s="32">
        <f t="shared" ref="R293:R309" si="147">M293-O293-$S$1</f>
        <v>50000</v>
      </c>
      <c r="S293" s="28"/>
      <c r="T293" s="28">
        <f t="shared" si="144"/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</row>
    <row r="294" ht="12.75" customHeight="1">
      <c r="A294" s="25" t="s">
        <v>24</v>
      </c>
      <c r="B294" s="26" t="s">
        <v>1937</v>
      </c>
      <c r="C294" s="39" t="s">
        <v>2716</v>
      </c>
      <c r="D294" s="28" t="s">
        <v>2717</v>
      </c>
      <c r="E294" s="28" t="s">
        <v>1902</v>
      </c>
      <c r="F294" s="28" t="s">
        <v>1924</v>
      </c>
      <c r="G294" s="28" t="s">
        <v>2718</v>
      </c>
      <c r="H294" s="28" t="s">
        <v>2314</v>
      </c>
      <c r="I294" s="28" t="s">
        <v>1978</v>
      </c>
      <c r="J294" s="28" t="s">
        <v>1572</v>
      </c>
      <c r="K294" s="28" t="s">
        <v>1247</v>
      </c>
      <c r="L294" s="29">
        <f t="shared" si="143"/>
        <v>96000</v>
      </c>
      <c r="M294" s="40">
        <v>80000.0</v>
      </c>
      <c r="N294" s="32"/>
      <c r="O294" s="30">
        <v>60000.0</v>
      </c>
      <c r="P294" s="31">
        <f t="shared" si="145"/>
        <v>0.01333333333</v>
      </c>
      <c r="Q294" s="32">
        <f t="shared" si="146"/>
        <v>20000</v>
      </c>
      <c r="R294" s="32">
        <f t="shared" si="147"/>
        <v>10000</v>
      </c>
      <c r="S294" s="28"/>
      <c r="T294" s="28">
        <f t="shared" si="144"/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</row>
    <row r="295" ht="12.75" customHeight="1">
      <c r="A295" s="25" t="s">
        <v>24</v>
      </c>
      <c r="B295" s="26" t="s">
        <v>1937</v>
      </c>
      <c r="C295" s="39" t="s">
        <v>2719</v>
      </c>
      <c r="D295" s="28" t="s">
        <v>2720</v>
      </c>
      <c r="E295" s="28" t="s">
        <v>1902</v>
      </c>
      <c r="F295" s="28" t="s">
        <v>2382</v>
      </c>
      <c r="G295" s="28" t="s">
        <v>2721</v>
      </c>
      <c r="H295" s="28" t="s">
        <v>2314</v>
      </c>
      <c r="I295" s="28" t="s">
        <v>2351</v>
      </c>
      <c r="J295" s="28" t="s">
        <v>1482</v>
      </c>
      <c r="K295" s="28" t="s">
        <v>875</v>
      </c>
      <c r="L295" s="29">
        <f t="shared" si="143"/>
        <v>120000</v>
      </c>
      <c r="M295" s="40">
        <v>100000.0</v>
      </c>
      <c r="N295" s="32"/>
      <c r="O295" s="30">
        <v>60000.0</v>
      </c>
      <c r="P295" s="31">
        <f t="shared" si="145"/>
        <v>0.01666666667</v>
      </c>
      <c r="Q295" s="32">
        <f t="shared" si="146"/>
        <v>40000</v>
      </c>
      <c r="R295" s="32">
        <f t="shared" si="147"/>
        <v>30000</v>
      </c>
      <c r="S295" s="28"/>
      <c r="T295" s="28">
        <f t="shared" si="144"/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</row>
    <row r="296" ht="12.75" customHeight="1">
      <c r="A296" s="25" t="s">
        <v>24</v>
      </c>
      <c r="B296" s="26" t="s">
        <v>1937</v>
      </c>
      <c r="C296" s="39" t="s">
        <v>2722</v>
      </c>
      <c r="D296" s="28" t="s">
        <v>2723</v>
      </c>
      <c r="E296" s="28" t="s">
        <v>1902</v>
      </c>
      <c r="F296" s="28" t="s">
        <v>1924</v>
      </c>
      <c r="G296" s="28" t="s">
        <v>2724</v>
      </c>
      <c r="H296" s="28" t="s">
        <v>2314</v>
      </c>
      <c r="I296" s="28" t="s">
        <v>2422</v>
      </c>
      <c r="J296" s="28" t="s">
        <v>1762</v>
      </c>
      <c r="K296" s="28" t="s">
        <v>379</v>
      </c>
      <c r="L296" s="29">
        <f t="shared" si="143"/>
        <v>96000</v>
      </c>
      <c r="M296" s="40">
        <v>80000.0</v>
      </c>
      <c r="N296" s="32"/>
      <c r="O296" s="30">
        <v>60000.0</v>
      </c>
      <c r="P296" s="31">
        <f t="shared" si="145"/>
        <v>0.01333333333</v>
      </c>
      <c r="Q296" s="32">
        <f t="shared" si="146"/>
        <v>20000</v>
      </c>
      <c r="R296" s="32">
        <f t="shared" si="147"/>
        <v>10000</v>
      </c>
      <c r="S296" s="28"/>
      <c r="T296" s="28">
        <f t="shared" si="144"/>
        <v>0</v>
      </c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</row>
    <row r="297" ht="12.75" customHeight="1">
      <c r="A297" s="25" t="s">
        <v>24</v>
      </c>
      <c r="B297" s="26" t="s">
        <v>1937</v>
      </c>
      <c r="C297" s="39" t="s">
        <v>2725</v>
      </c>
      <c r="D297" s="28" t="s">
        <v>2726</v>
      </c>
      <c r="E297" s="28" t="s">
        <v>1905</v>
      </c>
      <c r="F297" s="28" t="s">
        <v>1924</v>
      </c>
      <c r="G297" s="28" t="s">
        <v>2727</v>
      </c>
      <c r="H297" s="28" t="s">
        <v>2314</v>
      </c>
      <c r="I297" s="28" t="s">
        <v>2728</v>
      </c>
      <c r="J297" s="28" t="s">
        <v>1576</v>
      </c>
      <c r="K297" s="28" t="s">
        <v>1240</v>
      </c>
      <c r="L297" s="29">
        <f t="shared" si="143"/>
        <v>240000</v>
      </c>
      <c r="M297" s="40">
        <v>200000.0</v>
      </c>
      <c r="N297" s="32"/>
      <c r="O297" s="30">
        <v>60000.0</v>
      </c>
      <c r="P297" s="31">
        <f t="shared" si="145"/>
        <v>0.03333333333</v>
      </c>
      <c r="Q297" s="32">
        <f t="shared" si="146"/>
        <v>140000</v>
      </c>
      <c r="R297" s="32">
        <f t="shared" si="147"/>
        <v>130000</v>
      </c>
      <c r="S297" s="28"/>
      <c r="T297" s="28">
        <f t="shared" si="144"/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</row>
    <row r="298" ht="12.75" customHeight="1">
      <c r="A298" s="25" t="s">
        <v>24</v>
      </c>
      <c r="B298" s="26" t="s">
        <v>1937</v>
      </c>
      <c r="C298" s="39" t="s">
        <v>2729</v>
      </c>
      <c r="D298" s="28" t="s">
        <v>2730</v>
      </c>
      <c r="E298" s="28" t="s">
        <v>1902</v>
      </c>
      <c r="F298" s="28" t="s">
        <v>1924</v>
      </c>
      <c r="G298" s="28" t="s">
        <v>2731</v>
      </c>
      <c r="H298" s="28" t="s">
        <v>2314</v>
      </c>
      <c r="I298" s="28" t="s">
        <v>2732</v>
      </c>
      <c r="J298" s="28" t="s">
        <v>1648</v>
      </c>
      <c r="K298" s="28" t="s">
        <v>696</v>
      </c>
      <c r="L298" s="29">
        <f t="shared" si="143"/>
        <v>36000</v>
      </c>
      <c r="M298" s="40">
        <v>30000.0</v>
      </c>
      <c r="N298" s="32"/>
      <c r="O298" s="30">
        <v>60000.0</v>
      </c>
      <c r="P298" s="31">
        <f t="shared" si="145"/>
        <v>0.005</v>
      </c>
      <c r="Q298" s="32">
        <f t="shared" si="146"/>
        <v>-30000</v>
      </c>
      <c r="R298" s="32">
        <f t="shared" si="147"/>
        <v>-40000</v>
      </c>
      <c r="S298" s="28"/>
      <c r="T298" s="28">
        <f t="shared" si="144"/>
        <v>1</v>
      </c>
      <c r="V298" s="28"/>
      <c r="W298" s="28"/>
      <c r="X298" s="28"/>
    </row>
    <row r="299" ht="12.75" customHeight="1">
      <c r="A299" s="25" t="s">
        <v>24</v>
      </c>
      <c r="B299" s="26" t="s">
        <v>1937</v>
      </c>
      <c r="C299" s="39" t="s">
        <v>2733</v>
      </c>
      <c r="D299" s="28" t="s">
        <v>2734</v>
      </c>
      <c r="E299" s="28" t="s">
        <v>1905</v>
      </c>
      <c r="F299" s="28" t="s">
        <v>1924</v>
      </c>
      <c r="G299" s="28" t="s">
        <v>2735</v>
      </c>
      <c r="H299" s="28" t="s">
        <v>2314</v>
      </c>
      <c r="I299" s="28" t="s">
        <v>75</v>
      </c>
      <c r="J299" s="28" t="s">
        <v>1839</v>
      </c>
      <c r="K299" s="28" t="s">
        <v>626</v>
      </c>
      <c r="L299" s="29">
        <f t="shared" si="143"/>
        <v>78000</v>
      </c>
      <c r="M299" s="40">
        <v>65000.0</v>
      </c>
      <c r="N299" s="32"/>
      <c r="O299" s="30">
        <v>60000.0</v>
      </c>
      <c r="P299" s="31">
        <f t="shared" si="145"/>
        <v>0.01083333333</v>
      </c>
      <c r="Q299" s="32">
        <f t="shared" si="146"/>
        <v>5000</v>
      </c>
      <c r="R299" s="32">
        <f t="shared" si="147"/>
        <v>-5000</v>
      </c>
      <c r="S299" s="28"/>
      <c r="T299" s="28">
        <f t="shared" si="144"/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</row>
    <row r="300" ht="12.75" customHeight="1">
      <c r="A300" s="25" t="s">
        <v>24</v>
      </c>
      <c r="B300" s="26" t="s">
        <v>1937</v>
      </c>
      <c r="C300" s="39" t="s">
        <v>2736</v>
      </c>
      <c r="D300" s="28" t="s">
        <v>2737</v>
      </c>
      <c r="E300" s="28" t="s">
        <v>1902</v>
      </c>
      <c r="F300" s="28" t="s">
        <v>1924</v>
      </c>
      <c r="G300" s="28" t="s">
        <v>2738</v>
      </c>
      <c r="H300" s="28" t="s">
        <v>2314</v>
      </c>
      <c r="I300" s="28" t="s">
        <v>2361</v>
      </c>
      <c r="J300" s="28" t="s">
        <v>1750</v>
      </c>
      <c r="K300" s="28" t="s">
        <v>1247</v>
      </c>
      <c r="L300" s="29">
        <f t="shared" si="143"/>
        <v>408000</v>
      </c>
      <c r="M300" s="40">
        <v>340000.0</v>
      </c>
      <c r="N300" s="32"/>
      <c r="O300" s="30">
        <v>60000.0</v>
      </c>
      <c r="P300" s="31">
        <f t="shared" si="145"/>
        <v>0.05666666667</v>
      </c>
      <c r="Q300" s="32">
        <f t="shared" si="146"/>
        <v>280000</v>
      </c>
      <c r="R300" s="32">
        <f t="shared" si="147"/>
        <v>270000</v>
      </c>
      <c r="S300" s="28"/>
      <c r="T300" s="28">
        <f t="shared" si="144"/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</row>
    <row r="301" ht="12.75" customHeight="1">
      <c r="A301" s="25" t="s">
        <v>24</v>
      </c>
      <c r="B301" s="26" t="s">
        <v>1937</v>
      </c>
      <c r="C301" s="39" t="s">
        <v>2739</v>
      </c>
      <c r="D301" s="28" t="s">
        <v>2740</v>
      </c>
      <c r="E301" s="28" t="s">
        <v>1905</v>
      </c>
      <c r="F301" s="28" t="s">
        <v>1924</v>
      </c>
      <c r="G301" s="28" t="s">
        <v>2741</v>
      </c>
      <c r="H301" s="28" t="s">
        <v>2314</v>
      </c>
      <c r="I301" s="28" t="s">
        <v>2361</v>
      </c>
      <c r="J301" s="28" t="s">
        <v>1450</v>
      </c>
      <c r="K301" s="28" t="s">
        <v>1059</v>
      </c>
      <c r="L301" s="29">
        <f t="shared" si="143"/>
        <v>48000</v>
      </c>
      <c r="M301" s="40">
        <v>40000.0</v>
      </c>
      <c r="N301" s="32"/>
      <c r="O301" s="30">
        <v>60000.0</v>
      </c>
      <c r="P301" s="31">
        <f t="shared" si="145"/>
        <v>0.006666666667</v>
      </c>
      <c r="Q301" s="32">
        <f t="shared" si="146"/>
        <v>-20000</v>
      </c>
      <c r="R301" s="32">
        <f t="shared" si="147"/>
        <v>-30000</v>
      </c>
      <c r="S301" s="28"/>
      <c r="T301" s="28">
        <f t="shared" si="144"/>
        <v>1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</row>
    <row r="302" ht="12.75" customHeight="1">
      <c r="A302" s="25" t="s">
        <v>24</v>
      </c>
      <c r="B302" s="26" t="s">
        <v>1937</v>
      </c>
      <c r="C302" s="39" t="s">
        <v>2742</v>
      </c>
      <c r="D302" s="28" t="s">
        <v>2743</v>
      </c>
      <c r="E302" s="28" t="s">
        <v>1902</v>
      </c>
      <c r="F302" s="28" t="s">
        <v>1924</v>
      </c>
      <c r="G302" s="28" t="s">
        <v>2744</v>
      </c>
      <c r="H302" s="28" t="s">
        <v>2314</v>
      </c>
      <c r="I302" s="28" t="s">
        <v>43</v>
      </c>
      <c r="J302" s="28" t="s">
        <v>1712</v>
      </c>
      <c r="K302" s="28" t="s">
        <v>309</v>
      </c>
      <c r="L302" s="29">
        <f t="shared" si="143"/>
        <v>168000</v>
      </c>
      <c r="M302" s="40">
        <v>140000.0</v>
      </c>
      <c r="N302" s="32"/>
      <c r="O302" s="30">
        <v>60000.0</v>
      </c>
      <c r="P302" s="31">
        <f t="shared" si="145"/>
        <v>0.02333333333</v>
      </c>
      <c r="Q302" s="32">
        <f t="shared" si="146"/>
        <v>80000</v>
      </c>
      <c r="R302" s="32">
        <f t="shared" si="147"/>
        <v>70000</v>
      </c>
      <c r="S302" s="28"/>
      <c r="T302" s="28">
        <f t="shared" si="144"/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</row>
    <row r="303" ht="12.75" customHeight="1">
      <c r="A303" s="25" t="s">
        <v>24</v>
      </c>
      <c r="B303" s="26" t="s">
        <v>1937</v>
      </c>
      <c r="C303" s="39" t="s">
        <v>2745</v>
      </c>
      <c r="D303" s="28" t="s">
        <v>2746</v>
      </c>
      <c r="E303" s="28" t="s">
        <v>1905</v>
      </c>
      <c r="F303" s="28" t="s">
        <v>1924</v>
      </c>
      <c r="G303" s="28" t="s">
        <v>2747</v>
      </c>
      <c r="H303" s="28" t="s">
        <v>2314</v>
      </c>
      <c r="I303" s="28" t="s">
        <v>146</v>
      </c>
      <c r="J303" s="28" t="s">
        <v>1454</v>
      </c>
      <c r="K303" s="28" t="s">
        <v>1240</v>
      </c>
      <c r="L303" s="29">
        <f t="shared" si="143"/>
        <v>264000</v>
      </c>
      <c r="M303" s="40">
        <v>220000.0</v>
      </c>
      <c r="N303" s="32"/>
      <c r="O303" s="30">
        <v>60000.0</v>
      </c>
      <c r="P303" s="31">
        <f t="shared" si="145"/>
        <v>0.03666666667</v>
      </c>
      <c r="Q303" s="32">
        <f t="shared" si="146"/>
        <v>160000</v>
      </c>
      <c r="R303" s="32">
        <f t="shared" si="147"/>
        <v>150000</v>
      </c>
      <c r="S303" s="28"/>
      <c r="T303" s="28">
        <f t="shared" si="144"/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</row>
    <row r="304" ht="12.75" customHeight="1">
      <c r="A304" s="25" t="s">
        <v>24</v>
      </c>
      <c r="B304" s="26" t="s">
        <v>1937</v>
      </c>
      <c r="C304" s="42" t="s">
        <v>2748</v>
      </c>
      <c r="D304" s="28" t="s">
        <v>2749</v>
      </c>
      <c r="E304" s="28" t="s">
        <v>1905</v>
      </c>
      <c r="F304" s="28" t="s">
        <v>1924</v>
      </c>
      <c r="G304" s="28" t="s">
        <v>2750</v>
      </c>
      <c r="H304" s="28" t="s">
        <v>2314</v>
      </c>
      <c r="I304" s="28" t="s">
        <v>2447</v>
      </c>
      <c r="J304" s="28" t="s">
        <v>1448</v>
      </c>
      <c r="K304" s="28" t="s">
        <v>887</v>
      </c>
      <c r="L304" s="29">
        <f t="shared" si="143"/>
        <v>43200</v>
      </c>
      <c r="M304" s="43">
        <v>36000.0</v>
      </c>
      <c r="N304" s="28"/>
      <c r="O304" s="30">
        <v>60000.0</v>
      </c>
      <c r="P304" s="31">
        <f t="shared" si="145"/>
        <v>0.006</v>
      </c>
      <c r="Q304" s="32">
        <f t="shared" si="146"/>
        <v>-24000</v>
      </c>
      <c r="R304" s="32">
        <f t="shared" si="147"/>
        <v>-34000</v>
      </c>
      <c r="S304" s="28"/>
      <c r="T304" s="28">
        <f t="shared" si="144"/>
        <v>1</v>
      </c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</row>
    <row r="305" ht="12.75" customHeight="1">
      <c r="A305" s="25" t="s">
        <v>24</v>
      </c>
      <c r="B305" s="26" t="s">
        <v>1937</v>
      </c>
      <c r="C305" s="42" t="s">
        <v>2751</v>
      </c>
      <c r="D305" s="28" t="s">
        <v>2752</v>
      </c>
      <c r="E305" s="28" t="s">
        <v>1902</v>
      </c>
      <c r="F305" s="28" t="s">
        <v>1944</v>
      </c>
      <c r="G305" s="28" t="s">
        <v>2753</v>
      </c>
      <c r="H305" s="28" t="s">
        <v>2314</v>
      </c>
      <c r="I305" s="28" t="s">
        <v>2422</v>
      </c>
      <c r="J305" s="28" t="s">
        <v>1487</v>
      </c>
      <c r="K305" s="28" t="s">
        <v>1087</v>
      </c>
      <c r="L305" s="29">
        <f t="shared" si="143"/>
        <v>192000</v>
      </c>
      <c r="M305" s="43">
        <v>160000.0</v>
      </c>
      <c r="N305" s="28"/>
      <c r="O305" s="30">
        <v>60000.0</v>
      </c>
      <c r="P305" s="31">
        <f t="shared" si="145"/>
        <v>0.02666666667</v>
      </c>
      <c r="Q305" s="32">
        <f t="shared" si="146"/>
        <v>100000</v>
      </c>
      <c r="R305" s="32">
        <f t="shared" si="147"/>
        <v>90000</v>
      </c>
      <c r="S305" s="28"/>
      <c r="T305" s="28">
        <f t="shared" si="144"/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</row>
    <row r="306" ht="12.75" customHeight="1">
      <c r="A306" s="25" t="s">
        <v>24</v>
      </c>
      <c r="B306" s="26" t="s">
        <v>1937</v>
      </c>
      <c r="C306" s="42" t="s">
        <v>2754</v>
      </c>
      <c r="D306" s="28" t="s">
        <v>2755</v>
      </c>
      <c r="E306" s="28" t="s">
        <v>1905</v>
      </c>
      <c r="F306" s="28" t="s">
        <v>1924</v>
      </c>
      <c r="G306" s="28" t="s">
        <v>2756</v>
      </c>
      <c r="H306" s="28" t="s">
        <v>2314</v>
      </c>
      <c r="I306" s="28" t="s">
        <v>2197</v>
      </c>
      <c r="J306" s="28" t="s">
        <v>1874</v>
      </c>
      <c r="K306" s="28" t="s">
        <v>1247</v>
      </c>
      <c r="L306" s="29">
        <f t="shared" si="143"/>
        <v>300000</v>
      </c>
      <c r="M306" s="43">
        <v>250000.0</v>
      </c>
      <c r="N306" s="28"/>
      <c r="O306" s="30">
        <v>60000.0</v>
      </c>
      <c r="P306" s="31">
        <f t="shared" si="145"/>
        <v>0.04166666667</v>
      </c>
      <c r="Q306" s="32">
        <f t="shared" si="146"/>
        <v>190000</v>
      </c>
      <c r="R306" s="32">
        <f t="shared" si="147"/>
        <v>180000</v>
      </c>
      <c r="S306" s="28"/>
      <c r="T306" s="28">
        <f t="shared" si="144"/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</row>
    <row r="307" ht="12.75" customHeight="1">
      <c r="A307" s="25" t="s">
        <v>24</v>
      </c>
      <c r="B307" s="26" t="s">
        <v>1937</v>
      </c>
      <c r="C307" s="42" t="s">
        <v>2757</v>
      </c>
      <c r="D307" s="28" t="s">
        <v>2758</v>
      </c>
      <c r="E307" s="28" t="s">
        <v>1905</v>
      </c>
      <c r="F307" s="28" t="s">
        <v>1924</v>
      </c>
      <c r="G307" s="28" t="s">
        <v>2759</v>
      </c>
      <c r="H307" s="28" t="s">
        <v>2314</v>
      </c>
      <c r="I307" s="28" t="s">
        <v>2760</v>
      </c>
      <c r="J307" s="28" t="s">
        <v>1594</v>
      </c>
      <c r="K307" s="28" t="s">
        <v>906</v>
      </c>
      <c r="L307" s="29">
        <f t="shared" si="143"/>
        <v>132000</v>
      </c>
      <c r="M307" s="43">
        <v>110000.0</v>
      </c>
      <c r="N307" s="28"/>
      <c r="O307" s="30">
        <v>60000.0</v>
      </c>
      <c r="P307" s="31">
        <f t="shared" si="145"/>
        <v>0.01833333333</v>
      </c>
      <c r="Q307" s="32">
        <f t="shared" si="146"/>
        <v>50000</v>
      </c>
      <c r="R307" s="32">
        <f t="shared" si="147"/>
        <v>40000</v>
      </c>
      <c r="S307" s="28"/>
      <c r="T307" s="28">
        <f t="shared" si="144"/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</row>
    <row r="308" ht="12.75" customHeight="1">
      <c r="A308" s="25" t="s">
        <v>24</v>
      </c>
      <c r="B308" s="26" t="s">
        <v>1937</v>
      </c>
      <c r="C308" s="42" t="s">
        <v>2761</v>
      </c>
      <c r="D308" s="28" t="s">
        <v>2762</v>
      </c>
      <c r="E308" s="28" t="s">
        <v>1905</v>
      </c>
      <c r="F308" s="28" t="s">
        <v>2282</v>
      </c>
      <c r="G308" s="28" t="s">
        <v>2763</v>
      </c>
      <c r="H308" s="28" t="s">
        <v>2314</v>
      </c>
      <c r="I308" s="28" t="s">
        <v>2205</v>
      </c>
      <c r="J308" s="28" t="s">
        <v>1451</v>
      </c>
      <c r="K308" s="28" t="s">
        <v>1062</v>
      </c>
      <c r="L308" s="29">
        <f t="shared" si="143"/>
        <v>96000</v>
      </c>
      <c r="M308" s="43">
        <v>80000.0</v>
      </c>
      <c r="N308" s="28"/>
      <c r="O308" s="30">
        <v>60000.0</v>
      </c>
      <c r="P308" s="31">
        <f t="shared" si="145"/>
        <v>0.01333333333</v>
      </c>
      <c r="Q308" s="32">
        <f t="shared" si="146"/>
        <v>20000</v>
      </c>
      <c r="R308" s="32">
        <f t="shared" si="147"/>
        <v>10000</v>
      </c>
      <c r="S308" s="28"/>
      <c r="T308" s="28">
        <f t="shared" si="144"/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</row>
    <row r="309" ht="12.75" customHeight="1">
      <c r="A309" s="25" t="s">
        <v>24</v>
      </c>
      <c r="B309" s="35" t="s">
        <v>1949</v>
      </c>
      <c r="C309" s="27" t="s">
        <v>2764</v>
      </c>
      <c r="D309" s="28" t="s">
        <v>2765</v>
      </c>
      <c r="E309" s="28" t="s">
        <v>1902</v>
      </c>
      <c r="F309" s="28" t="s">
        <v>1924</v>
      </c>
      <c r="G309" s="28" t="s">
        <v>2766</v>
      </c>
      <c r="H309" s="28" t="s">
        <v>2314</v>
      </c>
      <c r="I309" s="28" t="s">
        <v>2767</v>
      </c>
      <c r="J309" s="32" t="s">
        <v>1726</v>
      </c>
      <c r="K309" s="32" t="s">
        <v>662</v>
      </c>
      <c r="L309" s="29">
        <v>180000.0</v>
      </c>
      <c r="M309" s="49">
        <v>150000.0</v>
      </c>
      <c r="N309" s="50"/>
      <c r="O309" s="48">
        <v>60000.0</v>
      </c>
      <c r="P309" s="31">
        <f t="shared" si="145"/>
        <v>0.025</v>
      </c>
      <c r="Q309" s="32">
        <f t="shared" si="146"/>
        <v>90000</v>
      </c>
      <c r="R309" s="32">
        <f t="shared" si="147"/>
        <v>80000</v>
      </c>
      <c r="S309" s="28"/>
      <c r="T309" s="28">
        <f t="shared" si="144"/>
        <v>0</v>
      </c>
      <c r="U309" s="28"/>
      <c r="V309" s="28"/>
      <c r="W309" s="28"/>
    </row>
    <row r="310" ht="12.75" customHeight="1">
      <c r="A310" s="38" t="s">
        <v>25</v>
      </c>
      <c r="B310" s="34" t="s">
        <v>1921</v>
      </c>
      <c r="C310" s="39" t="s">
        <v>2768</v>
      </c>
      <c r="D310" s="28" t="s">
        <v>2769</v>
      </c>
      <c r="E310" s="26" t="s">
        <v>1905</v>
      </c>
      <c r="F310" s="28" t="s">
        <v>1952</v>
      </c>
      <c r="G310" s="28" t="s">
        <v>2770</v>
      </c>
      <c r="H310" s="28" t="s">
        <v>2771</v>
      </c>
      <c r="I310" s="28" t="s">
        <v>2772</v>
      </c>
      <c r="J310" s="28" t="s">
        <v>1820</v>
      </c>
      <c r="K310" s="28" t="s">
        <v>258</v>
      </c>
      <c r="L310" s="40">
        <v>4000.0</v>
      </c>
      <c r="M310" s="29">
        <f t="shared" ref="M310:M311" si="148">L310</f>
        <v>4000</v>
      </c>
      <c r="N310" s="41"/>
      <c r="O310" s="37">
        <v>5000.0</v>
      </c>
      <c r="P310" s="31">
        <f t="shared" ref="P310:P311" si="149">sum(L310/O310/100)</f>
        <v>0.008</v>
      </c>
      <c r="Q310" s="32">
        <f t="shared" ref="Q310:Q311" si="150">sum(L310-O310)</f>
        <v>-1000</v>
      </c>
      <c r="R310" s="32">
        <f t="shared" ref="R310:R311" si="151">L310-O310-$S$1</f>
        <v>-11000</v>
      </c>
      <c r="S310" s="28"/>
      <c r="T310" s="28">
        <f t="shared" ref="T310:T311" si="152">IF(O310&gt;=L310,1,0)</f>
        <v>1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</row>
    <row r="311" ht="12.75" customHeight="1">
      <c r="A311" s="38" t="s">
        <v>25</v>
      </c>
      <c r="B311" s="34" t="s">
        <v>1928</v>
      </c>
      <c r="C311" s="39" t="s">
        <v>2773</v>
      </c>
      <c r="D311" s="28" t="s">
        <v>2774</v>
      </c>
      <c r="E311" s="26" t="s">
        <v>1905</v>
      </c>
      <c r="F311" s="28" t="s">
        <v>1924</v>
      </c>
      <c r="G311" s="28" t="s">
        <v>2775</v>
      </c>
      <c r="H311" s="28" t="s">
        <v>2771</v>
      </c>
      <c r="I311" s="28" t="s">
        <v>79</v>
      </c>
      <c r="J311" s="28" t="s">
        <v>1820</v>
      </c>
      <c r="K311" s="28" t="s">
        <v>514</v>
      </c>
      <c r="L311" s="40">
        <v>5000.0</v>
      </c>
      <c r="M311" s="29">
        <f t="shared" si="148"/>
        <v>5000</v>
      </c>
      <c r="N311" s="41"/>
      <c r="O311" s="37">
        <v>5000.0</v>
      </c>
      <c r="P311" s="31">
        <f t="shared" si="149"/>
        <v>0.01</v>
      </c>
      <c r="Q311" s="32">
        <f t="shared" si="150"/>
        <v>0</v>
      </c>
      <c r="R311" s="32">
        <f t="shared" si="151"/>
        <v>-10000</v>
      </c>
      <c r="S311" s="28"/>
      <c r="T311" s="28">
        <f t="shared" si="152"/>
        <v>1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</row>
    <row r="312" ht="12.75" customHeight="1">
      <c r="A312" s="25" t="s">
        <v>25</v>
      </c>
      <c r="B312" s="35" t="s">
        <v>1949</v>
      </c>
      <c r="C312" s="27" t="s">
        <v>2776</v>
      </c>
      <c r="D312" s="28" t="s">
        <v>2777</v>
      </c>
      <c r="E312" s="28" t="s">
        <v>1905</v>
      </c>
      <c r="F312" s="28" t="s">
        <v>1924</v>
      </c>
      <c r="G312" s="28" t="s">
        <v>2778</v>
      </c>
      <c r="H312" s="28" t="s">
        <v>2771</v>
      </c>
      <c r="I312" s="28" t="s">
        <v>112</v>
      </c>
      <c r="J312" s="32" t="s">
        <v>1736</v>
      </c>
      <c r="K312" s="32" t="s">
        <v>837</v>
      </c>
      <c r="L312" s="29">
        <v>24000.0</v>
      </c>
      <c r="M312" s="49">
        <v>20000.0</v>
      </c>
      <c r="N312" s="50"/>
      <c r="O312" s="48">
        <v>5000.0</v>
      </c>
      <c r="P312" s="31">
        <f t="shared" ref="P312:P313" si="153">sum(M312/O312/100)</f>
        <v>0.04</v>
      </c>
      <c r="Q312" s="32">
        <f t="shared" ref="Q312:Q313" si="154">sum(M312-O312)</f>
        <v>15000</v>
      </c>
      <c r="R312" s="32">
        <f t="shared" ref="R312:R313" si="155">M312-O312-$S$1</f>
        <v>5000</v>
      </c>
      <c r="S312" s="28"/>
      <c r="T312" s="28">
        <f t="shared" ref="T312:T313" si="156">IF(O312&gt;=M312,1,0)</f>
        <v>0</v>
      </c>
      <c r="U312" s="28"/>
      <c r="V312" s="28"/>
      <c r="W312" s="28"/>
    </row>
    <row r="313" ht="12.75" customHeight="1">
      <c r="A313" s="25" t="s">
        <v>25</v>
      </c>
      <c r="B313" s="35" t="s">
        <v>1949</v>
      </c>
      <c r="C313" s="27" t="s">
        <v>2779</v>
      </c>
      <c r="D313" s="28" t="s">
        <v>2780</v>
      </c>
      <c r="E313" s="28" t="s">
        <v>1905</v>
      </c>
      <c r="F313" s="28" t="s">
        <v>1924</v>
      </c>
      <c r="G313" s="28" t="s">
        <v>2781</v>
      </c>
      <c r="H313" s="28" t="s">
        <v>2771</v>
      </c>
      <c r="I313" s="28" t="s">
        <v>2782</v>
      </c>
      <c r="J313" s="32" t="s">
        <v>1821</v>
      </c>
      <c r="K313" s="32" t="s">
        <v>1151</v>
      </c>
      <c r="L313" s="29">
        <v>28800.0</v>
      </c>
      <c r="M313" s="49">
        <v>24000.0</v>
      </c>
      <c r="N313" s="50"/>
      <c r="O313" s="48">
        <v>5000.0</v>
      </c>
      <c r="P313" s="31">
        <f t="shared" si="153"/>
        <v>0.048</v>
      </c>
      <c r="Q313" s="32">
        <f t="shared" si="154"/>
        <v>19000</v>
      </c>
      <c r="R313" s="32">
        <f t="shared" si="155"/>
        <v>9000</v>
      </c>
      <c r="S313" s="28"/>
      <c r="T313" s="28">
        <f t="shared" si="156"/>
        <v>0</v>
      </c>
      <c r="U313" s="28"/>
      <c r="V313" s="28"/>
      <c r="W313" s="28"/>
    </row>
    <row r="314" ht="12.75" customHeight="1">
      <c r="A314" s="25" t="s">
        <v>26</v>
      </c>
      <c r="B314" s="26" t="s">
        <v>1900</v>
      </c>
      <c r="C314" s="27">
        <v>11.0</v>
      </c>
      <c r="D314" s="28" t="s">
        <v>2783</v>
      </c>
      <c r="E314" s="28" t="s">
        <v>1905</v>
      </c>
      <c r="F314" s="28"/>
      <c r="G314" s="28" t="s">
        <v>2784</v>
      </c>
      <c r="H314" s="28"/>
      <c r="I314" s="28"/>
      <c r="J314" s="28" t="s">
        <v>1773</v>
      </c>
      <c r="K314" s="28" t="s">
        <v>1363</v>
      </c>
      <c r="L314" s="29">
        <f t="shared" ref="L314:L320" si="157">M314*1.2</f>
        <v>22800</v>
      </c>
      <c r="M314" s="29">
        <v>19000.0</v>
      </c>
      <c r="N314" s="28"/>
      <c r="O314" s="30">
        <v>7500.0</v>
      </c>
      <c r="P314" s="31">
        <f t="shared" ref="P314:P349" si="158">sum(L314/O314/100)</f>
        <v>0.0304</v>
      </c>
      <c r="Q314" s="32">
        <f t="shared" ref="Q314:Q349" si="159">sum(L314-O314)</f>
        <v>15300</v>
      </c>
      <c r="R314" s="32">
        <f t="shared" ref="R314:R349" si="160">L314-O314-$S$1</f>
        <v>5300</v>
      </c>
      <c r="S314" s="28"/>
      <c r="T314" s="28">
        <f t="shared" ref="T314:T349" si="161">IF(O314&gt;=L314,1,0)</f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</row>
    <row r="315" ht="12.75" customHeight="1">
      <c r="A315" s="25" t="s">
        <v>26</v>
      </c>
      <c r="B315" s="26" t="s">
        <v>1900</v>
      </c>
      <c r="C315" s="27">
        <v>119.0</v>
      </c>
      <c r="D315" s="28" t="s">
        <v>2785</v>
      </c>
      <c r="E315" s="28" t="s">
        <v>1902</v>
      </c>
      <c r="F315" s="28"/>
      <c r="G315" s="28" t="s">
        <v>2786</v>
      </c>
      <c r="H315" s="28"/>
      <c r="I315" s="28"/>
      <c r="J315" s="28" t="s">
        <v>1773</v>
      </c>
      <c r="K315" s="28" t="s">
        <v>1048</v>
      </c>
      <c r="L315" s="29">
        <f t="shared" si="157"/>
        <v>45600</v>
      </c>
      <c r="M315" s="29">
        <v>38000.0</v>
      </c>
      <c r="N315" s="28"/>
      <c r="O315" s="30">
        <v>7500.0</v>
      </c>
      <c r="P315" s="31">
        <f t="shared" si="158"/>
        <v>0.0608</v>
      </c>
      <c r="Q315" s="32">
        <f t="shared" si="159"/>
        <v>38100</v>
      </c>
      <c r="R315" s="32">
        <f t="shared" si="160"/>
        <v>28100</v>
      </c>
      <c r="S315" s="28"/>
      <c r="T315" s="28">
        <f t="shared" si="161"/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</row>
    <row r="316" ht="12.75" customHeight="1">
      <c r="A316" s="25" t="s">
        <v>26</v>
      </c>
      <c r="B316" s="26" t="s">
        <v>1900</v>
      </c>
      <c r="C316" s="27">
        <v>145.0</v>
      </c>
      <c r="D316" s="28" t="s">
        <v>2787</v>
      </c>
      <c r="E316" s="28" t="s">
        <v>1902</v>
      </c>
      <c r="F316" s="28"/>
      <c r="G316" s="28" t="s">
        <v>2788</v>
      </c>
      <c r="H316" s="28"/>
      <c r="I316" s="28"/>
      <c r="J316" s="28" t="s">
        <v>1670</v>
      </c>
      <c r="K316" s="28" t="s">
        <v>792</v>
      </c>
      <c r="L316" s="29">
        <f t="shared" si="157"/>
        <v>43200</v>
      </c>
      <c r="M316" s="29">
        <v>36000.0</v>
      </c>
      <c r="N316" s="28"/>
      <c r="O316" s="30">
        <v>7500.0</v>
      </c>
      <c r="P316" s="31">
        <f t="shared" si="158"/>
        <v>0.0576</v>
      </c>
      <c r="Q316" s="32">
        <f t="shared" si="159"/>
        <v>35700</v>
      </c>
      <c r="R316" s="32">
        <f t="shared" si="160"/>
        <v>25700</v>
      </c>
      <c r="S316" s="28"/>
      <c r="T316" s="28">
        <f t="shared" si="161"/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</row>
    <row r="317" ht="12.75" customHeight="1">
      <c r="A317" s="25" t="s">
        <v>26</v>
      </c>
      <c r="B317" s="26" t="s">
        <v>1900</v>
      </c>
      <c r="C317" s="27">
        <v>210.0</v>
      </c>
      <c r="D317" s="28" t="s">
        <v>2789</v>
      </c>
      <c r="E317" s="28" t="s">
        <v>1905</v>
      </c>
      <c r="F317" s="28"/>
      <c r="G317" s="28" t="s">
        <v>2790</v>
      </c>
      <c r="H317" s="28"/>
      <c r="I317" s="28"/>
      <c r="J317" s="28" t="s">
        <v>1692</v>
      </c>
      <c r="K317" s="28" t="s">
        <v>225</v>
      </c>
      <c r="L317" s="29">
        <f t="shared" si="157"/>
        <v>14400</v>
      </c>
      <c r="M317" s="29">
        <v>12000.0</v>
      </c>
      <c r="N317" s="28"/>
      <c r="O317" s="30">
        <v>7500.0</v>
      </c>
      <c r="P317" s="31">
        <f t="shared" si="158"/>
        <v>0.0192</v>
      </c>
      <c r="Q317" s="32">
        <f t="shared" si="159"/>
        <v>6900</v>
      </c>
      <c r="R317" s="32">
        <f t="shared" si="160"/>
        <v>-3100</v>
      </c>
      <c r="S317" s="28"/>
      <c r="T317" s="28">
        <f t="shared" si="161"/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</row>
    <row r="318" ht="12.75" customHeight="1">
      <c r="A318" s="25" t="s">
        <v>26</v>
      </c>
      <c r="B318" s="26" t="s">
        <v>1900</v>
      </c>
      <c r="C318" s="27">
        <v>285.0</v>
      </c>
      <c r="D318" s="28" t="s">
        <v>2791</v>
      </c>
      <c r="E318" s="28" t="s">
        <v>1902</v>
      </c>
      <c r="F318" s="28"/>
      <c r="G318" s="28" t="s">
        <v>2792</v>
      </c>
      <c r="H318" s="28"/>
      <c r="I318" s="28"/>
      <c r="J318" s="28" t="s">
        <v>1636</v>
      </c>
      <c r="K318" s="28" t="s">
        <v>975</v>
      </c>
      <c r="L318" s="29">
        <f t="shared" si="157"/>
        <v>78000</v>
      </c>
      <c r="M318" s="29">
        <v>65000.0</v>
      </c>
      <c r="N318" s="28"/>
      <c r="O318" s="30">
        <v>7500.0</v>
      </c>
      <c r="P318" s="31">
        <f t="shared" si="158"/>
        <v>0.104</v>
      </c>
      <c r="Q318" s="32">
        <f t="shared" si="159"/>
        <v>70500</v>
      </c>
      <c r="R318" s="32">
        <f t="shared" si="160"/>
        <v>60500</v>
      </c>
      <c r="S318" s="28"/>
      <c r="T318" s="28">
        <f t="shared" si="161"/>
        <v>0</v>
      </c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</row>
    <row r="319" ht="12.75" customHeight="1">
      <c r="A319" s="25" t="s">
        <v>26</v>
      </c>
      <c r="B319" s="26" t="s">
        <v>1900</v>
      </c>
      <c r="C319" s="27">
        <v>297.0</v>
      </c>
      <c r="D319" s="28" t="s">
        <v>2793</v>
      </c>
      <c r="E319" s="28" t="s">
        <v>1905</v>
      </c>
      <c r="F319" s="28"/>
      <c r="G319" s="28" t="s">
        <v>2794</v>
      </c>
      <c r="H319" s="28"/>
      <c r="I319" s="28"/>
      <c r="J319" s="28" t="s">
        <v>1612</v>
      </c>
      <c r="K319" s="28" t="s">
        <v>1298</v>
      </c>
      <c r="L319" s="29">
        <f t="shared" si="157"/>
        <v>6000</v>
      </c>
      <c r="M319" s="29">
        <v>5000.0</v>
      </c>
      <c r="N319" s="28"/>
      <c r="O319" s="30">
        <v>7500.0</v>
      </c>
      <c r="P319" s="31">
        <f t="shared" si="158"/>
        <v>0.008</v>
      </c>
      <c r="Q319" s="32">
        <f t="shared" si="159"/>
        <v>-1500</v>
      </c>
      <c r="R319" s="32">
        <f t="shared" si="160"/>
        <v>-11500</v>
      </c>
      <c r="S319" s="28"/>
      <c r="T319" s="28">
        <f t="shared" si="161"/>
        <v>1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</row>
    <row r="320" ht="12.75" customHeight="1">
      <c r="A320" s="25" t="s">
        <v>26</v>
      </c>
      <c r="B320" s="26" t="s">
        <v>1900</v>
      </c>
      <c r="C320" s="27">
        <v>420.0</v>
      </c>
      <c r="D320" s="28" t="s">
        <v>2795</v>
      </c>
      <c r="E320" s="28" t="s">
        <v>1902</v>
      </c>
      <c r="F320" s="28"/>
      <c r="G320" s="28" t="s">
        <v>2796</v>
      </c>
      <c r="H320" s="28"/>
      <c r="I320" s="28"/>
      <c r="J320" s="28" t="s">
        <v>1623</v>
      </c>
      <c r="K320" s="28" t="s">
        <v>1161</v>
      </c>
      <c r="L320" s="29">
        <f t="shared" si="157"/>
        <v>12000</v>
      </c>
      <c r="M320" s="29">
        <v>10000.0</v>
      </c>
      <c r="N320" s="28"/>
      <c r="O320" s="30">
        <v>7500.0</v>
      </c>
      <c r="P320" s="31">
        <f t="shared" si="158"/>
        <v>0.016</v>
      </c>
      <c r="Q320" s="32">
        <f t="shared" si="159"/>
        <v>4500</v>
      </c>
      <c r="R320" s="32">
        <f t="shared" si="160"/>
        <v>-5500</v>
      </c>
      <c r="S320" s="28"/>
      <c r="T320" s="28">
        <f t="shared" si="161"/>
        <v>0</v>
      </c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</row>
    <row r="321" ht="12.75" customHeight="1">
      <c r="A321" s="25" t="s">
        <v>26</v>
      </c>
      <c r="B321" s="26" t="s">
        <v>1919</v>
      </c>
      <c r="C321" s="34">
        <v>282.0</v>
      </c>
      <c r="D321" s="26" t="s">
        <v>2797</v>
      </c>
      <c r="E321" s="26" t="s">
        <v>1902</v>
      </c>
      <c r="F321" s="28"/>
      <c r="G321" s="28"/>
      <c r="H321" s="28"/>
      <c r="I321" s="28"/>
      <c r="J321" s="26" t="s">
        <v>1727</v>
      </c>
      <c r="K321" s="26" t="s">
        <v>627</v>
      </c>
      <c r="L321" s="40">
        <v>60000.0</v>
      </c>
      <c r="M321" s="29">
        <f t="shared" ref="M321:M348" si="162">L321</f>
        <v>60000</v>
      </c>
      <c r="N321" s="53"/>
      <c r="O321" s="30">
        <v>7500.0</v>
      </c>
      <c r="P321" s="31">
        <f t="shared" si="158"/>
        <v>0.08</v>
      </c>
      <c r="Q321" s="32">
        <f t="shared" si="159"/>
        <v>52500</v>
      </c>
      <c r="R321" s="32">
        <f t="shared" si="160"/>
        <v>42500</v>
      </c>
      <c r="S321" s="28"/>
      <c r="T321" s="28">
        <f t="shared" si="161"/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</row>
    <row r="322" ht="12.75" customHeight="1">
      <c r="A322" s="25" t="s">
        <v>26</v>
      </c>
      <c r="B322" s="26" t="s">
        <v>1919</v>
      </c>
      <c r="C322" s="34">
        <v>389.0</v>
      </c>
      <c r="D322" s="26" t="s">
        <v>2798</v>
      </c>
      <c r="E322" s="26" t="s">
        <v>1905</v>
      </c>
      <c r="F322" s="28"/>
      <c r="G322" s="28"/>
      <c r="H322" s="28"/>
      <c r="I322" s="28"/>
      <c r="J322" s="26" t="s">
        <v>1727</v>
      </c>
      <c r="K322" s="26" t="s">
        <v>1126</v>
      </c>
      <c r="L322" s="40">
        <v>90000.0</v>
      </c>
      <c r="M322" s="29">
        <f t="shared" si="162"/>
        <v>90000</v>
      </c>
      <c r="N322" s="53"/>
      <c r="O322" s="30">
        <v>7500.0</v>
      </c>
      <c r="P322" s="31">
        <f t="shared" si="158"/>
        <v>0.12</v>
      </c>
      <c r="Q322" s="32">
        <f t="shared" si="159"/>
        <v>82500</v>
      </c>
      <c r="R322" s="32">
        <f t="shared" si="160"/>
        <v>72500</v>
      </c>
      <c r="S322" s="28"/>
      <c r="T322" s="28">
        <f t="shared" si="161"/>
        <v>0</v>
      </c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</row>
    <row r="323" ht="12.75" customHeight="1">
      <c r="A323" s="25" t="s">
        <v>26</v>
      </c>
      <c r="B323" s="26" t="s">
        <v>2005</v>
      </c>
      <c r="C323" s="54">
        <v>543.0</v>
      </c>
      <c r="D323" s="35" t="s">
        <v>2799</v>
      </c>
      <c r="E323" s="26" t="s">
        <v>1905</v>
      </c>
      <c r="F323" s="35" t="s">
        <v>2800</v>
      </c>
      <c r="G323" s="35" t="s">
        <v>2801</v>
      </c>
      <c r="H323" s="28"/>
      <c r="I323" s="28"/>
      <c r="J323" s="35" t="s">
        <v>1673</v>
      </c>
      <c r="K323" s="35" t="s">
        <v>498</v>
      </c>
      <c r="L323" s="40">
        <v>15000.0</v>
      </c>
      <c r="M323" s="29">
        <f t="shared" si="162"/>
        <v>15000</v>
      </c>
      <c r="N323" s="53"/>
      <c r="O323" s="30">
        <v>7500.0</v>
      </c>
      <c r="P323" s="31">
        <f t="shared" si="158"/>
        <v>0.02</v>
      </c>
      <c r="Q323" s="32">
        <f t="shared" si="159"/>
        <v>7500</v>
      </c>
      <c r="R323" s="32">
        <f t="shared" si="160"/>
        <v>-2500</v>
      </c>
      <c r="S323" s="28"/>
      <c r="T323" s="28">
        <f t="shared" si="161"/>
        <v>0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</row>
    <row r="324" ht="12.75" customHeight="1">
      <c r="A324" s="25" t="s">
        <v>26</v>
      </c>
      <c r="B324" s="26" t="s">
        <v>2005</v>
      </c>
      <c r="C324" s="54">
        <v>562.0</v>
      </c>
      <c r="D324" s="28" t="s">
        <v>2802</v>
      </c>
      <c r="E324" s="26" t="s">
        <v>1905</v>
      </c>
      <c r="F324" s="35" t="s">
        <v>2800</v>
      </c>
      <c r="G324" s="35" t="s">
        <v>2803</v>
      </c>
      <c r="H324" s="28"/>
      <c r="I324" s="28"/>
      <c r="J324" s="35" t="s">
        <v>1617</v>
      </c>
      <c r="K324" s="35" t="s">
        <v>749</v>
      </c>
      <c r="L324" s="40">
        <v>6000.0</v>
      </c>
      <c r="M324" s="29">
        <f t="shared" si="162"/>
        <v>6000</v>
      </c>
      <c r="N324" s="53"/>
      <c r="O324" s="30">
        <v>7500.0</v>
      </c>
      <c r="P324" s="31">
        <f t="shared" si="158"/>
        <v>0.008</v>
      </c>
      <c r="Q324" s="32">
        <f t="shared" si="159"/>
        <v>-1500</v>
      </c>
      <c r="R324" s="32">
        <f t="shared" si="160"/>
        <v>-11500</v>
      </c>
      <c r="S324" s="28"/>
      <c r="T324" s="28">
        <f t="shared" si="161"/>
        <v>1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</row>
    <row r="325" ht="12.75" customHeight="1">
      <c r="A325" s="25" t="s">
        <v>26</v>
      </c>
      <c r="B325" s="26" t="s">
        <v>2005</v>
      </c>
      <c r="C325" s="54">
        <v>645.0</v>
      </c>
      <c r="D325" s="28" t="s">
        <v>2804</v>
      </c>
      <c r="E325" s="26" t="s">
        <v>1902</v>
      </c>
      <c r="F325" s="35" t="s">
        <v>1924</v>
      </c>
      <c r="G325" s="35" t="s">
        <v>2805</v>
      </c>
      <c r="H325" s="28"/>
      <c r="I325" s="28"/>
      <c r="J325" s="35" t="s">
        <v>1727</v>
      </c>
      <c r="K325" s="35" t="s">
        <v>390</v>
      </c>
      <c r="L325" s="40">
        <v>5000.0</v>
      </c>
      <c r="M325" s="29">
        <f t="shared" si="162"/>
        <v>5000</v>
      </c>
      <c r="N325" s="53"/>
      <c r="O325" s="30">
        <v>7500.0</v>
      </c>
      <c r="P325" s="31">
        <f t="shared" si="158"/>
        <v>0.006666666667</v>
      </c>
      <c r="Q325" s="32">
        <f t="shared" si="159"/>
        <v>-2500</v>
      </c>
      <c r="R325" s="32">
        <f t="shared" si="160"/>
        <v>-12500</v>
      </c>
      <c r="S325" s="28"/>
      <c r="T325" s="28">
        <f t="shared" si="161"/>
        <v>1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</row>
    <row r="326" ht="12.75" customHeight="1">
      <c r="A326" s="25" t="s">
        <v>26</v>
      </c>
      <c r="B326" s="26" t="s">
        <v>2005</v>
      </c>
      <c r="C326" s="54">
        <v>668.0</v>
      </c>
      <c r="D326" s="28" t="s">
        <v>2806</v>
      </c>
      <c r="E326" s="26" t="s">
        <v>1902</v>
      </c>
      <c r="F326" s="35" t="s">
        <v>1924</v>
      </c>
      <c r="G326" s="35" t="s">
        <v>2807</v>
      </c>
      <c r="H326" s="28"/>
      <c r="I326" s="28"/>
      <c r="J326" s="35" t="s">
        <v>1582</v>
      </c>
      <c r="K326" s="35" t="s">
        <v>871</v>
      </c>
      <c r="L326" s="40">
        <v>28000.0</v>
      </c>
      <c r="M326" s="29">
        <f t="shared" si="162"/>
        <v>28000</v>
      </c>
      <c r="N326" s="53"/>
      <c r="O326" s="30">
        <v>7500.0</v>
      </c>
      <c r="P326" s="31">
        <f t="shared" si="158"/>
        <v>0.03733333333</v>
      </c>
      <c r="Q326" s="32">
        <f t="shared" si="159"/>
        <v>20500</v>
      </c>
      <c r="R326" s="32">
        <f t="shared" si="160"/>
        <v>10500</v>
      </c>
      <c r="S326" s="28"/>
      <c r="T326" s="28">
        <f t="shared" si="161"/>
        <v>0</v>
      </c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</row>
    <row r="327" ht="12.75" customHeight="1">
      <c r="A327" s="25" t="s">
        <v>26</v>
      </c>
      <c r="B327" s="26" t="s">
        <v>2005</v>
      </c>
      <c r="C327" s="34">
        <v>785.0</v>
      </c>
      <c r="D327" s="28" t="str">
        <f t="shared" ref="D327:D334" si="163">CONCATENATE(A327," x ", G327)</f>
        <v>Bungle Inthejungle (GB) x Hurricane Lil (IRE)</v>
      </c>
      <c r="E327" s="26" t="s">
        <v>1905</v>
      </c>
      <c r="F327" s="26" t="s">
        <v>2019</v>
      </c>
      <c r="G327" s="26" t="s">
        <v>2808</v>
      </c>
      <c r="H327" s="28"/>
      <c r="I327" s="28"/>
      <c r="J327" s="26" t="s">
        <v>247</v>
      </c>
      <c r="K327" s="26" t="s">
        <v>1080</v>
      </c>
      <c r="L327" s="55">
        <v>18000.0</v>
      </c>
      <c r="M327" s="29">
        <f t="shared" si="162"/>
        <v>18000</v>
      </c>
      <c r="N327" s="28"/>
      <c r="O327" s="30">
        <v>7500.0</v>
      </c>
      <c r="P327" s="31">
        <f t="shared" si="158"/>
        <v>0.024</v>
      </c>
      <c r="Q327" s="32">
        <f t="shared" si="159"/>
        <v>10500</v>
      </c>
      <c r="R327" s="32">
        <f t="shared" si="160"/>
        <v>500</v>
      </c>
      <c r="S327" s="28"/>
      <c r="T327" s="28">
        <f t="shared" si="161"/>
        <v>0</v>
      </c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</row>
    <row r="328" ht="12.75" customHeight="1">
      <c r="A328" s="25" t="s">
        <v>26</v>
      </c>
      <c r="B328" s="26" t="s">
        <v>2005</v>
      </c>
      <c r="C328" s="34">
        <v>796.0</v>
      </c>
      <c r="D328" s="28" t="str">
        <f t="shared" si="163"/>
        <v>Bungle Inthejungle (GB) x Is She About (IRE)</v>
      </c>
      <c r="E328" s="26" t="s">
        <v>1905</v>
      </c>
      <c r="F328" s="26" t="s">
        <v>2019</v>
      </c>
      <c r="G328" s="26" t="s">
        <v>2809</v>
      </c>
      <c r="H328" s="28"/>
      <c r="I328" s="28"/>
      <c r="J328" s="26" t="s">
        <v>1852</v>
      </c>
      <c r="K328" s="26" t="s">
        <v>877</v>
      </c>
      <c r="L328" s="55">
        <v>12000.0</v>
      </c>
      <c r="M328" s="29">
        <f t="shared" si="162"/>
        <v>12000</v>
      </c>
      <c r="N328" s="28"/>
      <c r="O328" s="30">
        <v>7500.0</v>
      </c>
      <c r="P328" s="31">
        <f t="shared" si="158"/>
        <v>0.016</v>
      </c>
      <c r="Q328" s="32">
        <f t="shared" si="159"/>
        <v>4500</v>
      </c>
      <c r="R328" s="32">
        <f t="shared" si="160"/>
        <v>-5500</v>
      </c>
      <c r="S328" s="28"/>
      <c r="T328" s="28">
        <f t="shared" si="161"/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</row>
    <row r="329" ht="12.75" customHeight="1">
      <c r="A329" s="25" t="s">
        <v>26</v>
      </c>
      <c r="B329" s="26" t="s">
        <v>2005</v>
      </c>
      <c r="C329" s="34">
        <v>813.0</v>
      </c>
      <c r="D329" s="28" t="str">
        <f t="shared" si="163"/>
        <v>Bungle Inthejungle (GB) x Katora (GB)</v>
      </c>
      <c r="E329" s="26" t="s">
        <v>1902</v>
      </c>
      <c r="F329" s="26" t="s">
        <v>2019</v>
      </c>
      <c r="G329" s="26" t="s">
        <v>2810</v>
      </c>
      <c r="H329" s="28"/>
      <c r="I329" s="28"/>
      <c r="J329" s="26" t="s">
        <v>1575</v>
      </c>
      <c r="K329" s="26" t="s">
        <v>541</v>
      </c>
      <c r="L329" s="55">
        <v>5000.0</v>
      </c>
      <c r="M329" s="29">
        <f t="shared" si="162"/>
        <v>5000</v>
      </c>
      <c r="N329" s="28"/>
      <c r="O329" s="37">
        <v>7500.0</v>
      </c>
      <c r="P329" s="31">
        <f t="shared" si="158"/>
        <v>0.006666666667</v>
      </c>
      <c r="Q329" s="32">
        <f t="shared" si="159"/>
        <v>-2500</v>
      </c>
      <c r="R329" s="32">
        <f t="shared" si="160"/>
        <v>-12500</v>
      </c>
      <c r="S329" s="28"/>
      <c r="T329" s="28">
        <f t="shared" si="161"/>
        <v>1</v>
      </c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</row>
    <row r="330" ht="12.75" customHeight="1">
      <c r="A330" s="25" t="s">
        <v>26</v>
      </c>
      <c r="B330" s="26" t="s">
        <v>2005</v>
      </c>
      <c r="C330" s="34">
        <v>824.0</v>
      </c>
      <c r="D330" s="28" t="str">
        <f t="shared" si="163"/>
        <v>Bungle Inthejungle (GB) x Kristal Xenia (IRE)</v>
      </c>
      <c r="E330" s="26" t="s">
        <v>1905</v>
      </c>
      <c r="F330" s="26" t="s">
        <v>2019</v>
      </c>
      <c r="G330" s="26" t="s">
        <v>2811</v>
      </c>
      <c r="H330" s="28"/>
      <c r="I330" s="28"/>
      <c r="J330" s="26" t="s">
        <v>1435</v>
      </c>
      <c r="K330" s="26" t="s">
        <v>1132</v>
      </c>
      <c r="L330" s="55">
        <v>10500.0</v>
      </c>
      <c r="M330" s="29">
        <f t="shared" si="162"/>
        <v>10500</v>
      </c>
      <c r="N330" s="28"/>
      <c r="O330" s="30">
        <v>7500.0</v>
      </c>
      <c r="P330" s="31">
        <f t="shared" si="158"/>
        <v>0.014</v>
      </c>
      <c r="Q330" s="32">
        <f t="shared" si="159"/>
        <v>3000</v>
      </c>
      <c r="R330" s="32">
        <f t="shared" si="160"/>
        <v>-7000</v>
      </c>
      <c r="S330" s="28"/>
      <c r="T330" s="28">
        <f t="shared" si="161"/>
        <v>0</v>
      </c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</row>
    <row r="331" ht="12.75" customHeight="1">
      <c r="A331" s="25" t="s">
        <v>26</v>
      </c>
      <c r="B331" s="26" t="s">
        <v>2005</v>
      </c>
      <c r="C331" s="34">
        <v>865.0</v>
      </c>
      <c r="D331" s="28" t="str">
        <f t="shared" si="163"/>
        <v>Bungle Inthejungle (GB) x Melanie Pimm (IRE)</v>
      </c>
      <c r="E331" s="26" t="s">
        <v>1902</v>
      </c>
      <c r="F331" s="26" t="s">
        <v>2019</v>
      </c>
      <c r="G331" s="26" t="s">
        <v>2812</v>
      </c>
      <c r="H331" s="28"/>
      <c r="I331" s="28"/>
      <c r="J331" s="26" t="s">
        <v>1668</v>
      </c>
      <c r="K331" s="26" t="s">
        <v>1362</v>
      </c>
      <c r="L331" s="55">
        <v>4000.0</v>
      </c>
      <c r="M331" s="29">
        <f t="shared" si="162"/>
        <v>4000</v>
      </c>
      <c r="N331" s="28"/>
      <c r="O331" s="30">
        <v>7500.0</v>
      </c>
      <c r="P331" s="31">
        <f t="shared" si="158"/>
        <v>0.005333333333</v>
      </c>
      <c r="Q331" s="32">
        <f t="shared" si="159"/>
        <v>-3500</v>
      </c>
      <c r="R331" s="32">
        <f t="shared" si="160"/>
        <v>-13500</v>
      </c>
      <c r="S331" s="28"/>
      <c r="T331" s="28">
        <f t="shared" si="161"/>
        <v>1</v>
      </c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</row>
    <row r="332" ht="12.75" customHeight="1">
      <c r="A332" s="25" t="s">
        <v>26</v>
      </c>
      <c r="B332" s="26" t="s">
        <v>2005</v>
      </c>
      <c r="C332" s="34">
        <v>875.0</v>
      </c>
      <c r="D332" s="28" t="str">
        <f t="shared" si="163"/>
        <v>Bungle Inthejungle (GB) x Mochachino (IRE)</v>
      </c>
      <c r="E332" s="26" t="s">
        <v>1905</v>
      </c>
      <c r="F332" s="26" t="s">
        <v>2437</v>
      </c>
      <c r="G332" s="26" t="s">
        <v>2813</v>
      </c>
      <c r="H332" s="28"/>
      <c r="I332" s="28"/>
      <c r="J332" s="26" t="s">
        <v>1773</v>
      </c>
      <c r="K332" s="26" t="s">
        <v>871</v>
      </c>
      <c r="L332" s="55">
        <v>26000.0</v>
      </c>
      <c r="M332" s="29">
        <f t="shared" si="162"/>
        <v>26000</v>
      </c>
      <c r="N332" s="28"/>
      <c r="O332" s="30">
        <v>7500.0</v>
      </c>
      <c r="P332" s="31">
        <f t="shared" si="158"/>
        <v>0.03466666667</v>
      </c>
      <c r="Q332" s="32">
        <f t="shared" si="159"/>
        <v>18500</v>
      </c>
      <c r="R332" s="32">
        <f t="shared" si="160"/>
        <v>8500</v>
      </c>
      <c r="S332" s="28"/>
      <c r="T332" s="28">
        <f t="shared" si="161"/>
        <v>0</v>
      </c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</row>
    <row r="333" ht="12.75" customHeight="1">
      <c r="A333" s="25" t="s">
        <v>26</v>
      </c>
      <c r="B333" s="26" t="s">
        <v>2005</v>
      </c>
      <c r="C333" s="34">
        <v>883.0</v>
      </c>
      <c r="D333" s="28" t="str">
        <f t="shared" si="163"/>
        <v>Bungle Inthejungle (GB) x Mulberry Seed (IRE)</v>
      </c>
      <c r="E333" s="26" t="s">
        <v>1902</v>
      </c>
      <c r="F333" s="26" t="s">
        <v>1952</v>
      </c>
      <c r="G333" s="26" t="s">
        <v>2814</v>
      </c>
      <c r="H333" s="28"/>
      <c r="I333" s="28"/>
      <c r="J333" s="26" t="s">
        <v>1773</v>
      </c>
      <c r="K333" s="26" t="s">
        <v>943</v>
      </c>
      <c r="L333" s="55">
        <v>30000.0</v>
      </c>
      <c r="M333" s="29">
        <f t="shared" si="162"/>
        <v>30000</v>
      </c>
      <c r="N333" s="28"/>
      <c r="O333" s="30">
        <v>7500.0</v>
      </c>
      <c r="P333" s="31">
        <f t="shared" si="158"/>
        <v>0.04</v>
      </c>
      <c r="Q333" s="32">
        <f t="shared" si="159"/>
        <v>22500</v>
      </c>
      <c r="R333" s="32">
        <f t="shared" si="160"/>
        <v>12500</v>
      </c>
      <c r="S333" s="28"/>
      <c r="T333" s="28">
        <f t="shared" si="161"/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</row>
    <row r="334" ht="12.75" customHeight="1">
      <c r="A334" s="25" t="s">
        <v>26</v>
      </c>
      <c r="B334" s="26" t="s">
        <v>2005</v>
      </c>
      <c r="C334" s="34">
        <v>942.0</v>
      </c>
      <c r="D334" s="28" t="str">
        <f t="shared" si="163"/>
        <v>Bungle Inthejungle (GB) x Rohesia (GB)</v>
      </c>
      <c r="E334" s="26" t="s">
        <v>1902</v>
      </c>
      <c r="F334" s="26" t="s">
        <v>2019</v>
      </c>
      <c r="G334" s="26" t="s">
        <v>2815</v>
      </c>
      <c r="H334" s="28"/>
      <c r="I334" s="28"/>
      <c r="J334" s="26" t="s">
        <v>1595</v>
      </c>
      <c r="K334" s="26" t="s">
        <v>915</v>
      </c>
      <c r="L334" s="55">
        <v>10000.0</v>
      </c>
      <c r="M334" s="29">
        <f t="shared" si="162"/>
        <v>10000</v>
      </c>
      <c r="N334" s="28"/>
      <c r="O334" s="30">
        <v>7500.0</v>
      </c>
      <c r="P334" s="31">
        <f t="shared" si="158"/>
        <v>0.01333333333</v>
      </c>
      <c r="Q334" s="32">
        <f t="shared" si="159"/>
        <v>2500</v>
      </c>
      <c r="R334" s="32">
        <f t="shared" si="160"/>
        <v>-7500</v>
      </c>
      <c r="S334" s="28"/>
      <c r="T334" s="28">
        <f t="shared" si="161"/>
        <v>0</v>
      </c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</row>
    <row r="335" ht="12.75" customHeight="1">
      <c r="A335" s="25" t="s">
        <v>26</v>
      </c>
      <c r="B335" s="34" t="s">
        <v>1921</v>
      </c>
      <c r="C335" s="39" t="s">
        <v>2816</v>
      </c>
      <c r="D335" s="28" t="s">
        <v>2817</v>
      </c>
      <c r="E335" s="26" t="s">
        <v>1905</v>
      </c>
      <c r="F335" s="28" t="s">
        <v>1952</v>
      </c>
      <c r="G335" s="28" t="s">
        <v>2818</v>
      </c>
      <c r="H335" s="28" t="s">
        <v>2422</v>
      </c>
      <c r="I335" s="28" t="s">
        <v>2819</v>
      </c>
      <c r="J335" s="28" t="s">
        <v>1816</v>
      </c>
      <c r="K335" s="28" t="s">
        <v>1100</v>
      </c>
      <c r="L335" s="40">
        <v>10000.0</v>
      </c>
      <c r="M335" s="29">
        <f t="shared" si="162"/>
        <v>10000</v>
      </c>
      <c r="N335" s="57"/>
      <c r="O335" s="30">
        <v>7500.0</v>
      </c>
      <c r="P335" s="31">
        <f t="shared" si="158"/>
        <v>0.01333333333</v>
      </c>
      <c r="Q335" s="32">
        <f t="shared" si="159"/>
        <v>2500</v>
      </c>
      <c r="R335" s="32">
        <f t="shared" si="160"/>
        <v>-7500</v>
      </c>
      <c r="S335" s="28"/>
      <c r="T335" s="28">
        <f t="shared" si="161"/>
        <v>0</v>
      </c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</row>
    <row r="336" ht="12.75" customHeight="1">
      <c r="A336" s="25" t="s">
        <v>26</v>
      </c>
      <c r="B336" s="34" t="s">
        <v>1921</v>
      </c>
      <c r="C336" s="39" t="s">
        <v>2820</v>
      </c>
      <c r="D336" s="28" t="s">
        <v>2821</v>
      </c>
      <c r="E336" s="26" t="s">
        <v>1902</v>
      </c>
      <c r="F336" s="28" t="s">
        <v>1924</v>
      </c>
      <c r="G336" s="28" t="s">
        <v>2822</v>
      </c>
      <c r="H336" s="28" t="s">
        <v>2422</v>
      </c>
      <c r="I336" s="28" t="s">
        <v>2728</v>
      </c>
      <c r="J336" s="28" t="s">
        <v>1773</v>
      </c>
      <c r="K336" s="28" t="s">
        <v>1353</v>
      </c>
      <c r="L336" s="40">
        <v>24000.0</v>
      </c>
      <c r="M336" s="29">
        <f t="shared" si="162"/>
        <v>24000</v>
      </c>
      <c r="N336" s="57"/>
      <c r="O336" s="30">
        <v>7500.0</v>
      </c>
      <c r="P336" s="31">
        <f t="shared" si="158"/>
        <v>0.032</v>
      </c>
      <c r="Q336" s="32">
        <f t="shared" si="159"/>
        <v>16500</v>
      </c>
      <c r="R336" s="32">
        <f t="shared" si="160"/>
        <v>6500</v>
      </c>
      <c r="S336" s="28"/>
      <c r="T336" s="28">
        <f t="shared" si="161"/>
        <v>0</v>
      </c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</row>
    <row r="337" ht="12.75" customHeight="1">
      <c r="A337" s="25" t="s">
        <v>26</v>
      </c>
      <c r="B337" s="34" t="s">
        <v>1921</v>
      </c>
      <c r="C337" s="39" t="s">
        <v>2823</v>
      </c>
      <c r="D337" s="28" t="s">
        <v>2824</v>
      </c>
      <c r="E337" s="26" t="s">
        <v>1902</v>
      </c>
      <c r="F337" s="28" t="s">
        <v>1952</v>
      </c>
      <c r="G337" s="28" t="s">
        <v>2825</v>
      </c>
      <c r="H337" s="28" t="s">
        <v>2422</v>
      </c>
      <c r="I337" s="28" t="s">
        <v>2826</v>
      </c>
      <c r="J337" s="28" t="s">
        <v>1091</v>
      </c>
      <c r="K337" s="28" t="s">
        <v>1156</v>
      </c>
      <c r="L337" s="40">
        <v>28000.0</v>
      </c>
      <c r="M337" s="29">
        <f t="shared" si="162"/>
        <v>28000</v>
      </c>
      <c r="N337" s="57"/>
      <c r="O337" s="30">
        <v>7500.0</v>
      </c>
      <c r="P337" s="31">
        <f t="shared" si="158"/>
        <v>0.03733333333</v>
      </c>
      <c r="Q337" s="32">
        <f t="shared" si="159"/>
        <v>20500</v>
      </c>
      <c r="R337" s="32">
        <f t="shared" si="160"/>
        <v>10500</v>
      </c>
      <c r="S337" s="28"/>
      <c r="T337" s="28">
        <f t="shared" si="161"/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</row>
    <row r="338" ht="12.75" customHeight="1">
      <c r="A338" s="25" t="s">
        <v>26</v>
      </c>
      <c r="B338" s="34" t="s">
        <v>1921</v>
      </c>
      <c r="C338" s="39" t="s">
        <v>2827</v>
      </c>
      <c r="D338" s="28" t="s">
        <v>2828</v>
      </c>
      <c r="E338" s="26" t="s">
        <v>1905</v>
      </c>
      <c r="F338" s="28" t="s">
        <v>1952</v>
      </c>
      <c r="G338" s="28" t="s">
        <v>2829</v>
      </c>
      <c r="H338" s="28" t="s">
        <v>2422</v>
      </c>
      <c r="I338" s="28" t="s">
        <v>2830</v>
      </c>
      <c r="J338" s="28" t="s">
        <v>1403</v>
      </c>
      <c r="K338" s="28" t="s">
        <v>499</v>
      </c>
      <c r="L338" s="40">
        <v>8000.0</v>
      </c>
      <c r="M338" s="29">
        <f t="shared" si="162"/>
        <v>8000</v>
      </c>
      <c r="N338" s="57"/>
      <c r="O338" s="37">
        <v>7500.0</v>
      </c>
      <c r="P338" s="31">
        <f t="shared" si="158"/>
        <v>0.01066666667</v>
      </c>
      <c r="Q338" s="32">
        <f t="shared" si="159"/>
        <v>500</v>
      </c>
      <c r="R338" s="32">
        <f t="shared" si="160"/>
        <v>-9500</v>
      </c>
      <c r="S338" s="28"/>
      <c r="T338" s="28">
        <f t="shared" si="161"/>
        <v>0</v>
      </c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</row>
    <row r="339" ht="12.75" customHeight="1">
      <c r="A339" s="25" t="s">
        <v>26</v>
      </c>
      <c r="B339" s="34" t="s">
        <v>1921</v>
      </c>
      <c r="C339" s="39" t="s">
        <v>2831</v>
      </c>
      <c r="D339" s="28" t="s">
        <v>2832</v>
      </c>
      <c r="E339" s="26" t="s">
        <v>1902</v>
      </c>
      <c r="F339" s="28" t="s">
        <v>1924</v>
      </c>
      <c r="G339" s="28" t="s">
        <v>2833</v>
      </c>
      <c r="H339" s="28" t="s">
        <v>2422</v>
      </c>
      <c r="I339" s="28" t="s">
        <v>2834</v>
      </c>
      <c r="J339" s="28" t="s">
        <v>1504</v>
      </c>
      <c r="K339" s="28" t="s">
        <v>390</v>
      </c>
      <c r="L339" s="40">
        <v>15000.0</v>
      </c>
      <c r="M339" s="29">
        <f t="shared" si="162"/>
        <v>15000</v>
      </c>
      <c r="N339" s="57"/>
      <c r="O339" s="37">
        <v>7500.0</v>
      </c>
      <c r="P339" s="31">
        <f t="shared" si="158"/>
        <v>0.02</v>
      </c>
      <c r="Q339" s="32">
        <f t="shared" si="159"/>
        <v>7500</v>
      </c>
      <c r="R339" s="32">
        <f t="shared" si="160"/>
        <v>-2500</v>
      </c>
      <c r="S339" s="28"/>
      <c r="T339" s="28">
        <f t="shared" si="161"/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</row>
    <row r="340" ht="12.75" customHeight="1">
      <c r="A340" s="25" t="s">
        <v>26</v>
      </c>
      <c r="B340" s="34" t="s">
        <v>1921</v>
      </c>
      <c r="C340" s="39" t="s">
        <v>2835</v>
      </c>
      <c r="D340" s="28" t="s">
        <v>2836</v>
      </c>
      <c r="E340" s="26" t="s">
        <v>1902</v>
      </c>
      <c r="F340" s="28" t="s">
        <v>1952</v>
      </c>
      <c r="G340" s="28" t="s">
        <v>2837</v>
      </c>
      <c r="H340" s="28" t="s">
        <v>2422</v>
      </c>
      <c r="I340" s="28" t="s">
        <v>79</v>
      </c>
      <c r="J340" s="28" t="s">
        <v>1400</v>
      </c>
      <c r="K340" s="28" t="s">
        <v>511</v>
      </c>
      <c r="L340" s="40">
        <v>1500.0</v>
      </c>
      <c r="M340" s="29">
        <f t="shared" si="162"/>
        <v>1500</v>
      </c>
      <c r="N340" s="57"/>
      <c r="O340" s="37">
        <v>7500.0</v>
      </c>
      <c r="P340" s="31">
        <f t="shared" si="158"/>
        <v>0.002</v>
      </c>
      <c r="Q340" s="32">
        <f t="shared" si="159"/>
        <v>-6000</v>
      </c>
      <c r="R340" s="32">
        <f t="shared" si="160"/>
        <v>-16000</v>
      </c>
      <c r="S340" s="28"/>
      <c r="T340" s="28">
        <f t="shared" si="161"/>
        <v>1</v>
      </c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</row>
    <row r="341" ht="12.75" customHeight="1">
      <c r="A341" s="25" t="s">
        <v>26</v>
      </c>
      <c r="B341" s="34" t="s">
        <v>1921</v>
      </c>
      <c r="C341" s="39" t="s">
        <v>2838</v>
      </c>
      <c r="D341" s="28" t="s">
        <v>2839</v>
      </c>
      <c r="E341" s="26" t="s">
        <v>1905</v>
      </c>
      <c r="F341" s="28" t="s">
        <v>1924</v>
      </c>
      <c r="G341" s="28" t="s">
        <v>2840</v>
      </c>
      <c r="H341" s="28" t="s">
        <v>2422</v>
      </c>
      <c r="I341" s="28" t="s">
        <v>42</v>
      </c>
      <c r="J341" s="28" t="s">
        <v>1670</v>
      </c>
      <c r="K341" s="28" t="s">
        <v>332</v>
      </c>
      <c r="L341" s="40">
        <v>13000.0</v>
      </c>
      <c r="M341" s="29">
        <f t="shared" si="162"/>
        <v>13000</v>
      </c>
      <c r="N341" s="57"/>
      <c r="O341" s="37">
        <v>7500.0</v>
      </c>
      <c r="P341" s="31">
        <f t="shared" si="158"/>
        <v>0.01733333333</v>
      </c>
      <c r="Q341" s="32">
        <f t="shared" si="159"/>
        <v>5500</v>
      </c>
      <c r="R341" s="32">
        <f t="shared" si="160"/>
        <v>-4500</v>
      </c>
      <c r="S341" s="28"/>
      <c r="T341" s="28">
        <f t="shared" si="161"/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</row>
    <row r="342" ht="12.75" customHeight="1">
      <c r="A342" s="25" t="s">
        <v>26</v>
      </c>
      <c r="B342" s="34" t="s">
        <v>1921</v>
      </c>
      <c r="C342" s="39" t="s">
        <v>2841</v>
      </c>
      <c r="D342" s="28" t="s">
        <v>2842</v>
      </c>
      <c r="E342" s="26" t="s">
        <v>1905</v>
      </c>
      <c r="F342" s="28" t="s">
        <v>1924</v>
      </c>
      <c r="G342" s="28" t="s">
        <v>2843</v>
      </c>
      <c r="H342" s="28" t="s">
        <v>2422</v>
      </c>
      <c r="I342" s="28" t="s">
        <v>1978</v>
      </c>
      <c r="J342" s="28" t="s">
        <v>1779</v>
      </c>
      <c r="K342" s="28" t="s">
        <v>1014</v>
      </c>
      <c r="L342" s="40">
        <v>2000.0</v>
      </c>
      <c r="M342" s="29">
        <f t="shared" si="162"/>
        <v>2000</v>
      </c>
      <c r="N342" s="57"/>
      <c r="O342" s="30">
        <v>7500.0</v>
      </c>
      <c r="P342" s="31">
        <f t="shared" si="158"/>
        <v>0.002666666667</v>
      </c>
      <c r="Q342" s="32">
        <f t="shared" si="159"/>
        <v>-5500</v>
      </c>
      <c r="R342" s="32">
        <f t="shared" si="160"/>
        <v>-15500</v>
      </c>
      <c r="S342" s="28"/>
      <c r="T342" s="28">
        <f t="shared" si="161"/>
        <v>1</v>
      </c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</row>
    <row r="343" ht="12.75" customHeight="1">
      <c r="A343" s="25" t="s">
        <v>26</v>
      </c>
      <c r="B343" s="34" t="s">
        <v>1921</v>
      </c>
      <c r="C343" s="39" t="s">
        <v>2844</v>
      </c>
      <c r="D343" s="28" t="s">
        <v>2845</v>
      </c>
      <c r="E343" s="26" t="s">
        <v>1905</v>
      </c>
      <c r="F343" s="28" t="s">
        <v>1952</v>
      </c>
      <c r="G343" s="28" t="s">
        <v>2846</v>
      </c>
      <c r="H343" s="28" t="s">
        <v>2422</v>
      </c>
      <c r="I343" s="28" t="s">
        <v>2041</v>
      </c>
      <c r="J343" s="28" t="s">
        <v>1673</v>
      </c>
      <c r="K343" s="28" t="s">
        <v>1016</v>
      </c>
      <c r="L343" s="40">
        <v>2000.0</v>
      </c>
      <c r="M343" s="29">
        <f t="shared" si="162"/>
        <v>2000</v>
      </c>
      <c r="N343" s="57"/>
      <c r="O343" s="30">
        <v>7500.0</v>
      </c>
      <c r="P343" s="31">
        <f t="shared" si="158"/>
        <v>0.002666666667</v>
      </c>
      <c r="Q343" s="32">
        <f t="shared" si="159"/>
        <v>-5500</v>
      </c>
      <c r="R343" s="32">
        <f t="shared" si="160"/>
        <v>-15500</v>
      </c>
      <c r="S343" s="28"/>
      <c r="T343" s="28">
        <f t="shared" si="161"/>
        <v>1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</row>
    <row r="344" ht="12.75" customHeight="1">
      <c r="A344" s="25" t="s">
        <v>26</v>
      </c>
      <c r="B344" s="34" t="s">
        <v>1921</v>
      </c>
      <c r="C344" s="39" t="s">
        <v>2847</v>
      </c>
      <c r="D344" s="28" t="s">
        <v>2848</v>
      </c>
      <c r="E344" s="26" t="s">
        <v>1902</v>
      </c>
      <c r="F344" s="28" t="s">
        <v>1924</v>
      </c>
      <c r="G344" s="28" t="s">
        <v>2849</v>
      </c>
      <c r="H344" s="28" t="s">
        <v>2422</v>
      </c>
      <c r="I344" s="28" t="s">
        <v>2850</v>
      </c>
      <c r="J344" s="28" t="s">
        <v>1773</v>
      </c>
      <c r="K344" s="28" t="s">
        <v>799</v>
      </c>
      <c r="L344" s="40">
        <v>15000.0</v>
      </c>
      <c r="M344" s="29">
        <f t="shared" si="162"/>
        <v>15000</v>
      </c>
      <c r="N344" s="57"/>
      <c r="O344" s="37">
        <v>7500.0</v>
      </c>
      <c r="P344" s="31">
        <f t="shared" si="158"/>
        <v>0.02</v>
      </c>
      <c r="Q344" s="32">
        <f t="shared" si="159"/>
        <v>7500</v>
      </c>
      <c r="R344" s="32">
        <f t="shared" si="160"/>
        <v>-2500</v>
      </c>
      <c r="S344" s="28"/>
      <c r="T344" s="28">
        <f t="shared" si="161"/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</row>
    <row r="345" ht="12.75" customHeight="1">
      <c r="A345" s="25" t="s">
        <v>26</v>
      </c>
      <c r="B345" s="34" t="s">
        <v>1921</v>
      </c>
      <c r="C345" s="39" t="s">
        <v>2308</v>
      </c>
      <c r="D345" s="28" t="s">
        <v>2851</v>
      </c>
      <c r="E345" s="26" t="s">
        <v>1905</v>
      </c>
      <c r="F345" s="28" t="s">
        <v>1924</v>
      </c>
      <c r="G345" s="28" t="s">
        <v>2852</v>
      </c>
      <c r="H345" s="28" t="s">
        <v>2422</v>
      </c>
      <c r="I345" s="28" t="s">
        <v>21</v>
      </c>
      <c r="J345" s="28" t="s">
        <v>1659</v>
      </c>
      <c r="K345" s="28" t="s">
        <v>390</v>
      </c>
      <c r="L345" s="40">
        <v>5000.0</v>
      </c>
      <c r="M345" s="29">
        <f t="shared" si="162"/>
        <v>5000</v>
      </c>
      <c r="N345" s="57"/>
      <c r="O345" s="37">
        <v>7500.0</v>
      </c>
      <c r="P345" s="31">
        <f t="shared" si="158"/>
        <v>0.006666666667</v>
      </c>
      <c r="Q345" s="32">
        <f t="shared" si="159"/>
        <v>-2500</v>
      </c>
      <c r="R345" s="32">
        <f t="shared" si="160"/>
        <v>-12500</v>
      </c>
      <c r="S345" s="28"/>
      <c r="T345" s="28">
        <f t="shared" si="161"/>
        <v>1</v>
      </c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</row>
    <row r="346" ht="12.75" customHeight="1">
      <c r="A346" s="25" t="s">
        <v>26</v>
      </c>
      <c r="B346" s="34" t="s">
        <v>1928</v>
      </c>
      <c r="C346" s="39" t="s">
        <v>2853</v>
      </c>
      <c r="D346" s="28" t="s">
        <v>2854</v>
      </c>
      <c r="E346" s="26" t="s">
        <v>1905</v>
      </c>
      <c r="F346" s="28" t="s">
        <v>1924</v>
      </c>
      <c r="G346" s="28" t="s">
        <v>2855</v>
      </c>
      <c r="H346" s="28" t="s">
        <v>2422</v>
      </c>
      <c r="I346" s="28" t="s">
        <v>2856</v>
      </c>
      <c r="J346" s="28" t="s">
        <v>1555</v>
      </c>
      <c r="K346" s="28" t="s">
        <v>1239</v>
      </c>
      <c r="L346" s="40">
        <v>48000.0</v>
      </c>
      <c r="M346" s="29">
        <f t="shared" si="162"/>
        <v>48000</v>
      </c>
      <c r="N346" s="57"/>
      <c r="O346" s="30">
        <v>7500.0</v>
      </c>
      <c r="P346" s="31">
        <f t="shared" si="158"/>
        <v>0.064</v>
      </c>
      <c r="Q346" s="32">
        <f t="shared" si="159"/>
        <v>40500</v>
      </c>
      <c r="R346" s="32">
        <f t="shared" si="160"/>
        <v>30500</v>
      </c>
      <c r="S346" s="28"/>
      <c r="T346" s="28">
        <f t="shared" si="161"/>
        <v>0</v>
      </c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</row>
    <row r="347" ht="12.75" customHeight="1">
      <c r="A347" s="25" t="s">
        <v>26</v>
      </c>
      <c r="B347" s="34" t="s">
        <v>1928</v>
      </c>
      <c r="C347" s="39" t="s">
        <v>2857</v>
      </c>
      <c r="D347" s="28" t="s">
        <v>2858</v>
      </c>
      <c r="E347" s="26" t="s">
        <v>1902</v>
      </c>
      <c r="F347" s="28" t="s">
        <v>1924</v>
      </c>
      <c r="G347" s="28" t="s">
        <v>2859</v>
      </c>
      <c r="H347" s="28" t="s">
        <v>2422</v>
      </c>
      <c r="I347" s="28" t="s">
        <v>107</v>
      </c>
      <c r="J347" s="28" t="s">
        <v>1447</v>
      </c>
      <c r="K347" s="28" t="s">
        <v>812</v>
      </c>
      <c r="L347" s="40">
        <v>18000.0</v>
      </c>
      <c r="M347" s="29">
        <f t="shared" si="162"/>
        <v>18000</v>
      </c>
      <c r="N347" s="57"/>
      <c r="O347" s="37">
        <v>7500.0</v>
      </c>
      <c r="P347" s="31">
        <f t="shared" si="158"/>
        <v>0.024</v>
      </c>
      <c r="Q347" s="32">
        <f t="shared" si="159"/>
        <v>10500</v>
      </c>
      <c r="R347" s="32">
        <f t="shared" si="160"/>
        <v>500</v>
      </c>
      <c r="S347" s="28"/>
      <c r="T347" s="28">
        <f t="shared" si="161"/>
        <v>0</v>
      </c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</row>
    <row r="348" ht="12.75" customHeight="1">
      <c r="A348" s="25" t="s">
        <v>26</v>
      </c>
      <c r="B348" s="34" t="s">
        <v>1928</v>
      </c>
      <c r="C348" s="39" t="s">
        <v>2860</v>
      </c>
      <c r="D348" s="28" t="s">
        <v>2861</v>
      </c>
      <c r="E348" s="26" t="s">
        <v>1902</v>
      </c>
      <c r="F348" s="28" t="s">
        <v>1924</v>
      </c>
      <c r="G348" s="28" t="s">
        <v>2862</v>
      </c>
      <c r="H348" s="28" t="s">
        <v>2422</v>
      </c>
      <c r="I348" s="28" t="s">
        <v>44</v>
      </c>
      <c r="J348" s="28" t="s">
        <v>293</v>
      </c>
      <c r="K348" s="28" t="s">
        <v>1220</v>
      </c>
      <c r="L348" s="40">
        <v>17000.0</v>
      </c>
      <c r="M348" s="29">
        <f t="shared" si="162"/>
        <v>17000</v>
      </c>
      <c r="N348" s="57"/>
      <c r="O348" s="30">
        <v>7500.0</v>
      </c>
      <c r="P348" s="31">
        <f t="shared" si="158"/>
        <v>0.02266666667</v>
      </c>
      <c r="Q348" s="32">
        <f t="shared" si="159"/>
        <v>9500</v>
      </c>
      <c r="R348" s="32">
        <f t="shared" si="160"/>
        <v>-500</v>
      </c>
      <c r="S348" s="28"/>
      <c r="T348" s="28">
        <f t="shared" si="161"/>
        <v>0</v>
      </c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</row>
    <row r="349" ht="12.75" customHeight="1">
      <c r="A349" s="25" t="s">
        <v>26</v>
      </c>
      <c r="B349" s="26" t="s">
        <v>1933</v>
      </c>
      <c r="C349" s="39" t="s">
        <v>2863</v>
      </c>
      <c r="D349" s="28" t="s">
        <v>2864</v>
      </c>
      <c r="E349" s="28" t="s">
        <v>1902</v>
      </c>
      <c r="F349" s="28" t="s">
        <v>1924</v>
      </c>
      <c r="G349" s="28" t="s">
        <v>2865</v>
      </c>
      <c r="H349" s="53" t="s">
        <v>2422</v>
      </c>
      <c r="I349" s="28" t="s">
        <v>140</v>
      </c>
      <c r="J349" s="28" t="s">
        <v>1774</v>
      </c>
      <c r="K349" s="28" t="s">
        <v>1284</v>
      </c>
      <c r="L349" s="29">
        <f t="shared" ref="L349:L351" si="164">M349*1.2</f>
        <v>180000</v>
      </c>
      <c r="M349" s="49">
        <v>150000.0</v>
      </c>
      <c r="N349" s="28"/>
      <c r="O349" s="30">
        <v>7500.0</v>
      </c>
      <c r="P349" s="31">
        <f t="shared" si="158"/>
        <v>0.24</v>
      </c>
      <c r="Q349" s="32">
        <f t="shared" si="159"/>
        <v>172500</v>
      </c>
      <c r="R349" s="32">
        <f t="shared" si="160"/>
        <v>162500</v>
      </c>
      <c r="S349" s="28"/>
      <c r="T349" s="28">
        <f t="shared" si="161"/>
        <v>0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0" ht="12.75" customHeight="1">
      <c r="A350" s="25" t="s">
        <v>26</v>
      </c>
      <c r="B350" s="26" t="s">
        <v>1937</v>
      </c>
      <c r="C350" s="39" t="s">
        <v>2866</v>
      </c>
      <c r="D350" s="28" t="s">
        <v>2867</v>
      </c>
      <c r="E350" s="28" t="s">
        <v>1902</v>
      </c>
      <c r="F350" s="28" t="s">
        <v>2382</v>
      </c>
      <c r="G350" s="28" t="s">
        <v>2868</v>
      </c>
      <c r="H350" s="28" t="s">
        <v>2422</v>
      </c>
      <c r="I350" s="28" t="s">
        <v>2869</v>
      </c>
      <c r="J350" s="28" t="s">
        <v>1774</v>
      </c>
      <c r="K350" s="28" t="s">
        <v>476</v>
      </c>
      <c r="L350" s="29">
        <f t="shared" si="164"/>
        <v>96000</v>
      </c>
      <c r="M350" s="40">
        <v>80000.0</v>
      </c>
      <c r="N350" s="32"/>
      <c r="O350" s="30">
        <v>7500.0</v>
      </c>
      <c r="P350" s="31">
        <f t="shared" ref="P350:P356" si="165">sum(M350/O350/100)</f>
        <v>0.1066666667</v>
      </c>
      <c r="Q350" s="32">
        <f t="shared" ref="Q350:Q356" si="166">sum(M350-O350)</f>
        <v>72500</v>
      </c>
      <c r="R350" s="32">
        <f t="shared" ref="R350:R356" si="167">M350-O350-$S$1</f>
        <v>62500</v>
      </c>
      <c r="S350" s="28"/>
      <c r="T350" s="28">
        <f t="shared" ref="T350:T356" si="168">IF(O350&gt;=M350,1,0)</f>
        <v>0</v>
      </c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</row>
    <row r="351" ht="12.75" customHeight="1">
      <c r="A351" s="25" t="s">
        <v>26</v>
      </c>
      <c r="B351" s="26" t="s">
        <v>1937</v>
      </c>
      <c r="C351" s="42" t="s">
        <v>2870</v>
      </c>
      <c r="D351" s="28" t="s">
        <v>2871</v>
      </c>
      <c r="E351" s="28" t="s">
        <v>1902</v>
      </c>
      <c r="F351" s="28" t="s">
        <v>1924</v>
      </c>
      <c r="G351" s="28" t="s">
        <v>2872</v>
      </c>
      <c r="H351" s="28" t="s">
        <v>2422</v>
      </c>
      <c r="I351" s="28" t="s">
        <v>2391</v>
      </c>
      <c r="J351" s="28" t="s">
        <v>1774</v>
      </c>
      <c r="K351" s="28" t="s">
        <v>627</v>
      </c>
      <c r="L351" s="29">
        <f t="shared" si="164"/>
        <v>30000</v>
      </c>
      <c r="M351" s="43">
        <v>25000.0</v>
      </c>
      <c r="N351" s="28"/>
      <c r="O351" s="30">
        <v>7500.0</v>
      </c>
      <c r="P351" s="31">
        <f t="shared" si="165"/>
        <v>0.03333333333</v>
      </c>
      <c r="Q351" s="32">
        <f t="shared" si="166"/>
        <v>17500</v>
      </c>
      <c r="R351" s="32">
        <f t="shared" si="167"/>
        <v>7500</v>
      </c>
      <c r="S351" s="28"/>
      <c r="T351" s="28">
        <f t="shared" si="168"/>
        <v>0</v>
      </c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</row>
    <row r="352" ht="12.75" customHeight="1">
      <c r="A352" s="25" t="s">
        <v>26</v>
      </c>
      <c r="B352" s="35" t="s">
        <v>1949</v>
      </c>
      <c r="C352" s="27" t="s">
        <v>2873</v>
      </c>
      <c r="D352" s="28" t="s">
        <v>2874</v>
      </c>
      <c r="E352" s="28" t="s">
        <v>1902</v>
      </c>
      <c r="F352" s="28" t="s">
        <v>1924</v>
      </c>
      <c r="G352" s="28" t="s">
        <v>2875</v>
      </c>
      <c r="H352" s="28" t="s">
        <v>2422</v>
      </c>
      <c r="I352" s="28" t="s">
        <v>2314</v>
      </c>
      <c r="J352" s="32" t="s">
        <v>1774</v>
      </c>
      <c r="K352" s="32" t="s">
        <v>1039</v>
      </c>
      <c r="L352" s="29">
        <v>60000.0</v>
      </c>
      <c r="M352" s="49">
        <v>50000.0</v>
      </c>
      <c r="N352" s="50"/>
      <c r="O352" s="48">
        <v>7500.0</v>
      </c>
      <c r="P352" s="31">
        <f t="shared" si="165"/>
        <v>0.06666666667</v>
      </c>
      <c r="Q352" s="32">
        <f t="shared" si="166"/>
        <v>42500</v>
      </c>
      <c r="R352" s="32">
        <f t="shared" si="167"/>
        <v>32500</v>
      </c>
      <c r="S352" s="28"/>
      <c r="T352" s="28">
        <f t="shared" si="168"/>
        <v>0</v>
      </c>
      <c r="U352" s="28"/>
      <c r="V352" s="28"/>
      <c r="W352" s="28"/>
    </row>
    <row r="353" ht="12.75" customHeight="1">
      <c r="A353" s="25" t="s">
        <v>26</v>
      </c>
      <c r="B353" s="35" t="s">
        <v>1949</v>
      </c>
      <c r="C353" s="27" t="s">
        <v>2876</v>
      </c>
      <c r="D353" s="28" t="s">
        <v>2877</v>
      </c>
      <c r="E353" s="28" t="s">
        <v>1902</v>
      </c>
      <c r="F353" s="28" t="s">
        <v>1924</v>
      </c>
      <c r="G353" s="28" t="s">
        <v>2878</v>
      </c>
      <c r="H353" s="28" t="s">
        <v>2422</v>
      </c>
      <c r="I353" s="28" t="s">
        <v>88</v>
      </c>
      <c r="J353" s="32" t="s">
        <v>1605</v>
      </c>
      <c r="K353" s="32" t="s">
        <v>1077</v>
      </c>
      <c r="L353" s="29">
        <v>6000.0</v>
      </c>
      <c r="M353" s="49">
        <v>5000.0</v>
      </c>
      <c r="N353" s="50"/>
      <c r="O353" s="48">
        <v>7500.0</v>
      </c>
      <c r="P353" s="31">
        <f t="shared" si="165"/>
        <v>0.006666666667</v>
      </c>
      <c r="Q353" s="32">
        <f t="shared" si="166"/>
        <v>-2500</v>
      </c>
      <c r="R353" s="32">
        <f t="shared" si="167"/>
        <v>-12500</v>
      </c>
      <c r="S353" s="28"/>
      <c r="T353" s="28">
        <f t="shared" si="168"/>
        <v>1</v>
      </c>
      <c r="U353" s="28"/>
      <c r="V353" s="28"/>
      <c r="W353" s="28"/>
    </row>
    <row r="354" ht="12.75" customHeight="1">
      <c r="A354" s="25" t="s">
        <v>26</v>
      </c>
      <c r="B354" s="35" t="s">
        <v>1949</v>
      </c>
      <c r="C354" s="27" t="s">
        <v>2879</v>
      </c>
      <c r="D354" s="28" t="s">
        <v>2880</v>
      </c>
      <c r="E354" s="28" t="s">
        <v>1902</v>
      </c>
      <c r="F354" s="28" t="s">
        <v>1924</v>
      </c>
      <c r="G354" s="28" t="s">
        <v>2881</v>
      </c>
      <c r="H354" s="28" t="s">
        <v>2422</v>
      </c>
      <c r="I354" s="28" t="s">
        <v>2882</v>
      </c>
      <c r="J354" s="32" t="s">
        <v>1839</v>
      </c>
      <c r="K354" s="32" t="s">
        <v>333</v>
      </c>
      <c r="L354" s="29">
        <v>24000.0</v>
      </c>
      <c r="M354" s="49">
        <v>20000.0</v>
      </c>
      <c r="N354" s="50"/>
      <c r="O354" s="48">
        <v>7500.0</v>
      </c>
      <c r="P354" s="31">
        <f t="shared" si="165"/>
        <v>0.02666666667</v>
      </c>
      <c r="Q354" s="32">
        <f t="shared" si="166"/>
        <v>12500</v>
      </c>
      <c r="R354" s="32">
        <f t="shared" si="167"/>
        <v>2500</v>
      </c>
      <c r="S354" s="28"/>
      <c r="T354" s="28">
        <f t="shared" si="168"/>
        <v>0</v>
      </c>
      <c r="U354" s="28"/>
      <c r="V354" s="28"/>
      <c r="W354" s="28"/>
    </row>
    <row r="355" ht="12.75" customHeight="1">
      <c r="A355" s="25" t="s">
        <v>26</v>
      </c>
      <c r="B355" s="35" t="s">
        <v>1949</v>
      </c>
      <c r="C355" s="27" t="s">
        <v>2883</v>
      </c>
      <c r="D355" s="28" t="s">
        <v>2884</v>
      </c>
      <c r="E355" s="28" t="s">
        <v>1905</v>
      </c>
      <c r="F355" s="28" t="s">
        <v>1924</v>
      </c>
      <c r="G355" s="28" t="s">
        <v>2885</v>
      </c>
      <c r="H355" s="28" t="s">
        <v>2422</v>
      </c>
      <c r="I355" s="28" t="s">
        <v>2869</v>
      </c>
      <c r="J355" s="32" t="s">
        <v>1774</v>
      </c>
      <c r="K355" s="32" t="s">
        <v>694</v>
      </c>
      <c r="L355" s="29">
        <v>20400.0</v>
      </c>
      <c r="M355" s="49">
        <v>17000.0</v>
      </c>
      <c r="N355" s="50"/>
      <c r="O355" s="48">
        <v>7500.0</v>
      </c>
      <c r="P355" s="31">
        <f t="shared" si="165"/>
        <v>0.02266666667</v>
      </c>
      <c r="Q355" s="32">
        <f t="shared" si="166"/>
        <v>9500</v>
      </c>
      <c r="R355" s="32">
        <f t="shared" si="167"/>
        <v>-500</v>
      </c>
      <c r="S355" s="28"/>
      <c r="T355" s="28">
        <f t="shared" si="168"/>
        <v>0</v>
      </c>
      <c r="U355" s="28"/>
      <c r="V355" s="28"/>
      <c r="W355" s="28"/>
    </row>
    <row r="356" ht="12.75" customHeight="1">
      <c r="A356" s="25" t="s">
        <v>26</v>
      </c>
      <c r="B356" s="35" t="s">
        <v>1983</v>
      </c>
      <c r="C356" s="27" t="s">
        <v>2886</v>
      </c>
      <c r="D356" s="28" t="s">
        <v>2887</v>
      </c>
      <c r="E356" s="28" t="s">
        <v>1905</v>
      </c>
      <c r="F356" s="28" t="s">
        <v>1924</v>
      </c>
      <c r="G356" s="28" t="s">
        <v>2888</v>
      </c>
      <c r="H356" s="28" t="s">
        <v>2422</v>
      </c>
      <c r="I356" s="28" t="s">
        <v>1926</v>
      </c>
      <c r="J356" s="32" t="s">
        <v>1570</v>
      </c>
      <c r="K356" s="32" t="s">
        <v>653</v>
      </c>
      <c r="L356" s="29">
        <v>3600.0</v>
      </c>
      <c r="M356" s="49">
        <v>3000.0</v>
      </c>
      <c r="N356" s="50"/>
      <c r="O356" s="48">
        <v>7500.0</v>
      </c>
      <c r="P356" s="31">
        <f t="shared" si="165"/>
        <v>0.004</v>
      </c>
      <c r="Q356" s="32">
        <f t="shared" si="166"/>
        <v>-4500</v>
      </c>
      <c r="R356" s="32">
        <f t="shared" si="167"/>
        <v>-14500</v>
      </c>
      <c r="S356" s="28"/>
      <c r="T356" s="28">
        <f t="shared" si="168"/>
        <v>1</v>
      </c>
      <c r="U356" s="28"/>
      <c r="V356" s="28"/>
      <c r="W356" s="28"/>
    </row>
    <row r="357" ht="12.75" customHeight="1">
      <c r="A357" s="25" t="s">
        <v>26</v>
      </c>
      <c r="B357" s="26" t="s">
        <v>1919</v>
      </c>
      <c r="C357" s="34">
        <v>11.0</v>
      </c>
      <c r="D357" s="26" t="s">
        <v>2889</v>
      </c>
      <c r="E357" s="26" t="s">
        <v>1905</v>
      </c>
      <c r="F357" s="35"/>
      <c r="G357" s="26"/>
      <c r="H357" s="26"/>
      <c r="I357" s="26"/>
      <c r="J357" s="26" t="s">
        <v>1727</v>
      </c>
      <c r="K357" s="26" t="s">
        <v>1183</v>
      </c>
      <c r="L357" s="36">
        <v>125000.0</v>
      </c>
      <c r="M357" s="29">
        <f>L357</f>
        <v>125000</v>
      </c>
      <c r="N357" s="28"/>
      <c r="O357" s="37">
        <v>7500.0</v>
      </c>
      <c r="P357" s="31">
        <f>sum(L357/O357/100)</f>
        <v>0.1666666667</v>
      </c>
      <c r="Q357" s="32">
        <f>sum(L357-O357)</f>
        <v>117500</v>
      </c>
      <c r="R357" s="32">
        <f>L357-O357-$S$1</f>
        <v>107500</v>
      </c>
      <c r="S357" s="28"/>
      <c r="T357" s="28">
        <f>IF(O357&gt;=L357,1,0)</f>
        <v>0</v>
      </c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</row>
    <row r="358" ht="12.75" customHeight="1">
      <c r="A358" s="25" t="s">
        <v>27</v>
      </c>
      <c r="B358" s="35" t="s">
        <v>1983</v>
      </c>
      <c r="C358" s="27" t="s">
        <v>2890</v>
      </c>
      <c r="D358" s="28" t="s">
        <v>2891</v>
      </c>
      <c r="E358" s="28" t="s">
        <v>1905</v>
      </c>
      <c r="F358" s="28" t="s">
        <v>1924</v>
      </c>
      <c r="G358" s="28" t="s">
        <v>2892</v>
      </c>
      <c r="H358" s="28" t="s">
        <v>2422</v>
      </c>
      <c r="I358" s="28" t="s">
        <v>2447</v>
      </c>
      <c r="J358" s="32" t="s">
        <v>1604</v>
      </c>
      <c r="K358" s="32" t="s">
        <v>597</v>
      </c>
      <c r="L358" s="29">
        <v>1200.0</v>
      </c>
      <c r="M358" s="49">
        <v>1000.0</v>
      </c>
      <c r="N358" s="50"/>
      <c r="O358" s="48">
        <v>7500.0</v>
      </c>
      <c r="P358" s="31">
        <f>sum(M358/O358/100)</f>
        <v>0.001333333333</v>
      </c>
      <c r="Q358" s="32">
        <f>sum(M358-O358)</f>
        <v>-6500</v>
      </c>
      <c r="R358" s="32">
        <f>M358-O358-$S$1</f>
        <v>-16500</v>
      </c>
      <c r="S358" s="28"/>
      <c r="T358" s="28">
        <f>IF(O358&gt;=M358,1,0)</f>
        <v>1</v>
      </c>
      <c r="U358" s="28"/>
      <c r="V358" s="28"/>
      <c r="W358" s="28"/>
    </row>
    <row r="359" ht="12.75" customHeight="1">
      <c r="A359" s="25" t="s">
        <v>28</v>
      </c>
      <c r="B359" s="26" t="s">
        <v>1900</v>
      </c>
      <c r="C359" s="27">
        <v>251.0</v>
      </c>
      <c r="D359" s="28" t="s">
        <v>2893</v>
      </c>
      <c r="E359" s="28" t="s">
        <v>1905</v>
      </c>
      <c r="F359" s="28"/>
      <c r="G359" s="28" t="s">
        <v>2894</v>
      </c>
      <c r="H359" s="28"/>
      <c r="I359" s="28"/>
      <c r="J359" s="28" t="s">
        <v>1775</v>
      </c>
      <c r="K359" s="28" t="s">
        <v>991</v>
      </c>
      <c r="L359" s="29">
        <f>M359*1.2</f>
        <v>3600</v>
      </c>
      <c r="M359" s="29">
        <v>3000.0</v>
      </c>
      <c r="N359" s="28"/>
      <c r="O359" s="30">
        <v>9600.0</v>
      </c>
      <c r="P359" s="31">
        <f t="shared" ref="P359:P361" si="169">sum(L359/O359/100)</f>
        <v>0.00375</v>
      </c>
      <c r="Q359" s="32">
        <f t="shared" ref="Q359:Q361" si="170">sum(L359-O359)</f>
        <v>-6000</v>
      </c>
      <c r="R359" s="32">
        <f t="shared" ref="R359:R361" si="171">L359-O359-$S$1</f>
        <v>-16000</v>
      </c>
      <c r="S359" s="28"/>
      <c r="T359" s="28">
        <f t="shared" ref="T359:T361" si="172">IF(O359&gt;=L359,1,0)</f>
        <v>1</v>
      </c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</row>
    <row r="360" ht="12.75" customHeight="1">
      <c r="A360" s="33" t="s">
        <v>28</v>
      </c>
      <c r="B360" s="26" t="s">
        <v>2005</v>
      </c>
      <c r="C360" s="54">
        <v>619.0</v>
      </c>
      <c r="D360" s="28" t="s">
        <v>2895</v>
      </c>
      <c r="E360" s="26" t="s">
        <v>1902</v>
      </c>
      <c r="F360" s="35" t="s">
        <v>2010</v>
      </c>
      <c r="G360" s="35" t="s">
        <v>2896</v>
      </c>
      <c r="H360" s="28"/>
      <c r="I360" s="28"/>
      <c r="J360" s="35" t="s">
        <v>1656</v>
      </c>
      <c r="K360" s="35" t="s">
        <v>969</v>
      </c>
      <c r="L360" s="40">
        <v>26000.0</v>
      </c>
      <c r="M360" s="29">
        <f t="shared" ref="M360:M361" si="173">L360</f>
        <v>26000</v>
      </c>
      <c r="N360" s="53"/>
      <c r="O360" s="30">
        <v>9600.0</v>
      </c>
      <c r="P360" s="31">
        <f t="shared" si="169"/>
        <v>0.02708333333</v>
      </c>
      <c r="Q360" s="32">
        <f t="shared" si="170"/>
        <v>16400</v>
      </c>
      <c r="R360" s="32">
        <f t="shared" si="171"/>
        <v>6400</v>
      </c>
      <c r="S360" s="28"/>
      <c r="T360" s="28">
        <f t="shared" si="172"/>
        <v>0</v>
      </c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</row>
    <row r="361" ht="12.75" customHeight="1">
      <c r="A361" s="38" t="s">
        <v>28</v>
      </c>
      <c r="B361" s="34" t="s">
        <v>1921</v>
      </c>
      <c r="C361" s="39" t="s">
        <v>2897</v>
      </c>
      <c r="D361" s="28" t="s">
        <v>2898</v>
      </c>
      <c r="E361" s="26" t="s">
        <v>1905</v>
      </c>
      <c r="F361" s="28" t="s">
        <v>1924</v>
      </c>
      <c r="G361" s="28" t="s">
        <v>2899</v>
      </c>
      <c r="H361" s="28" t="s">
        <v>79</v>
      </c>
      <c r="I361" s="28" t="s">
        <v>2447</v>
      </c>
      <c r="J361" s="28" t="s">
        <v>1538</v>
      </c>
      <c r="K361" s="28" t="s">
        <v>1102</v>
      </c>
      <c r="L361" s="40">
        <v>2500.0</v>
      </c>
      <c r="M361" s="29">
        <f t="shared" si="173"/>
        <v>2500</v>
      </c>
      <c r="N361" s="41"/>
      <c r="O361" s="37">
        <v>9600.0</v>
      </c>
      <c r="P361" s="31">
        <f t="shared" si="169"/>
        <v>0.002604166667</v>
      </c>
      <c r="Q361" s="32">
        <f t="shared" si="170"/>
        <v>-7100</v>
      </c>
      <c r="R361" s="32">
        <f t="shared" si="171"/>
        <v>-17100</v>
      </c>
      <c r="S361" s="28"/>
      <c r="T361" s="28">
        <f t="shared" si="172"/>
        <v>1</v>
      </c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</row>
    <row r="362" ht="12.75" customHeight="1">
      <c r="A362" s="25" t="s">
        <v>28</v>
      </c>
      <c r="B362" s="35" t="s">
        <v>1949</v>
      </c>
      <c r="C362" s="27" t="s">
        <v>2900</v>
      </c>
      <c r="D362" s="28" t="s">
        <v>2901</v>
      </c>
      <c r="E362" s="28" t="s">
        <v>1905</v>
      </c>
      <c r="F362" s="28" t="s">
        <v>2282</v>
      </c>
      <c r="G362" s="28" t="s">
        <v>2902</v>
      </c>
      <c r="H362" s="28" t="s">
        <v>79</v>
      </c>
      <c r="I362" s="28" t="s">
        <v>2296</v>
      </c>
      <c r="J362" s="32" t="s">
        <v>1671</v>
      </c>
      <c r="K362" s="32" t="s">
        <v>1239</v>
      </c>
      <c r="L362" s="29">
        <v>32400.0</v>
      </c>
      <c r="M362" s="49">
        <v>27000.0</v>
      </c>
      <c r="N362" s="50"/>
      <c r="O362" s="48">
        <v>9600.0</v>
      </c>
      <c r="P362" s="31">
        <f t="shared" ref="P362:P365" si="174">sum(M362/O362/100)</f>
        <v>0.028125</v>
      </c>
      <c r="Q362" s="32">
        <f t="shared" ref="Q362:Q365" si="175">sum(M362-O362)</f>
        <v>17400</v>
      </c>
      <c r="R362" s="32">
        <f t="shared" ref="R362:R365" si="176">M362-O362-$S$1</f>
        <v>7400</v>
      </c>
      <c r="S362" s="28"/>
      <c r="T362" s="28">
        <f t="shared" ref="T362:T365" si="177">IF(O362&gt;=M362,1,0)</f>
        <v>0</v>
      </c>
      <c r="U362" s="28"/>
      <c r="V362" s="28"/>
      <c r="W362" s="28"/>
    </row>
    <row r="363" ht="12.75" customHeight="1">
      <c r="A363" s="25" t="s">
        <v>28</v>
      </c>
      <c r="B363" s="35" t="s">
        <v>1949</v>
      </c>
      <c r="C363" s="27" t="s">
        <v>2903</v>
      </c>
      <c r="D363" s="28" t="s">
        <v>2904</v>
      </c>
      <c r="E363" s="28" t="s">
        <v>1905</v>
      </c>
      <c r="F363" s="28" t="s">
        <v>2282</v>
      </c>
      <c r="G363" s="28" t="s">
        <v>2905</v>
      </c>
      <c r="H363" s="28" t="s">
        <v>79</v>
      </c>
      <c r="I363" s="28" t="s">
        <v>2477</v>
      </c>
      <c r="J363" s="32" t="s">
        <v>1601</v>
      </c>
      <c r="K363" s="32" t="s">
        <v>615</v>
      </c>
      <c r="L363" s="29">
        <v>16800.0</v>
      </c>
      <c r="M363" s="49">
        <v>14000.0</v>
      </c>
      <c r="N363" s="50"/>
      <c r="O363" s="48">
        <v>9600.0</v>
      </c>
      <c r="P363" s="31">
        <f t="shared" si="174"/>
        <v>0.01458333333</v>
      </c>
      <c r="Q363" s="32">
        <f t="shared" si="175"/>
        <v>4400</v>
      </c>
      <c r="R363" s="32">
        <f t="shared" si="176"/>
        <v>-5600</v>
      </c>
      <c r="S363" s="28"/>
      <c r="T363" s="28">
        <f t="shared" si="177"/>
        <v>0</v>
      </c>
      <c r="U363" s="28"/>
      <c r="V363" s="28"/>
      <c r="W363" s="28"/>
    </row>
    <row r="364" ht="12.75" customHeight="1">
      <c r="A364" s="25" t="s">
        <v>28</v>
      </c>
      <c r="B364" s="35" t="s">
        <v>1949</v>
      </c>
      <c r="C364" s="27" t="s">
        <v>2906</v>
      </c>
      <c r="D364" s="28" t="s">
        <v>2907</v>
      </c>
      <c r="E364" s="28" t="s">
        <v>1905</v>
      </c>
      <c r="F364" s="28" t="s">
        <v>1924</v>
      </c>
      <c r="G364" s="28" t="s">
        <v>2908</v>
      </c>
      <c r="H364" s="28" t="s">
        <v>79</v>
      </c>
      <c r="I364" s="28" t="s">
        <v>48</v>
      </c>
      <c r="J364" s="32" t="s">
        <v>1726</v>
      </c>
      <c r="K364" s="32" t="s">
        <v>937</v>
      </c>
      <c r="L364" s="29">
        <v>19200.0</v>
      </c>
      <c r="M364" s="49">
        <v>16000.0</v>
      </c>
      <c r="N364" s="50"/>
      <c r="O364" s="48">
        <v>9600.0</v>
      </c>
      <c r="P364" s="31">
        <f t="shared" si="174"/>
        <v>0.01666666667</v>
      </c>
      <c r="Q364" s="32">
        <f t="shared" si="175"/>
        <v>6400</v>
      </c>
      <c r="R364" s="32">
        <f t="shared" si="176"/>
        <v>-3600</v>
      </c>
      <c r="S364" s="28"/>
      <c r="T364" s="28">
        <f t="shared" si="177"/>
        <v>0</v>
      </c>
      <c r="U364" s="28"/>
      <c r="V364" s="28"/>
      <c r="W364" s="28"/>
    </row>
    <row r="365" ht="12.75" customHeight="1">
      <c r="A365" s="25" t="s">
        <v>28</v>
      </c>
      <c r="B365" s="35" t="s">
        <v>1983</v>
      </c>
      <c r="C365" s="27" t="s">
        <v>2909</v>
      </c>
      <c r="D365" s="28" t="s">
        <v>2910</v>
      </c>
      <c r="E365" s="28" t="s">
        <v>1902</v>
      </c>
      <c r="F365" s="28" t="s">
        <v>1924</v>
      </c>
      <c r="G365" s="28" t="s">
        <v>2911</v>
      </c>
      <c r="H365" s="28" t="s">
        <v>79</v>
      </c>
      <c r="I365" s="28" t="s">
        <v>140</v>
      </c>
      <c r="J365" s="32" t="s">
        <v>1844</v>
      </c>
      <c r="K365" s="32" t="s">
        <v>1219</v>
      </c>
      <c r="L365" s="29">
        <v>3600.0</v>
      </c>
      <c r="M365" s="49">
        <v>3000.0</v>
      </c>
      <c r="N365" s="50"/>
      <c r="O365" s="48">
        <v>9600.0</v>
      </c>
      <c r="P365" s="31">
        <f t="shared" si="174"/>
        <v>0.003125</v>
      </c>
      <c r="Q365" s="32">
        <f t="shared" si="175"/>
        <v>-6600</v>
      </c>
      <c r="R365" s="32">
        <f t="shared" si="176"/>
        <v>-16600</v>
      </c>
      <c r="S365" s="28"/>
      <c r="T365" s="28">
        <f t="shared" si="177"/>
        <v>1</v>
      </c>
      <c r="U365" s="28"/>
      <c r="V365" s="28"/>
      <c r="W365" s="28"/>
    </row>
    <row r="366" ht="12.75" customHeight="1">
      <c r="A366" s="25" t="s">
        <v>29</v>
      </c>
      <c r="B366" s="26" t="s">
        <v>1900</v>
      </c>
      <c r="C366" s="27">
        <v>174.0</v>
      </c>
      <c r="D366" s="28" t="s">
        <v>2912</v>
      </c>
      <c r="E366" s="28" t="s">
        <v>1902</v>
      </c>
      <c r="F366" s="28"/>
      <c r="G366" s="28" t="s">
        <v>2913</v>
      </c>
      <c r="H366" s="28"/>
      <c r="I366" s="28"/>
      <c r="J366" s="28" t="s">
        <v>1621</v>
      </c>
      <c r="K366" s="28" t="s">
        <v>247</v>
      </c>
      <c r="L366" s="29">
        <f>M366*1.2</f>
        <v>12000</v>
      </c>
      <c r="M366" s="29">
        <v>10000.0</v>
      </c>
      <c r="N366" s="28"/>
      <c r="O366" s="30">
        <v>12500.0</v>
      </c>
      <c r="P366" s="31">
        <f t="shared" ref="P366:P377" si="178">sum(L366/O366/100)</f>
        <v>0.0096</v>
      </c>
      <c r="Q366" s="32">
        <f t="shared" ref="Q366:Q377" si="179">sum(L366-O366)</f>
        <v>-500</v>
      </c>
      <c r="R366" s="32">
        <f t="shared" ref="R366:R377" si="180">L366-O366-$S$1</f>
        <v>-10500</v>
      </c>
      <c r="S366" s="28"/>
      <c r="T366" s="28">
        <f t="shared" ref="T366:T377" si="181">IF(O366&gt;=L366,1,0)</f>
        <v>1</v>
      </c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</row>
    <row r="367" ht="12.75" customHeight="1">
      <c r="A367" s="33" t="s">
        <v>29</v>
      </c>
      <c r="B367" s="26" t="s">
        <v>1919</v>
      </c>
      <c r="C367" s="34">
        <v>60.0</v>
      </c>
      <c r="D367" s="26" t="s">
        <v>2914</v>
      </c>
      <c r="E367" s="26" t="s">
        <v>1902</v>
      </c>
      <c r="F367" s="35"/>
      <c r="G367" s="26"/>
      <c r="H367" s="26"/>
      <c r="I367" s="26"/>
      <c r="J367" s="26" t="s">
        <v>1447</v>
      </c>
      <c r="K367" s="26" t="s">
        <v>629</v>
      </c>
      <c r="L367" s="36">
        <v>220000.0</v>
      </c>
      <c r="M367" s="29">
        <f t="shared" ref="M367:M377" si="182">L367</f>
        <v>220000</v>
      </c>
      <c r="N367" s="28"/>
      <c r="O367" s="37">
        <v>12500.0</v>
      </c>
      <c r="P367" s="31">
        <f t="shared" si="178"/>
        <v>0.176</v>
      </c>
      <c r="Q367" s="32">
        <f t="shared" si="179"/>
        <v>207500</v>
      </c>
      <c r="R367" s="32">
        <f t="shared" si="180"/>
        <v>197500</v>
      </c>
      <c r="S367" s="28"/>
      <c r="T367" s="28">
        <f t="shared" si="181"/>
        <v>0</v>
      </c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</row>
    <row r="368" ht="12.75" customHeight="1">
      <c r="A368" s="33" t="s">
        <v>29</v>
      </c>
      <c r="B368" s="26" t="s">
        <v>1919</v>
      </c>
      <c r="C368" s="51">
        <v>236.0</v>
      </c>
      <c r="D368" s="26" t="s">
        <v>2915</v>
      </c>
      <c r="E368" s="26" t="s">
        <v>1902</v>
      </c>
      <c r="F368" s="35"/>
      <c r="G368" s="26"/>
      <c r="H368" s="26"/>
      <c r="I368" s="26"/>
      <c r="J368" s="26" t="s">
        <v>1876</v>
      </c>
      <c r="K368" s="26" t="s">
        <v>1164</v>
      </c>
      <c r="L368" s="36">
        <v>47000.0</v>
      </c>
      <c r="M368" s="29">
        <f t="shared" si="182"/>
        <v>47000</v>
      </c>
      <c r="N368" s="53"/>
      <c r="O368" s="37">
        <v>12500.0</v>
      </c>
      <c r="P368" s="31">
        <f t="shared" si="178"/>
        <v>0.0376</v>
      </c>
      <c r="Q368" s="32">
        <f t="shared" si="179"/>
        <v>34500</v>
      </c>
      <c r="R368" s="32">
        <f t="shared" si="180"/>
        <v>24500</v>
      </c>
      <c r="S368" s="28"/>
      <c r="T368" s="28">
        <f t="shared" si="181"/>
        <v>0</v>
      </c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</row>
    <row r="369" ht="12.75" customHeight="1">
      <c r="A369" s="52" t="s">
        <v>29</v>
      </c>
      <c r="B369" s="26" t="s">
        <v>1919</v>
      </c>
      <c r="C369" s="34">
        <v>273.0</v>
      </c>
      <c r="D369" s="26" t="s">
        <v>2916</v>
      </c>
      <c r="E369" s="26" t="s">
        <v>1905</v>
      </c>
      <c r="F369" s="28"/>
      <c r="G369" s="28"/>
      <c r="H369" s="28"/>
      <c r="I369" s="28"/>
      <c r="J369" s="26" t="s">
        <v>1475</v>
      </c>
      <c r="K369" s="26" t="s">
        <v>300</v>
      </c>
      <c r="L369" s="40">
        <v>65000.0</v>
      </c>
      <c r="M369" s="29">
        <f t="shared" si="182"/>
        <v>65000</v>
      </c>
      <c r="N369" s="53"/>
      <c r="O369" s="30">
        <v>12500.0</v>
      </c>
      <c r="P369" s="31">
        <f t="shared" si="178"/>
        <v>0.052</v>
      </c>
      <c r="Q369" s="32">
        <f t="shared" si="179"/>
        <v>52500</v>
      </c>
      <c r="R369" s="32">
        <f t="shared" si="180"/>
        <v>42500</v>
      </c>
      <c r="S369" s="28"/>
      <c r="T369" s="28">
        <f t="shared" si="181"/>
        <v>0</v>
      </c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</row>
    <row r="370" ht="12.75" customHeight="1">
      <c r="A370" s="52" t="s">
        <v>29</v>
      </c>
      <c r="B370" s="26" t="s">
        <v>1919</v>
      </c>
      <c r="C370" s="34">
        <v>392.0</v>
      </c>
      <c r="D370" s="26" t="s">
        <v>2917</v>
      </c>
      <c r="E370" s="26" t="s">
        <v>1902</v>
      </c>
      <c r="F370" s="28"/>
      <c r="G370" s="28"/>
      <c r="H370" s="28"/>
      <c r="I370" s="28"/>
      <c r="J370" s="26" t="s">
        <v>1449</v>
      </c>
      <c r="K370" s="26" t="s">
        <v>978</v>
      </c>
      <c r="L370" s="40">
        <v>200000.0</v>
      </c>
      <c r="M370" s="29">
        <f t="shared" si="182"/>
        <v>200000</v>
      </c>
      <c r="N370" s="53"/>
      <c r="O370" s="37">
        <v>12500.0</v>
      </c>
      <c r="P370" s="31">
        <f t="shared" si="178"/>
        <v>0.16</v>
      </c>
      <c r="Q370" s="32">
        <f t="shared" si="179"/>
        <v>187500</v>
      </c>
      <c r="R370" s="32">
        <f t="shared" si="180"/>
        <v>177500</v>
      </c>
      <c r="S370" s="28"/>
      <c r="T370" s="28">
        <f t="shared" si="181"/>
        <v>0</v>
      </c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</row>
    <row r="371" ht="12.75" customHeight="1">
      <c r="A371" s="33" t="s">
        <v>29</v>
      </c>
      <c r="B371" s="26" t="s">
        <v>2005</v>
      </c>
      <c r="C371" s="54">
        <v>659.0</v>
      </c>
      <c r="D371" s="28" t="s">
        <v>2918</v>
      </c>
      <c r="E371" s="26" t="s">
        <v>1902</v>
      </c>
      <c r="F371" s="35" t="s">
        <v>1924</v>
      </c>
      <c r="G371" s="35" t="s">
        <v>2919</v>
      </c>
      <c r="H371" s="28"/>
      <c r="I371" s="28"/>
      <c r="J371" s="35" t="s">
        <v>1463</v>
      </c>
      <c r="K371" s="35" t="s">
        <v>564</v>
      </c>
      <c r="L371" s="40">
        <v>32000.0</v>
      </c>
      <c r="M371" s="29">
        <f t="shared" si="182"/>
        <v>32000</v>
      </c>
      <c r="N371" s="53"/>
      <c r="O371" s="30">
        <v>12500.0</v>
      </c>
      <c r="P371" s="31">
        <f t="shared" si="178"/>
        <v>0.0256</v>
      </c>
      <c r="Q371" s="32">
        <f t="shared" si="179"/>
        <v>19500</v>
      </c>
      <c r="R371" s="32">
        <f t="shared" si="180"/>
        <v>9500</v>
      </c>
      <c r="S371" s="28"/>
      <c r="T371" s="28">
        <f t="shared" si="181"/>
        <v>0</v>
      </c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</row>
    <row r="372" ht="12.75" customHeight="1">
      <c r="A372" s="33" t="s">
        <v>29</v>
      </c>
      <c r="B372" s="26" t="s">
        <v>2005</v>
      </c>
      <c r="C372" s="54">
        <v>669.0</v>
      </c>
      <c r="D372" s="28" t="s">
        <v>2920</v>
      </c>
      <c r="E372" s="26" t="s">
        <v>1902</v>
      </c>
      <c r="F372" s="35" t="s">
        <v>1924</v>
      </c>
      <c r="G372" s="35" t="s">
        <v>2921</v>
      </c>
      <c r="H372" s="28"/>
      <c r="I372" s="28"/>
      <c r="J372" s="35" t="s">
        <v>1522</v>
      </c>
      <c r="K372" s="35" t="s">
        <v>1088</v>
      </c>
      <c r="L372" s="40">
        <v>40000.0</v>
      </c>
      <c r="M372" s="29">
        <f t="shared" si="182"/>
        <v>40000</v>
      </c>
      <c r="N372" s="53"/>
      <c r="O372" s="30">
        <v>12500.0</v>
      </c>
      <c r="P372" s="31">
        <f t="shared" si="178"/>
        <v>0.032</v>
      </c>
      <c r="Q372" s="32">
        <f t="shared" si="179"/>
        <v>27500</v>
      </c>
      <c r="R372" s="32">
        <f t="shared" si="180"/>
        <v>17500</v>
      </c>
      <c r="S372" s="28"/>
      <c r="T372" s="28">
        <f t="shared" si="181"/>
        <v>0</v>
      </c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</row>
    <row r="373" ht="12.75" customHeight="1">
      <c r="A373" s="52" t="s">
        <v>29</v>
      </c>
      <c r="B373" s="26" t="s">
        <v>2005</v>
      </c>
      <c r="C373" s="34">
        <v>826.0</v>
      </c>
      <c r="D373" s="28" t="str">
        <f>CONCATENATE(A373," x ", G373)</f>
        <v>Calyx (GB) x Ladies From Hell (IRE)</v>
      </c>
      <c r="E373" s="26" t="s">
        <v>1902</v>
      </c>
      <c r="F373" s="26" t="s">
        <v>2437</v>
      </c>
      <c r="G373" s="26" t="s">
        <v>2922</v>
      </c>
      <c r="H373" s="28"/>
      <c r="I373" s="28"/>
      <c r="J373" s="26" t="s">
        <v>1622</v>
      </c>
      <c r="K373" s="26" t="s">
        <v>832</v>
      </c>
      <c r="L373" s="55">
        <v>16000.0</v>
      </c>
      <c r="M373" s="29">
        <f t="shared" si="182"/>
        <v>16000</v>
      </c>
      <c r="N373" s="28"/>
      <c r="O373" s="37">
        <v>12500.0</v>
      </c>
      <c r="P373" s="31">
        <f t="shared" si="178"/>
        <v>0.0128</v>
      </c>
      <c r="Q373" s="32">
        <f t="shared" si="179"/>
        <v>3500</v>
      </c>
      <c r="R373" s="32">
        <f t="shared" si="180"/>
        <v>-6500</v>
      </c>
      <c r="S373" s="28"/>
      <c r="T373" s="28">
        <f t="shared" si="181"/>
        <v>0</v>
      </c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</row>
    <row r="374" ht="12.75" customHeight="1">
      <c r="A374" s="38" t="s">
        <v>29</v>
      </c>
      <c r="B374" s="34" t="s">
        <v>1921</v>
      </c>
      <c r="C374" s="39" t="s">
        <v>2471</v>
      </c>
      <c r="D374" s="28" t="s">
        <v>2923</v>
      </c>
      <c r="E374" s="26" t="s">
        <v>1905</v>
      </c>
      <c r="F374" s="28" t="s">
        <v>1952</v>
      </c>
      <c r="G374" s="28" t="s">
        <v>2924</v>
      </c>
      <c r="H374" s="28" t="s">
        <v>86</v>
      </c>
      <c r="I374" s="28" t="s">
        <v>2925</v>
      </c>
      <c r="J374" s="28" t="s">
        <v>1883</v>
      </c>
      <c r="K374" s="28" t="s">
        <v>258</v>
      </c>
      <c r="L374" s="40">
        <v>8000.0</v>
      </c>
      <c r="M374" s="29">
        <f t="shared" si="182"/>
        <v>8000</v>
      </c>
      <c r="N374" s="57"/>
      <c r="O374" s="37">
        <v>12500.0</v>
      </c>
      <c r="P374" s="31">
        <f t="shared" si="178"/>
        <v>0.0064</v>
      </c>
      <c r="Q374" s="32">
        <f t="shared" si="179"/>
        <v>-4500</v>
      </c>
      <c r="R374" s="32">
        <f t="shared" si="180"/>
        <v>-14500</v>
      </c>
      <c r="S374" s="28"/>
      <c r="T374" s="28">
        <f t="shared" si="181"/>
        <v>1</v>
      </c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</row>
    <row r="375" ht="12.75" customHeight="1">
      <c r="A375" s="38" t="s">
        <v>29</v>
      </c>
      <c r="B375" s="34" t="s">
        <v>1928</v>
      </c>
      <c r="C375" s="39" t="s">
        <v>2926</v>
      </c>
      <c r="D375" s="28" t="s">
        <v>2927</v>
      </c>
      <c r="E375" s="26" t="s">
        <v>1902</v>
      </c>
      <c r="F375" s="28" t="s">
        <v>1924</v>
      </c>
      <c r="G375" s="28" t="s">
        <v>2928</v>
      </c>
      <c r="H375" s="28" t="s">
        <v>86</v>
      </c>
      <c r="I375" s="28" t="s">
        <v>2929</v>
      </c>
      <c r="J375" s="28" t="s">
        <v>1449</v>
      </c>
      <c r="K375" s="28" t="s">
        <v>339</v>
      </c>
      <c r="L375" s="40">
        <v>10500.0</v>
      </c>
      <c r="M375" s="29">
        <f t="shared" si="182"/>
        <v>10500</v>
      </c>
      <c r="N375" s="57"/>
      <c r="O375" s="37">
        <v>12500.0</v>
      </c>
      <c r="P375" s="31">
        <f t="shared" si="178"/>
        <v>0.0084</v>
      </c>
      <c r="Q375" s="32">
        <f t="shared" si="179"/>
        <v>-2000</v>
      </c>
      <c r="R375" s="32">
        <f t="shared" si="180"/>
        <v>-12000</v>
      </c>
      <c r="S375" s="28"/>
      <c r="T375" s="28">
        <f t="shared" si="181"/>
        <v>1</v>
      </c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</row>
    <row r="376" ht="12.75" customHeight="1">
      <c r="A376" s="38" t="s">
        <v>29</v>
      </c>
      <c r="B376" s="34" t="s">
        <v>1928</v>
      </c>
      <c r="C376" s="39" t="s">
        <v>2701</v>
      </c>
      <c r="D376" s="28" t="s">
        <v>2930</v>
      </c>
      <c r="E376" s="26" t="s">
        <v>1902</v>
      </c>
      <c r="F376" s="28" t="s">
        <v>1924</v>
      </c>
      <c r="G376" s="28" t="s">
        <v>2931</v>
      </c>
      <c r="H376" s="28" t="s">
        <v>86</v>
      </c>
      <c r="I376" s="28" t="s">
        <v>2030</v>
      </c>
      <c r="J376" s="28" t="s">
        <v>1868</v>
      </c>
      <c r="K376" s="28" t="s">
        <v>342</v>
      </c>
      <c r="L376" s="40">
        <v>27000.0</v>
      </c>
      <c r="M376" s="29">
        <f t="shared" si="182"/>
        <v>27000</v>
      </c>
      <c r="N376" s="57"/>
      <c r="O376" s="37">
        <v>12500.0</v>
      </c>
      <c r="P376" s="31">
        <f t="shared" si="178"/>
        <v>0.0216</v>
      </c>
      <c r="Q376" s="32">
        <f t="shared" si="179"/>
        <v>14500</v>
      </c>
      <c r="R376" s="32">
        <f t="shared" si="180"/>
        <v>4500</v>
      </c>
      <c r="S376" s="28"/>
      <c r="T376" s="28">
        <f t="shared" si="181"/>
        <v>0</v>
      </c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</row>
    <row r="377" ht="12.75" customHeight="1">
      <c r="A377" s="38" t="s">
        <v>29</v>
      </c>
      <c r="B377" s="34" t="s">
        <v>1928</v>
      </c>
      <c r="C377" s="39" t="s">
        <v>2932</v>
      </c>
      <c r="D377" s="28" t="s">
        <v>2933</v>
      </c>
      <c r="E377" s="26" t="s">
        <v>1902</v>
      </c>
      <c r="F377" s="28" t="s">
        <v>1924</v>
      </c>
      <c r="G377" s="28" t="s">
        <v>2934</v>
      </c>
      <c r="H377" s="28" t="s">
        <v>86</v>
      </c>
      <c r="I377" s="28" t="s">
        <v>130</v>
      </c>
      <c r="J377" s="28" t="s">
        <v>1697</v>
      </c>
      <c r="K377" s="28" t="s">
        <v>662</v>
      </c>
      <c r="L377" s="40">
        <v>52000.0</v>
      </c>
      <c r="M377" s="29">
        <f t="shared" si="182"/>
        <v>52000</v>
      </c>
      <c r="N377" s="57"/>
      <c r="O377" s="37">
        <v>12500.0</v>
      </c>
      <c r="P377" s="31">
        <f t="shared" si="178"/>
        <v>0.0416</v>
      </c>
      <c r="Q377" s="32">
        <f t="shared" si="179"/>
        <v>39500</v>
      </c>
      <c r="R377" s="32">
        <f t="shared" si="180"/>
        <v>29500</v>
      </c>
      <c r="S377" s="28"/>
      <c r="T377" s="28">
        <f t="shared" si="181"/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</row>
    <row r="378" ht="12.75" customHeight="1">
      <c r="A378" s="25" t="s">
        <v>29</v>
      </c>
      <c r="B378" s="26" t="s">
        <v>1937</v>
      </c>
      <c r="C378" s="44" t="s">
        <v>2935</v>
      </c>
      <c r="D378" s="6" t="s">
        <v>2936</v>
      </c>
      <c r="E378" s="6" t="s">
        <v>1902</v>
      </c>
      <c r="F378" s="6" t="s">
        <v>1924</v>
      </c>
      <c r="G378" s="6" t="s">
        <v>2937</v>
      </c>
      <c r="I378" s="6" t="s">
        <v>86</v>
      </c>
      <c r="J378" s="6" t="s">
        <v>1603</v>
      </c>
      <c r="K378" s="6" t="s">
        <v>283</v>
      </c>
      <c r="L378" s="29">
        <f t="shared" ref="L378:L380" si="183">M378*1.2</f>
        <v>66000</v>
      </c>
      <c r="M378" s="45">
        <v>55000.0</v>
      </c>
      <c r="O378" s="30">
        <v>12500.0</v>
      </c>
      <c r="P378" s="31">
        <v>0.044000000000000004</v>
      </c>
      <c r="Q378" s="32">
        <v>42500.0</v>
      </c>
      <c r="R378" s="32">
        <v>32500.0</v>
      </c>
      <c r="S378" s="28"/>
      <c r="T378" s="28">
        <f t="shared" ref="T378:T381" si="184">IF(O378&gt;=M378,1,0)</f>
        <v>0</v>
      </c>
    </row>
    <row r="379" ht="12.75" customHeight="1">
      <c r="A379" s="25" t="s">
        <v>29</v>
      </c>
      <c r="B379" s="26" t="s">
        <v>1937</v>
      </c>
      <c r="C379" s="44" t="s">
        <v>2938</v>
      </c>
      <c r="D379" s="6" t="s">
        <v>2939</v>
      </c>
      <c r="E379" s="6" t="s">
        <v>1902</v>
      </c>
      <c r="F379" s="6" t="s">
        <v>1924</v>
      </c>
      <c r="G379" s="6" t="s">
        <v>2940</v>
      </c>
      <c r="I379" s="6" t="s">
        <v>86</v>
      </c>
      <c r="J379" s="6" t="s">
        <v>1605</v>
      </c>
      <c r="K379" s="6" t="s">
        <v>1087</v>
      </c>
      <c r="L379" s="29">
        <f t="shared" si="183"/>
        <v>30000</v>
      </c>
      <c r="M379" s="45">
        <v>25000.0</v>
      </c>
      <c r="O379" s="30">
        <v>12500.0</v>
      </c>
      <c r="P379" s="31">
        <v>0.02</v>
      </c>
      <c r="Q379" s="32">
        <v>12500.0</v>
      </c>
      <c r="R379" s="32">
        <v>2500.0</v>
      </c>
      <c r="S379" s="28"/>
      <c r="T379" s="28">
        <f t="shared" si="184"/>
        <v>0</v>
      </c>
    </row>
    <row r="380" ht="12.75" customHeight="1">
      <c r="A380" s="25" t="s">
        <v>29</v>
      </c>
      <c r="B380" s="26" t="s">
        <v>1937</v>
      </c>
      <c r="C380" s="42" t="s">
        <v>2941</v>
      </c>
      <c r="D380" s="28" t="s">
        <v>2942</v>
      </c>
      <c r="E380" s="28" t="s">
        <v>1905</v>
      </c>
      <c r="F380" s="28" t="s">
        <v>1924</v>
      </c>
      <c r="G380" s="28" t="s">
        <v>2943</v>
      </c>
      <c r="H380" s="28" t="s">
        <v>86</v>
      </c>
      <c r="I380" s="28" t="s">
        <v>2944</v>
      </c>
      <c r="J380" s="28" t="s">
        <v>1543</v>
      </c>
      <c r="K380" s="28" t="s">
        <v>1071</v>
      </c>
      <c r="L380" s="29">
        <f t="shared" si="183"/>
        <v>36000</v>
      </c>
      <c r="M380" s="43">
        <v>30000.0</v>
      </c>
      <c r="N380" s="28"/>
      <c r="O380" s="30">
        <v>12500.0</v>
      </c>
      <c r="P380" s="31">
        <f t="shared" ref="P380:P381" si="185">sum(M380/O380/100)</f>
        <v>0.024</v>
      </c>
      <c r="Q380" s="32">
        <f t="shared" ref="Q380:Q381" si="186">sum(M380-O380)</f>
        <v>17500</v>
      </c>
      <c r="R380" s="32">
        <f t="shared" ref="R380:R381" si="187">M380-O380-$S$1</f>
        <v>7500</v>
      </c>
      <c r="S380" s="28"/>
      <c r="T380" s="28">
        <f t="shared" si="184"/>
        <v>0</v>
      </c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</row>
    <row r="381" ht="12.75" customHeight="1">
      <c r="A381" s="25" t="s">
        <v>29</v>
      </c>
      <c r="B381" s="35" t="s">
        <v>1949</v>
      </c>
      <c r="C381" s="27" t="s">
        <v>2945</v>
      </c>
      <c r="D381" s="28" t="s">
        <v>2946</v>
      </c>
      <c r="E381" s="28" t="s">
        <v>1902</v>
      </c>
      <c r="F381" s="28" t="s">
        <v>1924</v>
      </c>
      <c r="G381" s="28" t="s">
        <v>2947</v>
      </c>
      <c r="H381" s="28" t="s">
        <v>86</v>
      </c>
      <c r="I381" s="28" t="s">
        <v>2164</v>
      </c>
      <c r="J381" s="32" t="s">
        <v>1614</v>
      </c>
      <c r="K381" s="32" t="s">
        <v>1078</v>
      </c>
      <c r="L381" s="29">
        <v>21600.0</v>
      </c>
      <c r="M381" s="49">
        <v>18000.0</v>
      </c>
      <c r="N381" s="50"/>
      <c r="O381" s="48">
        <v>12500.0</v>
      </c>
      <c r="P381" s="31">
        <f t="shared" si="185"/>
        <v>0.0144</v>
      </c>
      <c r="Q381" s="32">
        <f t="shared" si="186"/>
        <v>5500</v>
      </c>
      <c r="R381" s="32">
        <f t="shared" si="187"/>
        <v>-4500</v>
      </c>
      <c r="S381" s="28"/>
      <c r="T381" s="28">
        <f t="shared" si="184"/>
        <v>0</v>
      </c>
      <c r="U381" s="28"/>
      <c r="V381" s="28"/>
      <c r="W381" s="28"/>
    </row>
    <row r="382" ht="12.75" customHeight="1">
      <c r="A382" s="33" t="s">
        <v>30</v>
      </c>
      <c r="B382" s="26" t="s">
        <v>1919</v>
      </c>
      <c r="C382" s="34">
        <v>93.0</v>
      </c>
      <c r="D382" s="26" t="s">
        <v>2948</v>
      </c>
      <c r="E382" s="26" t="s">
        <v>1902</v>
      </c>
      <c r="F382" s="35"/>
      <c r="G382" s="26"/>
      <c r="H382" s="26"/>
      <c r="I382" s="26"/>
      <c r="J382" s="26" t="s">
        <v>1839</v>
      </c>
      <c r="K382" s="26" t="s">
        <v>746</v>
      </c>
      <c r="L382" s="36">
        <v>50000.0</v>
      </c>
      <c r="M382" s="29">
        <f t="shared" ref="M382:M396" si="188">L382</f>
        <v>50000</v>
      </c>
      <c r="N382" s="28"/>
      <c r="O382" s="37">
        <v>50000.0</v>
      </c>
      <c r="P382" s="31">
        <f t="shared" ref="P382:P406" si="189">sum(L382/O382/100)</f>
        <v>0.01</v>
      </c>
      <c r="Q382" s="32">
        <f t="shared" ref="Q382:Q406" si="190">sum(L382-O382)</f>
        <v>0</v>
      </c>
      <c r="R382" s="32">
        <f t="shared" ref="R382:R406" si="191">L382-O382-$S$1</f>
        <v>-10000</v>
      </c>
      <c r="S382" s="28"/>
      <c r="T382" s="28">
        <f t="shared" ref="T382:T406" si="192">IF(O382&gt;=L382,1,0)</f>
        <v>1</v>
      </c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</row>
    <row r="383" ht="12.75" customHeight="1">
      <c r="A383" s="33" t="s">
        <v>30</v>
      </c>
      <c r="B383" s="26" t="s">
        <v>1919</v>
      </c>
      <c r="C383" s="34">
        <v>98.0</v>
      </c>
      <c r="D383" s="26" t="s">
        <v>2949</v>
      </c>
      <c r="E383" s="26" t="s">
        <v>1905</v>
      </c>
      <c r="F383" s="35"/>
      <c r="G383" s="26"/>
      <c r="H383" s="26"/>
      <c r="I383" s="26"/>
      <c r="J383" s="26" t="s">
        <v>1481</v>
      </c>
      <c r="K383" s="26" t="s">
        <v>1281</v>
      </c>
      <c r="L383" s="36">
        <v>90000.0</v>
      </c>
      <c r="M383" s="29">
        <f t="shared" si="188"/>
        <v>90000</v>
      </c>
      <c r="N383" s="28"/>
      <c r="O383" s="37">
        <v>50000.0</v>
      </c>
      <c r="P383" s="31">
        <f t="shared" si="189"/>
        <v>0.018</v>
      </c>
      <c r="Q383" s="32">
        <f t="shared" si="190"/>
        <v>40000</v>
      </c>
      <c r="R383" s="32">
        <f t="shared" si="191"/>
        <v>30000</v>
      </c>
      <c r="S383" s="28"/>
      <c r="T383" s="28">
        <f t="shared" si="192"/>
        <v>0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</row>
    <row r="384" ht="12.75" customHeight="1">
      <c r="A384" s="33" t="s">
        <v>30</v>
      </c>
      <c r="B384" s="26" t="s">
        <v>1919</v>
      </c>
      <c r="C384" s="51">
        <v>138.0</v>
      </c>
      <c r="D384" s="26" t="s">
        <v>2950</v>
      </c>
      <c r="E384" s="26" t="s">
        <v>1902</v>
      </c>
      <c r="F384" s="35"/>
      <c r="G384" s="26"/>
      <c r="H384" s="26"/>
      <c r="I384" s="26"/>
      <c r="J384" s="26" t="s">
        <v>1452</v>
      </c>
      <c r="K384" s="26" t="s">
        <v>1110</v>
      </c>
      <c r="L384" s="36">
        <v>80000.0</v>
      </c>
      <c r="M384" s="29">
        <f t="shared" si="188"/>
        <v>80000</v>
      </c>
      <c r="N384" s="28"/>
      <c r="O384" s="37">
        <v>50000.0</v>
      </c>
      <c r="P384" s="31">
        <f t="shared" si="189"/>
        <v>0.016</v>
      </c>
      <c r="Q384" s="32">
        <f t="shared" si="190"/>
        <v>30000</v>
      </c>
      <c r="R384" s="32">
        <f t="shared" si="191"/>
        <v>20000</v>
      </c>
      <c r="S384" s="28"/>
      <c r="T384" s="28">
        <f t="shared" si="192"/>
        <v>0</v>
      </c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</row>
    <row r="385" ht="12.75" customHeight="1">
      <c r="A385" s="33" t="s">
        <v>30</v>
      </c>
      <c r="B385" s="26" t="s">
        <v>1919</v>
      </c>
      <c r="C385" s="51">
        <v>248.0</v>
      </c>
      <c r="D385" s="26" t="s">
        <v>2951</v>
      </c>
      <c r="E385" s="26" t="s">
        <v>1902</v>
      </c>
      <c r="F385" s="35"/>
      <c r="G385" s="26"/>
      <c r="H385" s="26"/>
      <c r="I385" s="26"/>
      <c r="J385" s="26" t="s">
        <v>1680</v>
      </c>
      <c r="K385" s="26" t="s">
        <v>519</v>
      </c>
      <c r="L385" s="36">
        <v>145000.0</v>
      </c>
      <c r="M385" s="29">
        <f t="shared" si="188"/>
        <v>145000</v>
      </c>
      <c r="N385" s="53"/>
      <c r="O385" s="37">
        <v>50000.0</v>
      </c>
      <c r="P385" s="31">
        <f t="shared" si="189"/>
        <v>0.029</v>
      </c>
      <c r="Q385" s="32">
        <f t="shared" si="190"/>
        <v>95000</v>
      </c>
      <c r="R385" s="32">
        <f t="shared" si="191"/>
        <v>85000</v>
      </c>
      <c r="S385" s="28"/>
      <c r="T385" s="28">
        <f t="shared" si="192"/>
        <v>0</v>
      </c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</row>
    <row r="386" ht="12.75" customHeight="1">
      <c r="A386" s="52" t="s">
        <v>30</v>
      </c>
      <c r="B386" s="26" t="s">
        <v>1919</v>
      </c>
      <c r="C386" s="34">
        <v>307.0</v>
      </c>
      <c r="D386" s="26" t="s">
        <v>2952</v>
      </c>
      <c r="E386" s="26" t="s">
        <v>1902</v>
      </c>
      <c r="F386" s="28"/>
      <c r="G386" s="28"/>
      <c r="H386" s="28"/>
      <c r="I386" s="28"/>
      <c r="J386" s="26" t="s">
        <v>1876</v>
      </c>
      <c r="K386" s="26" t="s">
        <v>559</v>
      </c>
      <c r="L386" s="40">
        <v>200000.0</v>
      </c>
      <c r="M386" s="29">
        <f t="shared" si="188"/>
        <v>200000</v>
      </c>
      <c r="N386" s="53"/>
      <c r="O386" s="37">
        <v>50000.0</v>
      </c>
      <c r="P386" s="31">
        <f t="shared" si="189"/>
        <v>0.04</v>
      </c>
      <c r="Q386" s="32">
        <f t="shared" si="190"/>
        <v>150000</v>
      </c>
      <c r="R386" s="32">
        <f t="shared" si="191"/>
        <v>140000</v>
      </c>
      <c r="S386" s="28"/>
      <c r="T386" s="28">
        <f t="shared" si="192"/>
        <v>0</v>
      </c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</row>
    <row r="387" ht="12.75" customHeight="1">
      <c r="A387" s="52" t="s">
        <v>30</v>
      </c>
      <c r="B387" s="26" t="s">
        <v>1919</v>
      </c>
      <c r="C387" s="34">
        <v>334.0</v>
      </c>
      <c r="D387" s="26" t="s">
        <v>2953</v>
      </c>
      <c r="E387" s="26" t="s">
        <v>1902</v>
      </c>
      <c r="F387" s="28"/>
      <c r="G387" s="28"/>
      <c r="H387" s="28"/>
      <c r="I387" s="28"/>
      <c r="J387" s="26" t="s">
        <v>1839</v>
      </c>
      <c r="K387" s="26" t="s">
        <v>1041</v>
      </c>
      <c r="L387" s="40">
        <v>60000.0</v>
      </c>
      <c r="M387" s="29">
        <f t="shared" si="188"/>
        <v>60000</v>
      </c>
      <c r="N387" s="53"/>
      <c r="O387" s="37">
        <v>50000.0</v>
      </c>
      <c r="P387" s="31">
        <f t="shared" si="189"/>
        <v>0.012</v>
      </c>
      <c r="Q387" s="32">
        <f t="shared" si="190"/>
        <v>10000</v>
      </c>
      <c r="R387" s="32">
        <f t="shared" si="191"/>
        <v>0</v>
      </c>
      <c r="S387" s="28"/>
      <c r="T387" s="28">
        <f t="shared" si="192"/>
        <v>0</v>
      </c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</row>
    <row r="388" ht="12.75" customHeight="1">
      <c r="A388" s="52" t="s">
        <v>30</v>
      </c>
      <c r="B388" s="26" t="s">
        <v>1919</v>
      </c>
      <c r="C388" s="34">
        <v>337.0</v>
      </c>
      <c r="D388" s="26" t="s">
        <v>2954</v>
      </c>
      <c r="E388" s="26" t="s">
        <v>1905</v>
      </c>
      <c r="F388" s="28"/>
      <c r="G388" s="28"/>
      <c r="H388" s="28"/>
      <c r="I388" s="28"/>
      <c r="J388" s="26" t="s">
        <v>1613</v>
      </c>
      <c r="K388" s="26" t="s">
        <v>979</v>
      </c>
      <c r="L388" s="40">
        <v>170000.0</v>
      </c>
      <c r="M388" s="29">
        <f t="shared" si="188"/>
        <v>170000</v>
      </c>
      <c r="N388" s="53"/>
      <c r="O388" s="37">
        <v>50000.0</v>
      </c>
      <c r="P388" s="31">
        <f t="shared" si="189"/>
        <v>0.034</v>
      </c>
      <c r="Q388" s="32">
        <f t="shared" si="190"/>
        <v>120000</v>
      </c>
      <c r="R388" s="32">
        <f t="shared" si="191"/>
        <v>110000</v>
      </c>
      <c r="S388" s="28"/>
      <c r="T388" s="28">
        <f t="shared" si="192"/>
        <v>0</v>
      </c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</row>
    <row r="389" ht="12.75" customHeight="1">
      <c r="A389" s="52" t="s">
        <v>30</v>
      </c>
      <c r="B389" s="26" t="s">
        <v>1919</v>
      </c>
      <c r="C389" s="34">
        <v>355.0</v>
      </c>
      <c r="D389" s="26" t="s">
        <v>2955</v>
      </c>
      <c r="E389" s="26" t="s">
        <v>1902</v>
      </c>
      <c r="F389" s="28"/>
      <c r="G389" s="28"/>
      <c r="H389" s="28"/>
      <c r="I389" s="28"/>
      <c r="J389" s="26" t="s">
        <v>1586</v>
      </c>
      <c r="K389" s="26" t="s">
        <v>883</v>
      </c>
      <c r="L389" s="40">
        <v>100000.0</v>
      </c>
      <c r="M389" s="29">
        <f t="shared" si="188"/>
        <v>100000</v>
      </c>
      <c r="N389" s="53"/>
      <c r="O389" s="37">
        <v>50000.0</v>
      </c>
      <c r="P389" s="31">
        <f t="shared" si="189"/>
        <v>0.02</v>
      </c>
      <c r="Q389" s="32">
        <f t="shared" si="190"/>
        <v>50000</v>
      </c>
      <c r="R389" s="32">
        <f t="shared" si="191"/>
        <v>40000</v>
      </c>
      <c r="S389" s="28"/>
      <c r="T389" s="28">
        <f t="shared" si="192"/>
        <v>0</v>
      </c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</row>
    <row r="390" ht="12.75" customHeight="1">
      <c r="A390" s="52" t="s">
        <v>30</v>
      </c>
      <c r="B390" s="26" t="s">
        <v>1919</v>
      </c>
      <c r="C390" s="34">
        <v>387.0</v>
      </c>
      <c r="D390" s="26" t="s">
        <v>2956</v>
      </c>
      <c r="E390" s="26" t="s">
        <v>1905</v>
      </c>
      <c r="F390" s="28"/>
      <c r="G390" s="28"/>
      <c r="H390" s="28"/>
      <c r="I390" s="28"/>
      <c r="J390" s="26" t="s">
        <v>1733</v>
      </c>
      <c r="K390" s="26" t="s">
        <v>1357</v>
      </c>
      <c r="L390" s="40">
        <v>65000.0</v>
      </c>
      <c r="M390" s="29">
        <f t="shared" si="188"/>
        <v>65000</v>
      </c>
      <c r="N390" s="53"/>
      <c r="O390" s="37">
        <v>50000.0</v>
      </c>
      <c r="P390" s="31">
        <f t="shared" si="189"/>
        <v>0.013</v>
      </c>
      <c r="Q390" s="32">
        <f t="shared" si="190"/>
        <v>15000</v>
      </c>
      <c r="R390" s="32">
        <f t="shared" si="191"/>
        <v>5000</v>
      </c>
      <c r="S390" s="28"/>
      <c r="T390" s="28">
        <f t="shared" si="192"/>
        <v>0</v>
      </c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</row>
    <row r="391" ht="12.75" customHeight="1">
      <c r="A391" s="52" t="s">
        <v>30</v>
      </c>
      <c r="B391" s="26" t="s">
        <v>1919</v>
      </c>
      <c r="C391" s="34">
        <v>435.0</v>
      </c>
      <c r="D391" s="26" t="s">
        <v>2957</v>
      </c>
      <c r="E391" s="26" t="s">
        <v>1905</v>
      </c>
      <c r="F391" s="28"/>
      <c r="G391" s="28"/>
      <c r="H391" s="28"/>
      <c r="I391" s="28"/>
      <c r="J391" s="26" t="s">
        <v>1481</v>
      </c>
      <c r="K391" s="26" t="s">
        <v>979</v>
      </c>
      <c r="L391" s="40">
        <v>280000.0</v>
      </c>
      <c r="M391" s="29">
        <f t="shared" si="188"/>
        <v>280000</v>
      </c>
      <c r="N391" s="53"/>
      <c r="O391" s="37">
        <v>50000.0</v>
      </c>
      <c r="P391" s="31">
        <f t="shared" si="189"/>
        <v>0.056</v>
      </c>
      <c r="Q391" s="32">
        <f t="shared" si="190"/>
        <v>230000</v>
      </c>
      <c r="R391" s="32">
        <f t="shared" si="191"/>
        <v>220000</v>
      </c>
      <c r="S391" s="28"/>
      <c r="T391" s="28">
        <f t="shared" si="192"/>
        <v>0</v>
      </c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</row>
    <row r="392" ht="12.75" customHeight="1">
      <c r="A392" s="52" t="s">
        <v>30</v>
      </c>
      <c r="B392" s="26" t="s">
        <v>1919</v>
      </c>
      <c r="C392" s="34">
        <v>456.0</v>
      </c>
      <c r="D392" s="26" t="s">
        <v>2958</v>
      </c>
      <c r="E392" s="26" t="s">
        <v>1905</v>
      </c>
      <c r="F392" s="28"/>
      <c r="G392" s="28"/>
      <c r="H392" s="28"/>
      <c r="I392" s="28"/>
      <c r="J392" s="26" t="s">
        <v>1706</v>
      </c>
      <c r="K392" s="26" t="s">
        <v>406</v>
      </c>
      <c r="L392" s="40">
        <v>42000.0</v>
      </c>
      <c r="M392" s="29">
        <f t="shared" si="188"/>
        <v>42000</v>
      </c>
      <c r="N392" s="53"/>
      <c r="O392" s="37">
        <v>50000.0</v>
      </c>
      <c r="P392" s="31">
        <f t="shared" si="189"/>
        <v>0.0084</v>
      </c>
      <c r="Q392" s="32">
        <f t="shared" si="190"/>
        <v>-8000</v>
      </c>
      <c r="R392" s="32">
        <f t="shared" si="191"/>
        <v>-18000</v>
      </c>
      <c r="S392" s="28"/>
      <c r="T392" s="28">
        <f t="shared" si="192"/>
        <v>1</v>
      </c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</row>
    <row r="393" ht="12.75" customHeight="1">
      <c r="A393" s="52" t="s">
        <v>30</v>
      </c>
      <c r="B393" s="26" t="s">
        <v>1919</v>
      </c>
      <c r="C393" s="34">
        <v>478.0</v>
      </c>
      <c r="D393" s="26" t="s">
        <v>2959</v>
      </c>
      <c r="E393" s="26" t="s">
        <v>1902</v>
      </c>
      <c r="F393" s="28"/>
      <c r="G393" s="28"/>
      <c r="H393" s="28"/>
      <c r="I393" s="28"/>
      <c r="J393" s="26" t="s">
        <v>1685</v>
      </c>
      <c r="K393" s="26" t="s">
        <v>332</v>
      </c>
      <c r="L393" s="40">
        <v>90000.0</v>
      </c>
      <c r="M393" s="29">
        <f t="shared" si="188"/>
        <v>90000</v>
      </c>
      <c r="N393" s="53"/>
      <c r="O393" s="37">
        <v>50000.0</v>
      </c>
      <c r="P393" s="31">
        <f t="shared" si="189"/>
        <v>0.018</v>
      </c>
      <c r="Q393" s="32">
        <f t="shared" si="190"/>
        <v>40000</v>
      </c>
      <c r="R393" s="32">
        <f t="shared" si="191"/>
        <v>30000</v>
      </c>
      <c r="S393" s="28"/>
      <c r="T393" s="28">
        <f t="shared" si="192"/>
        <v>0</v>
      </c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</row>
    <row r="394" ht="12.75" customHeight="1">
      <c r="A394" s="52" t="s">
        <v>30</v>
      </c>
      <c r="B394" s="26" t="s">
        <v>1919</v>
      </c>
      <c r="C394" s="34">
        <v>502.0</v>
      </c>
      <c r="D394" s="26" t="s">
        <v>2960</v>
      </c>
      <c r="E394" s="26" t="s">
        <v>1902</v>
      </c>
      <c r="F394" s="28"/>
      <c r="G394" s="28"/>
      <c r="H394" s="28"/>
      <c r="I394" s="28"/>
      <c r="J394" s="26" t="s">
        <v>1481</v>
      </c>
      <c r="K394" s="26" t="s">
        <v>978</v>
      </c>
      <c r="L394" s="40">
        <v>280000.0</v>
      </c>
      <c r="M394" s="29">
        <f t="shared" si="188"/>
        <v>280000</v>
      </c>
      <c r="N394" s="53"/>
      <c r="O394" s="37">
        <v>50000.0</v>
      </c>
      <c r="P394" s="31">
        <f t="shared" si="189"/>
        <v>0.056</v>
      </c>
      <c r="Q394" s="32">
        <f t="shared" si="190"/>
        <v>230000</v>
      </c>
      <c r="R394" s="32">
        <f t="shared" si="191"/>
        <v>220000</v>
      </c>
      <c r="S394" s="28"/>
      <c r="T394" s="28">
        <f t="shared" si="192"/>
        <v>0</v>
      </c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</row>
    <row r="395" ht="12.75" customHeight="1">
      <c r="A395" s="33" t="s">
        <v>30</v>
      </c>
      <c r="B395" s="26" t="s">
        <v>2005</v>
      </c>
      <c r="C395" s="54">
        <v>701.0</v>
      </c>
      <c r="D395" s="28" t="s">
        <v>2961</v>
      </c>
      <c r="E395" s="26" t="s">
        <v>1905</v>
      </c>
      <c r="F395" s="35" t="s">
        <v>1924</v>
      </c>
      <c r="G395" s="35" t="s">
        <v>2962</v>
      </c>
      <c r="H395" s="28"/>
      <c r="I395" s="28"/>
      <c r="J395" s="35" t="s">
        <v>1399</v>
      </c>
      <c r="K395" s="35" t="s">
        <v>231</v>
      </c>
      <c r="L395" s="40">
        <v>20000.0</v>
      </c>
      <c r="M395" s="29">
        <f t="shared" si="188"/>
        <v>20000</v>
      </c>
      <c r="N395" s="53"/>
      <c r="O395" s="37">
        <v>50000.0</v>
      </c>
      <c r="P395" s="31">
        <f t="shared" si="189"/>
        <v>0.004</v>
      </c>
      <c r="Q395" s="32">
        <f t="shared" si="190"/>
        <v>-30000</v>
      </c>
      <c r="R395" s="32">
        <f t="shared" si="191"/>
        <v>-40000</v>
      </c>
      <c r="S395" s="28"/>
      <c r="T395" s="28">
        <f t="shared" si="192"/>
        <v>1</v>
      </c>
      <c r="V395" s="28"/>
      <c r="W395" s="28"/>
      <c r="X395" s="28"/>
    </row>
    <row r="396" ht="12.75" customHeight="1">
      <c r="A396" s="38" t="s">
        <v>30</v>
      </c>
      <c r="B396" s="34" t="s">
        <v>1921</v>
      </c>
      <c r="C396" s="39" t="s">
        <v>2963</v>
      </c>
      <c r="D396" s="28" t="s">
        <v>2964</v>
      </c>
      <c r="E396" s="26" t="s">
        <v>1902</v>
      </c>
      <c r="F396" s="28" t="s">
        <v>1924</v>
      </c>
      <c r="G396" s="28" t="s">
        <v>2965</v>
      </c>
      <c r="H396" s="28" t="s">
        <v>2568</v>
      </c>
      <c r="I396" s="28" t="s">
        <v>2634</v>
      </c>
      <c r="J396" s="28" t="s">
        <v>1449</v>
      </c>
      <c r="K396" s="28" t="s">
        <v>891</v>
      </c>
      <c r="L396" s="40">
        <v>62000.0</v>
      </c>
      <c r="M396" s="29">
        <f t="shared" si="188"/>
        <v>62000</v>
      </c>
      <c r="N396" s="57"/>
      <c r="O396" s="37">
        <v>50000.0</v>
      </c>
      <c r="P396" s="31">
        <f t="shared" si="189"/>
        <v>0.0124</v>
      </c>
      <c r="Q396" s="32">
        <f t="shared" si="190"/>
        <v>12000</v>
      </c>
      <c r="R396" s="32">
        <f t="shared" si="191"/>
        <v>2000</v>
      </c>
      <c r="S396" s="28"/>
      <c r="T396" s="28">
        <f t="shared" si="192"/>
        <v>0</v>
      </c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</row>
    <row r="397" ht="12.75" customHeight="1">
      <c r="A397" s="25" t="s">
        <v>30</v>
      </c>
      <c r="B397" s="26" t="s">
        <v>1933</v>
      </c>
      <c r="C397" s="39" t="s">
        <v>2966</v>
      </c>
      <c r="D397" s="28" t="s">
        <v>2967</v>
      </c>
      <c r="E397" s="28" t="s">
        <v>1905</v>
      </c>
      <c r="F397" s="28" t="s">
        <v>1924</v>
      </c>
      <c r="G397" s="28" t="s">
        <v>2968</v>
      </c>
      <c r="H397" s="53" t="s">
        <v>2568</v>
      </c>
      <c r="I397" s="28" t="s">
        <v>127</v>
      </c>
      <c r="J397" s="28" t="s">
        <v>1867</v>
      </c>
      <c r="K397" s="28" t="s">
        <v>431</v>
      </c>
      <c r="L397" s="29">
        <f t="shared" ref="L397:L428" si="193">M397*1.2</f>
        <v>240000</v>
      </c>
      <c r="M397" s="49">
        <v>200000.0</v>
      </c>
      <c r="N397" s="28"/>
      <c r="O397" s="37">
        <v>50000.0</v>
      </c>
      <c r="P397" s="31">
        <f t="shared" si="189"/>
        <v>0.048</v>
      </c>
      <c r="Q397" s="32">
        <f t="shared" si="190"/>
        <v>190000</v>
      </c>
      <c r="R397" s="32">
        <f t="shared" si="191"/>
        <v>180000</v>
      </c>
      <c r="S397" s="28"/>
      <c r="T397" s="28">
        <f t="shared" si="192"/>
        <v>0</v>
      </c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</row>
    <row r="398" ht="12.75" customHeight="1">
      <c r="A398" s="25" t="s">
        <v>30</v>
      </c>
      <c r="B398" s="26" t="s">
        <v>1933</v>
      </c>
      <c r="C398" s="39" t="s">
        <v>2969</v>
      </c>
      <c r="D398" s="28" t="s">
        <v>2970</v>
      </c>
      <c r="E398" s="28" t="s">
        <v>1905</v>
      </c>
      <c r="F398" s="28" t="s">
        <v>1924</v>
      </c>
      <c r="G398" s="28" t="s">
        <v>2971</v>
      </c>
      <c r="H398" s="53" t="s">
        <v>2568</v>
      </c>
      <c r="I398" s="28" t="s">
        <v>2314</v>
      </c>
      <c r="J398" s="28" t="s">
        <v>1610</v>
      </c>
      <c r="K398" s="28" t="s">
        <v>180</v>
      </c>
      <c r="L398" s="29">
        <f t="shared" si="193"/>
        <v>420000</v>
      </c>
      <c r="M398" s="49">
        <v>350000.0</v>
      </c>
      <c r="N398" s="28"/>
      <c r="O398" s="37">
        <v>50000.0</v>
      </c>
      <c r="P398" s="31">
        <f t="shared" si="189"/>
        <v>0.084</v>
      </c>
      <c r="Q398" s="32">
        <f t="shared" si="190"/>
        <v>370000</v>
      </c>
      <c r="R398" s="32">
        <f t="shared" si="191"/>
        <v>360000</v>
      </c>
      <c r="S398" s="28"/>
      <c r="T398" s="28">
        <f t="shared" si="192"/>
        <v>0</v>
      </c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</row>
    <row r="399" ht="12.75" customHeight="1">
      <c r="A399" s="25" t="s">
        <v>30</v>
      </c>
      <c r="B399" s="26" t="s">
        <v>1933</v>
      </c>
      <c r="C399" s="39" t="s">
        <v>2972</v>
      </c>
      <c r="D399" s="28" t="s">
        <v>2973</v>
      </c>
      <c r="E399" s="28" t="s">
        <v>1902</v>
      </c>
      <c r="F399" s="28" t="s">
        <v>1924</v>
      </c>
      <c r="G399" s="28" t="s">
        <v>2974</v>
      </c>
      <c r="H399" s="53" t="s">
        <v>2568</v>
      </c>
      <c r="I399" s="28" t="s">
        <v>86</v>
      </c>
      <c r="J399" s="28" t="s">
        <v>1454</v>
      </c>
      <c r="K399" s="28" t="s">
        <v>204</v>
      </c>
      <c r="L399" s="29">
        <f t="shared" si="193"/>
        <v>408000</v>
      </c>
      <c r="M399" s="49">
        <v>340000.0</v>
      </c>
      <c r="N399" s="28"/>
      <c r="O399" s="37">
        <v>50000.0</v>
      </c>
      <c r="P399" s="31">
        <f t="shared" si="189"/>
        <v>0.0816</v>
      </c>
      <c r="Q399" s="32">
        <f t="shared" si="190"/>
        <v>358000</v>
      </c>
      <c r="R399" s="32">
        <f t="shared" si="191"/>
        <v>348000</v>
      </c>
      <c r="S399" s="28"/>
      <c r="T399" s="28">
        <f t="shared" si="192"/>
        <v>0</v>
      </c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</row>
    <row r="400" ht="12.75" customHeight="1">
      <c r="A400" s="25" t="s">
        <v>30</v>
      </c>
      <c r="B400" s="26" t="s">
        <v>1933</v>
      </c>
      <c r="C400" s="39" t="s">
        <v>2975</v>
      </c>
      <c r="D400" s="28" t="s">
        <v>2976</v>
      </c>
      <c r="E400" s="28" t="s">
        <v>1902</v>
      </c>
      <c r="F400" s="28" t="s">
        <v>1924</v>
      </c>
      <c r="G400" s="28" t="s">
        <v>2977</v>
      </c>
      <c r="H400" s="53" t="s">
        <v>2568</v>
      </c>
      <c r="I400" s="28" t="s">
        <v>66</v>
      </c>
      <c r="J400" s="28" t="s">
        <v>1454</v>
      </c>
      <c r="K400" s="28" t="s">
        <v>711</v>
      </c>
      <c r="L400" s="29">
        <f t="shared" si="193"/>
        <v>144000</v>
      </c>
      <c r="M400" s="49">
        <v>120000.0</v>
      </c>
      <c r="N400" s="28"/>
      <c r="O400" s="37">
        <v>50000.0</v>
      </c>
      <c r="P400" s="31">
        <f t="shared" si="189"/>
        <v>0.0288</v>
      </c>
      <c r="Q400" s="32">
        <f t="shared" si="190"/>
        <v>94000</v>
      </c>
      <c r="R400" s="32">
        <f t="shared" si="191"/>
        <v>84000</v>
      </c>
      <c r="S400" s="28"/>
      <c r="T400" s="28">
        <f t="shared" si="192"/>
        <v>0</v>
      </c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</row>
    <row r="401" ht="12.75" customHeight="1">
      <c r="A401" s="25" t="s">
        <v>30</v>
      </c>
      <c r="B401" s="26" t="s">
        <v>1933</v>
      </c>
      <c r="C401" s="39" t="s">
        <v>2978</v>
      </c>
      <c r="D401" s="28" t="s">
        <v>2979</v>
      </c>
      <c r="E401" s="28" t="s">
        <v>1902</v>
      </c>
      <c r="F401" s="28" t="s">
        <v>1924</v>
      </c>
      <c r="G401" s="28" t="s">
        <v>2980</v>
      </c>
      <c r="H401" s="53" t="s">
        <v>2568</v>
      </c>
      <c r="I401" s="28" t="s">
        <v>1968</v>
      </c>
      <c r="J401" s="28" t="s">
        <v>1482</v>
      </c>
      <c r="K401" s="28" t="s">
        <v>881</v>
      </c>
      <c r="L401" s="29">
        <f t="shared" si="193"/>
        <v>720000</v>
      </c>
      <c r="M401" s="49">
        <v>600000.0</v>
      </c>
      <c r="N401" s="28"/>
      <c r="O401" s="37">
        <v>50000.0</v>
      </c>
      <c r="P401" s="31">
        <f t="shared" si="189"/>
        <v>0.144</v>
      </c>
      <c r="Q401" s="32">
        <f t="shared" si="190"/>
        <v>670000</v>
      </c>
      <c r="R401" s="32">
        <f t="shared" si="191"/>
        <v>660000</v>
      </c>
      <c r="S401" s="28"/>
      <c r="T401" s="28">
        <f t="shared" si="192"/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</row>
    <row r="402" ht="12.75" customHeight="1">
      <c r="A402" s="25" t="s">
        <v>30</v>
      </c>
      <c r="B402" s="26" t="s">
        <v>1933</v>
      </c>
      <c r="C402" s="39" t="s">
        <v>2981</v>
      </c>
      <c r="D402" s="28" t="s">
        <v>2982</v>
      </c>
      <c r="E402" s="28" t="s">
        <v>1902</v>
      </c>
      <c r="F402" s="28" t="s">
        <v>1924</v>
      </c>
      <c r="G402" s="28" t="s">
        <v>2983</v>
      </c>
      <c r="H402" s="53" t="s">
        <v>2568</v>
      </c>
      <c r="I402" s="28" t="s">
        <v>2201</v>
      </c>
      <c r="J402" s="28" t="s">
        <v>1482</v>
      </c>
      <c r="K402" s="28" t="s">
        <v>177</v>
      </c>
      <c r="L402" s="29">
        <f t="shared" si="193"/>
        <v>150000</v>
      </c>
      <c r="M402" s="49">
        <v>125000.0</v>
      </c>
      <c r="N402" s="28"/>
      <c r="O402" s="37">
        <v>50000.0</v>
      </c>
      <c r="P402" s="31">
        <f t="shared" si="189"/>
        <v>0.03</v>
      </c>
      <c r="Q402" s="32">
        <f t="shared" si="190"/>
        <v>100000</v>
      </c>
      <c r="R402" s="32">
        <f t="shared" si="191"/>
        <v>90000</v>
      </c>
      <c r="S402" s="28"/>
      <c r="T402" s="28">
        <f t="shared" si="192"/>
        <v>0</v>
      </c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</row>
    <row r="403" ht="12.75" customHeight="1">
      <c r="A403" s="25" t="s">
        <v>30</v>
      </c>
      <c r="B403" s="26" t="s">
        <v>1933</v>
      </c>
      <c r="C403" s="39" t="s">
        <v>2984</v>
      </c>
      <c r="D403" s="28" t="s">
        <v>2985</v>
      </c>
      <c r="E403" s="28" t="s">
        <v>1905</v>
      </c>
      <c r="F403" s="28" t="s">
        <v>1924</v>
      </c>
      <c r="G403" s="28" t="s">
        <v>2986</v>
      </c>
      <c r="H403" s="53" t="s">
        <v>2568</v>
      </c>
      <c r="I403" s="28" t="s">
        <v>2314</v>
      </c>
      <c r="J403" s="28" t="s">
        <v>1746</v>
      </c>
      <c r="K403" s="28" t="s">
        <v>464</v>
      </c>
      <c r="L403" s="29">
        <f t="shared" si="193"/>
        <v>504000</v>
      </c>
      <c r="M403" s="49">
        <v>420000.0</v>
      </c>
      <c r="N403" s="28"/>
      <c r="O403" s="37">
        <v>50000.0</v>
      </c>
      <c r="P403" s="31">
        <f t="shared" si="189"/>
        <v>0.1008</v>
      </c>
      <c r="Q403" s="32">
        <f t="shared" si="190"/>
        <v>454000</v>
      </c>
      <c r="R403" s="32">
        <f t="shared" si="191"/>
        <v>444000</v>
      </c>
      <c r="S403" s="28"/>
      <c r="T403" s="28">
        <f t="shared" si="192"/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</row>
    <row r="404" ht="12.75" customHeight="1">
      <c r="A404" s="25" t="s">
        <v>30</v>
      </c>
      <c r="B404" s="26" t="s">
        <v>1933</v>
      </c>
      <c r="C404" s="39" t="s">
        <v>2987</v>
      </c>
      <c r="D404" s="28" t="s">
        <v>2988</v>
      </c>
      <c r="E404" s="28" t="s">
        <v>1905</v>
      </c>
      <c r="F404" s="28" t="s">
        <v>1924</v>
      </c>
      <c r="G404" s="28" t="s">
        <v>2989</v>
      </c>
      <c r="H404" s="53" t="s">
        <v>2568</v>
      </c>
      <c r="I404" s="28" t="s">
        <v>2041</v>
      </c>
      <c r="J404" s="28" t="s">
        <v>1482</v>
      </c>
      <c r="K404" s="28" t="s">
        <v>223</v>
      </c>
      <c r="L404" s="29">
        <f t="shared" si="193"/>
        <v>3480000</v>
      </c>
      <c r="M404" s="49">
        <v>2900000.0</v>
      </c>
      <c r="N404" s="28"/>
      <c r="O404" s="37">
        <v>50000.0</v>
      </c>
      <c r="P404" s="31">
        <f t="shared" si="189"/>
        <v>0.696</v>
      </c>
      <c r="Q404" s="32">
        <f t="shared" si="190"/>
        <v>3430000</v>
      </c>
      <c r="R404" s="32">
        <f t="shared" si="191"/>
        <v>3420000</v>
      </c>
      <c r="S404" s="28"/>
      <c r="T404" s="28">
        <f t="shared" si="192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</row>
    <row r="405" ht="12.75" customHeight="1">
      <c r="A405" s="25" t="s">
        <v>30</v>
      </c>
      <c r="B405" s="26" t="s">
        <v>1933</v>
      </c>
      <c r="C405" s="39" t="s">
        <v>2990</v>
      </c>
      <c r="D405" s="28" t="s">
        <v>2991</v>
      </c>
      <c r="E405" s="28" t="s">
        <v>1905</v>
      </c>
      <c r="F405" s="28" t="s">
        <v>1924</v>
      </c>
      <c r="G405" s="28" t="s">
        <v>2992</v>
      </c>
      <c r="H405" s="53" t="s">
        <v>2568</v>
      </c>
      <c r="I405" s="28" t="s">
        <v>2369</v>
      </c>
      <c r="J405" s="28" t="s">
        <v>1587</v>
      </c>
      <c r="K405" s="28" t="s">
        <v>309</v>
      </c>
      <c r="L405" s="29">
        <f t="shared" si="193"/>
        <v>690000</v>
      </c>
      <c r="M405" s="49">
        <v>575000.0</v>
      </c>
      <c r="N405" s="28"/>
      <c r="O405" s="37">
        <v>50000.0</v>
      </c>
      <c r="P405" s="31">
        <f t="shared" si="189"/>
        <v>0.138</v>
      </c>
      <c r="Q405" s="32">
        <f t="shared" si="190"/>
        <v>640000</v>
      </c>
      <c r="R405" s="32">
        <f t="shared" si="191"/>
        <v>630000</v>
      </c>
      <c r="S405" s="28"/>
      <c r="T405" s="28">
        <f t="shared" si="192"/>
        <v>0</v>
      </c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</row>
    <row r="406" ht="12.75" customHeight="1">
      <c r="A406" s="25" t="s">
        <v>30</v>
      </c>
      <c r="B406" s="26" t="s">
        <v>1933</v>
      </c>
      <c r="C406" s="39" t="s">
        <v>2993</v>
      </c>
      <c r="D406" s="28" t="s">
        <v>2994</v>
      </c>
      <c r="E406" s="28" t="s">
        <v>1902</v>
      </c>
      <c r="F406" s="28" t="s">
        <v>1924</v>
      </c>
      <c r="G406" s="28" t="s">
        <v>2995</v>
      </c>
      <c r="H406" s="53" t="s">
        <v>2568</v>
      </c>
      <c r="I406" s="28" t="s">
        <v>127</v>
      </c>
      <c r="J406" s="28" t="s">
        <v>1839</v>
      </c>
      <c r="K406" s="28" t="s">
        <v>693</v>
      </c>
      <c r="L406" s="29">
        <f t="shared" si="193"/>
        <v>540000</v>
      </c>
      <c r="M406" s="49">
        <v>450000.0</v>
      </c>
      <c r="N406" s="28"/>
      <c r="O406" s="37">
        <v>50000.0</v>
      </c>
      <c r="P406" s="31">
        <f t="shared" si="189"/>
        <v>0.108</v>
      </c>
      <c r="Q406" s="32">
        <f t="shared" si="190"/>
        <v>490000</v>
      </c>
      <c r="R406" s="32">
        <f t="shared" si="191"/>
        <v>480000</v>
      </c>
      <c r="S406" s="28"/>
      <c r="T406" s="28">
        <f t="shared" si="192"/>
        <v>0</v>
      </c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</row>
    <row r="407" ht="12.75" customHeight="1">
      <c r="A407" s="25" t="s">
        <v>30</v>
      </c>
      <c r="B407" s="26" t="s">
        <v>1937</v>
      </c>
      <c r="C407" s="44" t="s">
        <v>2996</v>
      </c>
      <c r="D407" s="6" t="s">
        <v>2997</v>
      </c>
      <c r="E407" s="6" t="s">
        <v>1905</v>
      </c>
      <c r="F407" s="6" t="s">
        <v>1924</v>
      </c>
      <c r="G407" s="6" t="s">
        <v>2998</v>
      </c>
      <c r="I407" s="6" t="s">
        <v>2568</v>
      </c>
      <c r="J407" s="6" t="s">
        <v>1707</v>
      </c>
      <c r="K407" s="6" t="s">
        <v>1199</v>
      </c>
      <c r="L407" s="29">
        <f t="shared" si="193"/>
        <v>28800</v>
      </c>
      <c r="M407" s="45">
        <v>24000.0</v>
      </c>
      <c r="O407" s="30">
        <v>50000.0</v>
      </c>
      <c r="P407" s="31">
        <v>0.0048</v>
      </c>
      <c r="Q407" s="32">
        <v>-26000.0</v>
      </c>
      <c r="R407" s="32">
        <v>-36000.0</v>
      </c>
      <c r="S407" s="28"/>
      <c r="T407" s="28">
        <f t="shared" ref="T407:T428" si="194">IF(O407&gt;=M407,1,0)</f>
        <v>1</v>
      </c>
    </row>
    <row r="408" ht="12.75" customHeight="1">
      <c r="A408" s="25" t="s">
        <v>30</v>
      </c>
      <c r="B408" s="26" t="s">
        <v>1937</v>
      </c>
      <c r="C408" s="44" t="s">
        <v>2999</v>
      </c>
      <c r="D408" s="6" t="s">
        <v>3000</v>
      </c>
      <c r="E408" s="6" t="s">
        <v>1902</v>
      </c>
      <c r="F408" s="6" t="s">
        <v>1924</v>
      </c>
      <c r="G408" s="6" t="s">
        <v>3001</v>
      </c>
      <c r="I408" s="6" t="s">
        <v>2568</v>
      </c>
      <c r="J408" s="6" t="s">
        <v>1844</v>
      </c>
      <c r="K408" s="6" t="s">
        <v>880</v>
      </c>
      <c r="L408" s="29">
        <f t="shared" si="193"/>
        <v>168000</v>
      </c>
      <c r="M408" s="45">
        <v>140000.0</v>
      </c>
      <c r="O408" s="30">
        <v>50000.0</v>
      </c>
      <c r="P408" s="31">
        <v>0.027999999999999997</v>
      </c>
      <c r="Q408" s="32">
        <v>90000.0</v>
      </c>
      <c r="R408" s="32">
        <v>80000.0</v>
      </c>
      <c r="S408" s="28"/>
      <c r="T408" s="28">
        <f t="shared" si="194"/>
        <v>0</v>
      </c>
    </row>
    <row r="409" ht="12.75" customHeight="1">
      <c r="A409" s="25" t="s">
        <v>30</v>
      </c>
      <c r="B409" s="26" t="s">
        <v>1937</v>
      </c>
      <c r="C409" s="44" t="s">
        <v>3002</v>
      </c>
      <c r="D409" s="6" t="s">
        <v>3003</v>
      </c>
      <c r="E409" s="6" t="s">
        <v>1902</v>
      </c>
      <c r="F409" s="6" t="s">
        <v>1924</v>
      </c>
      <c r="G409" s="6" t="s">
        <v>3004</v>
      </c>
      <c r="I409" s="6" t="s">
        <v>2568</v>
      </c>
      <c r="J409" s="6" t="s">
        <v>1681</v>
      </c>
      <c r="K409" s="6" t="s">
        <v>227</v>
      </c>
      <c r="L409" s="29">
        <f t="shared" si="193"/>
        <v>162000</v>
      </c>
      <c r="M409" s="45">
        <v>135000.0</v>
      </c>
      <c r="O409" s="30">
        <v>50000.0</v>
      </c>
      <c r="P409" s="31">
        <v>0.027000000000000003</v>
      </c>
      <c r="Q409" s="32">
        <v>85000.0</v>
      </c>
      <c r="R409" s="32">
        <v>75000.0</v>
      </c>
      <c r="S409" s="28"/>
      <c r="T409" s="28">
        <f t="shared" si="194"/>
        <v>0</v>
      </c>
    </row>
    <row r="410" ht="12.75" customHeight="1">
      <c r="A410" s="25" t="s">
        <v>30</v>
      </c>
      <c r="B410" s="26" t="s">
        <v>1937</v>
      </c>
      <c r="C410" s="44" t="s">
        <v>3005</v>
      </c>
      <c r="D410" s="6" t="s">
        <v>3006</v>
      </c>
      <c r="E410" s="6" t="s">
        <v>1902</v>
      </c>
      <c r="F410" s="6" t="s">
        <v>1924</v>
      </c>
      <c r="G410" s="6" t="s">
        <v>3007</v>
      </c>
      <c r="I410" s="6" t="s">
        <v>2568</v>
      </c>
      <c r="J410" s="6" t="s">
        <v>1439</v>
      </c>
      <c r="K410" s="6" t="s">
        <v>1129</v>
      </c>
      <c r="L410" s="29">
        <f t="shared" si="193"/>
        <v>48000</v>
      </c>
      <c r="M410" s="45">
        <v>40000.0</v>
      </c>
      <c r="O410" s="30">
        <v>50000.0</v>
      </c>
      <c r="P410" s="31">
        <v>0.008</v>
      </c>
      <c r="Q410" s="32">
        <v>-10000.0</v>
      </c>
      <c r="R410" s="32">
        <v>-20000.0</v>
      </c>
      <c r="S410" s="28"/>
      <c r="T410" s="28">
        <f t="shared" si="194"/>
        <v>1</v>
      </c>
    </row>
    <row r="411" ht="12.75" customHeight="1">
      <c r="A411" s="25" t="s">
        <v>30</v>
      </c>
      <c r="B411" s="26" t="s">
        <v>1937</v>
      </c>
      <c r="C411" s="44" t="s">
        <v>3008</v>
      </c>
      <c r="D411" s="6" t="s">
        <v>3009</v>
      </c>
      <c r="E411" s="6" t="s">
        <v>1905</v>
      </c>
      <c r="F411" s="6" t="s">
        <v>1924</v>
      </c>
      <c r="G411" s="6" t="s">
        <v>3010</v>
      </c>
      <c r="I411" s="6" t="s">
        <v>2568</v>
      </c>
      <c r="J411" s="6" t="s">
        <v>1587</v>
      </c>
      <c r="K411" s="6" t="s">
        <v>786</v>
      </c>
      <c r="L411" s="29">
        <f t="shared" si="193"/>
        <v>288000</v>
      </c>
      <c r="M411" s="45">
        <v>240000.0</v>
      </c>
      <c r="O411" s="30">
        <v>50000.0</v>
      </c>
      <c r="P411" s="31">
        <v>0.048</v>
      </c>
      <c r="Q411" s="32">
        <v>190000.0</v>
      </c>
      <c r="R411" s="32">
        <v>180000.0</v>
      </c>
      <c r="S411" s="28"/>
      <c r="T411" s="28">
        <f t="shared" si="194"/>
        <v>0</v>
      </c>
    </row>
    <row r="412" ht="12.75" customHeight="1">
      <c r="A412" s="25" t="s">
        <v>30</v>
      </c>
      <c r="B412" s="26" t="s">
        <v>1937</v>
      </c>
      <c r="C412" s="44" t="s">
        <v>3011</v>
      </c>
      <c r="D412" s="6" t="s">
        <v>3012</v>
      </c>
      <c r="E412" s="6" t="s">
        <v>1902</v>
      </c>
      <c r="F412" s="6" t="s">
        <v>1924</v>
      </c>
      <c r="G412" s="6" t="s">
        <v>3013</v>
      </c>
      <c r="I412" s="6" t="s">
        <v>2568</v>
      </c>
      <c r="J412" s="6" t="s">
        <v>1576</v>
      </c>
      <c r="K412" s="6" t="s">
        <v>687</v>
      </c>
      <c r="L412" s="29">
        <f t="shared" si="193"/>
        <v>120000</v>
      </c>
      <c r="M412" s="45">
        <v>100000.0</v>
      </c>
      <c r="O412" s="30">
        <v>50000.0</v>
      </c>
      <c r="P412" s="31">
        <v>0.02</v>
      </c>
      <c r="Q412" s="32">
        <v>50000.0</v>
      </c>
      <c r="R412" s="32">
        <v>40000.0</v>
      </c>
      <c r="S412" s="28"/>
      <c r="T412" s="28">
        <f t="shared" si="194"/>
        <v>0</v>
      </c>
    </row>
    <row r="413" ht="12.75" customHeight="1">
      <c r="A413" s="25" t="s">
        <v>30</v>
      </c>
      <c r="B413" s="26" t="s">
        <v>1937</v>
      </c>
      <c r="C413" s="44" t="s">
        <v>3014</v>
      </c>
      <c r="D413" s="6" t="s">
        <v>3015</v>
      </c>
      <c r="E413" s="6" t="s">
        <v>1902</v>
      </c>
      <c r="F413" s="6" t="s">
        <v>1924</v>
      </c>
      <c r="G413" s="6" t="s">
        <v>3016</v>
      </c>
      <c r="I413" s="6" t="s">
        <v>2568</v>
      </c>
      <c r="J413" s="6" t="s">
        <v>1513</v>
      </c>
      <c r="K413" s="6" t="s">
        <v>992</v>
      </c>
      <c r="L413" s="29">
        <f t="shared" si="193"/>
        <v>33600</v>
      </c>
      <c r="M413" s="45">
        <v>28000.0</v>
      </c>
      <c r="O413" s="30">
        <v>50000.0</v>
      </c>
      <c r="P413" s="31">
        <v>0.005600000000000001</v>
      </c>
      <c r="Q413" s="32">
        <v>-22000.0</v>
      </c>
      <c r="R413" s="32">
        <v>-32000.0</v>
      </c>
      <c r="S413" s="28"/>
      <c r="T413" s="28">
        <f t="shared" si="194"/>
        <v>1</v>
      </c>
    </row>
    <row r="414" ht="12.75" customHeight="1">
      <c r="A414" s="25" t="s">
        <v>30</v>
      </c>
      <c r="B414" s="26" t="s">
        <v>1937</v>
      </c>
      <c r="C414" s="39" t="s">
        <v>3017</v>
      </c>
      <c r="D414" s="28" t="s">
        <v>3018</v>
      </c>
      <c r="E414" s="28" t="s">
        <v>1902</v>
      </c>
      <c r="F414" s="28" t="s">
        <v>1924</v>
      </c>
      <c r="G414" s="28" t="s">
        <v>3019</v>
      </c>
      <c r="H414" s="28" t="s">
        <v>2568</v>
      </c>
      <c r="I414" s="28" t="s">
        <v>93</v>
      </c>
      <c r="J414" s="28" t="s">
        <v>1867</v>
      </c>
      <c r="K414" s="28" t="s">
        <v>197</v>
      </c>
      <c r="L414" s="29">
        <f t="shared" si="193"/>
        <v>21600</v>
      </c>
      <c r="M414" s="40">
        <v>18000.0</v>
      </c>
      <c r="N414" s="32"/>
      <c r="O414" s="30">
        <v>50000.0</v>
      </c>
      <c r="P414" s="31">
        <f t="shared" ref="P414:P428" si="195">sum(M414/O414/100)</f>
        <v>0.0036</v>
      </c>
      <c r="Q414" s="32">
        <f t="shared" ref="Q414:Q428" si="196">sum(M414-O414)</f>
        <v>-32000</v>
      </c>
      <c r="R414" s="32">
        <f t="shared" ref="R414:R428" si="197">M414-O414-$S$1</f>
        <v>-42000</v>
      </c>
      <c r="S414" s="28"/>
      <c r="T414" s="28">
        <f t="shared" si="194"/>
        <v>1</v>
      </c>
      <c r="V414" s="28"/>
      <c r="W414" s="28"/>
      <c r="X414" s="28"/>
    </row>
    <row r="415" ht="12.75" customHeight="1">
      <c r="A415" s="25" t="s">
        <v>30</v>
      </c>
      <c r="B415" s="26" t="s">
        <v>1937</v>
      </c>
      <c r="C415" s="39" t="s">
        <v>3020</v>
      </c>
      <c r="D415" s="28" t="s">
        <v>3021</v>
      </c>
      <c r="E415" s="28" t="s">
        <v>1902</v>
      </c>
      <c r="F415" s="28" t="s">
        <v>1924</v>
      </c>
      <c r="G415" s="28" t="s">
        <v>3022</v>
      </c>
      <c r="H415" s="28" t="s">
        <v>2568</v>
      </c>
      <c r="I415" s="28" t="s">
        <v>146</v>
      </c>
      <c r="J415" s="28" t="s">
        <v>1422</v>
      </c>
      <c r="K415" s="28" t="s">
        <v>475</v>
      </c>
      <c r="L415" s="29">
        <f t="shared" si="193"/>
        <v>60000</v>
      </c>
      <c r="M415" s="40">
        <v>50000.0</v>
      </c>
      <c r="N415" s="32"/>
      <c r="O415" s="30">
        <v>50000.0</v>
      </c>
      <c r="P415" s="31">
        <f t="shared" si="195"/>
        <v>0.01</v>
      </c>
      <c r="Q415" s="32">
        <f t="shared" si="196"/>
        <v>0</v>
      </c>
      <c r="R415" s="32">
        <f t="shared" si="197"/>
        <v>-10000</v>
      </c>
      <c r="S415" s="28"/>
      <c r="T415" s="28">
        <f t="shared" si="194"/>
        <v>1</v>
      </c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</row>
    <row r="416" ht="12.75" customHeight="1">
      <c r="A416" s="25" t="s">
        <v>30</v>
      </c>
      <c r="B416" s="26" t="s">
        <v>1937</v>
      </c>
      <c r="C416" s="39" t="s">
        <v>3023</v>
      </c>
      <c r="D416" s="28" t="s">
        <v>3024</v>
      </c>
      <c r="E416" s="28" t="s">
        <v>1905</v>
      </c>
      <c r="F416" s="28" t="s">
        <v>1924</v>
      </c>
      <c r="G416" s="28" t="s">
        <v>3025</v>
      </c>
      <c r="H416" s="28" t="s">
        <v>2568</v>
      </c>
      <c r="I416" s="28" t="s">
        <v>86</v>
      </c>
      <c r="J416" s="28" t="s">
        <v>1484</v>
      </c>
      <c r="K416" s="28" t="s">
        <v>1234</v>
      </c>
      <c r="L416" s="29">
        <f t="shared" si="193"/>
        <v>60000</v>
      </c>
      <c r="M416" s="40">
        <v>50000.0</v>
      </c>
      <c r="N416" s="32"/>
      <c r="O416" s="30">
        <v>50000.0</v>
      </c>
      <c r="P416" s="31">
        <f t="shared" si="195"/>
        <v>0.01</v>
      </c>
      <c r="Q416" s="32">
        <f t="shared" si="196"/>
        <v>0</v>
      </c>
      <c r="R416" s="32">
        <f t="shared" si="197"/>
        <v>-10000</v>
      </c>
      <c r="S416" s="28"/>
      <c r="T416" s="28">
        <f t="shared" si="194"/>
        <v>1</v>
      </c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</row>
    <row r="417" ht="12.75" customHeight="1">
      <c r="A417" s="25" t="s">
        <v>30</v>
      </c>
      <c r="B417" s="26" t="s">
        <v>1937</v>
      </c>
      <c r="C417" s="39" t="s">
        <v>2616</v>
      </c>
      <c r="D417" s="28" t="s">
        <v>3026</v>
      </c>
      <c r="E417" s="28" t="s">
        <v>1905</v>
      </c>
      <c r="F417" s="28" t="s">
        <v>1924</v>
      </c>
      <c r="G417" s="28" t="s">
        <v>3027</v>
      </c>
      <c r="H417" s="28" t="s">
        <v>2568</v>
      </c>
      <c r="I417" s="28" t="s">
        <v>3028</v>
      </c>
      <c r="J417" s="28" t="s">
        <v>1515</v>
      </c>
      <c r="K417" s="28" t="s">
        <v>1247</v>
      </c>
      <c r="L417" s="29">
        <f t="shared" si="193"/>
        <v>348000</v>
      </c>
      <c r="M417" s="40">
        <v>290000.0</v>
      </c>
      <c r="N417" s="32"/>
      <c r="O417" s="30">
        <v>50000.0</v>
      </c>
      <c r="P417" s="31">
        <f t="shared" si="195"/>
        <v>0.058</v>
      </c>
      <c r="Q417" s="32">
        <f t="shared" si="196"/>
        <v>240000</v>
      </c>
      <c r="R417" s="32">
        <f t="shared" si="197"/>
        <v>230000</v>
      </c>
      <c r="S417" s="28"/>
      <c r="T417" s="28">
        <f t="shared" si="194"/>
        <v>0</v>
      </c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</row>
    <row r="418" ht="12.75" customHeight="1">
      <c r="A418" s="25" t="s">
        <v>30</v>
      </c>
      <c r="B418" s="26" t="s">
        <v>1937</v>
      </c>
      <c r="C418" s="39" t="s">
        <v>3029</v>
      </c>
      <c r="D418" s="28" t="s">
        <v>3030</v>
      </c>
      <c r="E418" s="28" t="s">
        <v>1905</v>
      </c>
      <c r="F418" s="28" t="s">
        <v>1924</v>
      </c>
      <c r="G418" s="28" t="s">
        <v>3031</v>
      </c>
      <c r="H418" s="28" t="s">
        <v>2568</v>
      </c>
      <c r="I418" s="28" t="s">
        <v>2505</v>
      </c>
      <c r="J418" s="28" t="s">
        <v>1610</v>
      </c>
      <c r="K418" s="28" t="s">
        <v>563</v>
      </c>
      <c r="L418" s="29">
        <f t="shared" si="193"/>
        <v>16800</v>
      </c>
      <c r="M418" s="40">
        <v>14000.0</v>
      </c>
      <c r="N418" s="32"/>
      <c r="O418" s="30">
        <v>50000.0</v>
      </c>
      <c r="P418" s="31">
        <f t="shared" si="195"/>
        <v>0.0028</v>
      </c>
      <c r="Q418" s="32">
        <f t="shared" si="196"/>
        <v>-36000</v>
      </c>
      <c r="R418" s="32">
        <f t="shared" si="197"/>
        <v>-46000</v>
      </c>
      <c r="S418" s="28"/>
      <c r="T418" s="28">
        <f t="shared" si="194"/>
        <v>1</v>
      </c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</row>
    <row r="419" ht="12.75" customHeight="1">
      <c r="A419" s="25" t="s">
        <v>30</v>
      </c>
      <c r="B419" s="26" t="s">
        <v>1937</v>
      </c>
      <c r="C419" s="39" t="s">
        <v>2161</v>
      </c>
      <c r="D419" s="28" t="s">
        <v>3032</v>
      </c>
      <c r="E419" s="28" t="s">
        <v>1905</v>
      </c>
      <c r="F419" s="28" t="s">
        <v>1924</v>
      </c>
      <c r="G419" s="28" t="s">
        <v>3033</v>
      </c>
      <c r="H419" s="28" t="s">
        <v>2568</v>
      </c>
      <c r="I419" s="28" t="s">
        <v>112</v>
      </c>
      <c r="J419" s="28" t="s">
        <v>1729</v>
      </c>
      <c r="K419" s="28" t="s">
        <v>762</v>
      </c>
      <c r="L419" s="29">
        <f t="shared" si="193"/>
        <v>84000</v>
      </c>
      <c r="M419" s="40">
        <v>70000.0</v>
      </c>
      <c r="N419" s="32"/>
      <c r="O419" s="30">
        <v>50000.0</v>
      </c>
      <c r="P419" s="31">
        <f t="shared" si="195"/>
        <v>0.014</v>
      </c>
      <c r="Q419" s="32">
        <f t="shared" si="196"/>
        <v>20000</v>
      </c>
      <c r="R419" s="32">
        <f t="shared" si="197"/>
        <v>10000</v>
      </c>
      <c r="S419" s="28"/>
      <c r="T419" s="28">
        <f t="shared" si="194"/>
        <v>0</v>
      </c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</row>
    <row r="420" ht="12.75" customHeight="1">
      <c r="A420" s="25" t="s">
        <v>30</v>
      </c>
      <c r="B420" s="26" t="s">
        <v>1937</v>
      </c>
      <c r="C420" s="39" t="s">
        <v>2165</v>
      </c>
      <c r="D420" s="28" t="s">
        <v>3034</v>
      </c>
      <c r="E420" s="28" t="s">
        <v>1905</v>
      </c>
      <c r="F420" s="28" t="s">
        <v>1924</v>
      </c>
      <c r="G420" s="28" t="s">
        <v>3035</v>
      </c>
      <c r="H420" s="28" t="s">
        <v>2568</v>
      </c>
      <c r="I420" s="28" t="s">
        <v>2505</v>
      </c>
      <c r="J420" s="28" t="s">
        <v>1473</v>
      </c>
      <c r="K420" s="28" t="s">
        <v>523</v>
      </c>
      <c r="L420" s="29">
        <f t="shared" si="193"/>
        <v>324000</v>
      </c>
      <c r="M420" s="40">
        <v>270000.0</v>
      </c>
      <c r="N420" s="32"/>
      <c r="O420" s="30">
        <v>50000.0</v>
      </c>
      <c r="P420" s="31">
        <f t="shared" si="195"/>
        <v>0.054</v>
      </c>
      <c r="Q420" s="32">
        <f t="shared" si="196"/>
        <v>220000</v>
      </c>
      <c r="R420" s="32">
        <f t="shared" si="197"/>
        <v>210000</v>
      </c>
      <c r="S420" s="28"/>
      <c r="T420" s="28">
        <f t="shared" si="194"/>
        <v>0</v>
      </c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</row>
    <row r="421" ht="12.75" customHeight="1">
      <c r="A421" s="25" t="s">
        <v>30</v>
      </c>
      <c r="B421" s="26" t="s">
        <v>1937</v>
      </c>
      <c r="C421" s="39" t="s">
        <v>3036</v>
      </c>
      <c r="D421" s="28" t="s">
        <v>3037</v>
      </c>
      <c r="E421" s="28" t="s">
        <v>1905</v>
      </c>
      <c r="F421" s="28" t="s">
        <v>1924</v>
      </c>
      <c r="G421" s="28" t="s">
        <v>3038</v>
      </c>
      <c r="H421" s="28" t="s">
        <v>2568</v>
      </c>
      <c r="I421" s="28" t="s">
        <v>2314</v>
      </c>
      <c r="J421" s="28" t="s">
        <v>1610</v>
      </c>
      <c r="K421" s="28" t="s">
        <v>1213</v>
      </c>
      <c r="L421" s="29">
        <f t="shared" si="193"/>
        <v>9000</v>
      </c>
      <c r="M421" s="40">
        <v>7500.0</v>
      </c>
      <c r="N421" s="32"/>
      <c r="O421" s="30">
        <v>50000.0</v>
      </c>
      <c r="P421" s="31">
        <f t="shared" si="195"/>
        <v>0.0015</v>
      </c>
      <c r="Q421" s="32">
        <f t="shared" si="196"/>
        <v>-42500</v>
      </c>
      <c r="R421" s="32">
        <f t="shared" si="197"/>
        <v>-52500</v>
      </c>
      <c r="S421" s="28"/>
      <c r="T421" s="28">
        <f t="shared" si="194"/>
        <v>1</v>
      </c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</row>
    <row r="422" ht="12.75" customHeight="1">
      <c r="A422" s="25" t="s">
        <v>30</v>
      </c>
      <c r="B422" s="26" t="s">
        <v>1937</v>
      </c>
      <c r="C422" s="39" t="s">
        <v>3039</v>
      </c>
      <c r="D422" s="28" t="s">
        <v>3040</v>
      </c>
      <c r="E422" s="28" t="s">
        <v>1902</v>
      </c>
      <c r="F422" s="28" t="s">
        <v>1924</v>
      </c>
      <c r="G422" s="28" t="s">
        <v>3041</v>
      </c>
      <c r="H422" s="28" t="s">
        <v>2568</v>
      </c>
      <c r="I422" s="28" t="s">
        <v>2505</v>
      </c>
      <c r="J422" s="28" t="s">
        <v>1813</v>
      </c>
      <c r="K422" s="28" t="s">
        <v>297</v>
      </c>
      <c r="L422" s="29">
        <f t="shared" si="193"/>
        <v>57600</v>
      </c>
      <c r="M422" s="40">
        <v>48000.0</v>
      </c>
      <c r="N422" s="32"/>
      <c r="O422" s="30">
        <v>50000.0</v>
      </c>
      <c r="P422" s="31">
        <f t="shared" si="195"/>
        <v>0.0096</v>
      </c>
      <c r="Q422" s="32">
        <f t="shared" si="196"/>
        <v>-2000</v>
      </c>
      <c r="R422" s="32">
        <f t="shared" si="197"/>
        <v>-12000</v>
      </c>
      <c r="S422" s="28"/>
      <c r="T422" s="28">
        <f t="shared" si="194"/>
        <v>1</v>
      </c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</row>
    <row r="423" ht="12.75" customHeight="1">
      <c r="A423" s="25" t="s">
        <v>30</v>
      </c>
      <c r="B423" s="26" t="s">
        <v>1937</v>
      </c>
      <c r="C423" s="42" t="s">
        <v>3042</v>
      </c>
      <c r="D423" s="28" t="s">
        <v>3043</v>
      </c>
      <c r="E423" s="28" t="s">
        <v>1902</v>
      </c>
      <c r="F423" s="28" t="s">
        <v>1924</v>
      </c>
      <c r="G423" s="28" t="s">
        <v>3044</v>
      </c>
      <c r="H423" s="28" t="s">
        <v>2568</v>
      </c>
      <c r="I423" s="28" t="s">
        <v>130</v>
      </c>
      <c r="J423" s="28" t="s">
        <v>1450</v>
      </c>
      <c r="K423" s="28" t="s">
        <v>462</v>
      </c>
      <c r="L423" s="29">
        <f t="shared" si="193"/>
        <v>42000</v>
      </c>
      <c r="M423" s="43">
        <v>35000.0</v>
      </c>
      <c r="N423" s="28"/>
      <c r="O423" s="30">
        <v>50000.0</v>
      </c>
      <c r="P423" s="31">
        <f t="shared" si="195"/>
        <v>0.007</v>
      </c>
      <c r="Q423" s="32">
        <f t="shared" si="196"/>
        <v>-15000</v>
      </c>
      <c r="R423" s="32">
        <f t="shared" si="197"/>
        <v>-25000</v>
      </c>
      <c r="S423" s="28"/>
      <c r="T423" s="28">
        <f t="shared" si="194"/>
        <v>1</v>
      </c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</row>
    <row r="424" ht="12.75" customHeight="1">
      <c r="A424" s="25" t="s">
        <v>30</v>
      </c>
      <c r="B424" s="26" t="s">
        <v>1937</v>
      </c>
      <c r="C424" s="42" t="s">
        <v>3045</v>
      </c>
      <c r="D424" s="28" t="s">
        <v>3046</v>
      </c>
      <c r="E424" s="28" t="s">
        <v>1905</v>
      </c>
      <c r="F424" s="28" t="s">
        <v>1924</v>
      </c>
      <c r="G424" s="28" t="s">
        <v>3047</v>
      </c>
      <c r="H424" s="28" t="s">
        <v>2568</v>
      </c>
      <c r="I424" s="28" t="s">
        <v>93</v>
      </c>
      <c r="J424" s="28" t="s">
        <v>1439</v>
      </c>
      <c r="K424" s="28" t="s">
        <v>880</v>
      </c>
      <c r="L424" s="29">
        <f t="shared" si="193"/>
        <v>600000</v>
      </c>
      <c r="M424" s="43">
        <v>500000.0</v>
      </c>
      <c r="N424" s="28"/>
      <c r="O424" s="30">
        <v>50000.0</v>
      </c>
      <c r="P424" s="31">
        <f t="shared" si="195"/>
        <v>0.1</v>
      </c>
      <c r="Q424" s="32">
        <f t="shared" si="196"/>
        <v>450000</v>
      </c>
      <c r="R424" s="32">
        <f t="shared" si="197"/>
        <v>440000</v>
      </c>
      <c r="S424" s="28"/>
      <c r="T424" s="28">
        <f t="shared" si="194"/>
        <v>0</v>
      </c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</row>
    <row r="425" ht="12.75" customHeight="1">
      <c r="A425" s="25" t="s">
        <v>30</v>
      </c>
      <c r="B425" s="26" t="s">
        <v>1937</v>
      </c>
      <c r="C425" s="42" t="s">
        <v>3048</v>
      </c>
      <c r="D425" s="28" t="s">
        <v>3049</v>
      </c>
      <c r="E425" s="28" t="s">
        <v>1905</v>
      </c>
      <c r="F425" s="28" t="s">
        <v>1924</v>
      </c>
      <c r="G425" s="28" t="s">
        <v>3050</v>
      </c>
      <c r="H425" s="28" t="s">
        <v>2568</v>
      </c>
      <c r="I425" s="28" t="s">
        <v>2505</v>
      </c>
      <c r="J425" s="28" t="s">
        <v>1839</v>
      </c>
      <c r="K425" s="28" t="s">
        <v>1090</v>
      </c>
      <c r="L425" s="29">
        <f t="shared" si="193"/>
        <v>36000</v>
      </c>
      <c r="M425" s="43">
        <v>30000.0</v>
      </c>
      <c r="N425" s="28"/>
      <c r="O425" s="30">
        <v>50000.0</v>
      </c>
      <c r="P425" s="31">
        <f t="shared" si="195"/>
        <v>0.006</v>
      </c>
      <c r="Q425" s="32">
        <f t="shared" si="196"/>
        <v>-20000</v>
      </c>
      <c r="R425" s="32">
        <f t="shared" si="197"/>
        <v>-30000</v>
      </c>
      <c r="S425" s="28"/>
      <c r="T425" s="28">
        <f t="shared" si="194"/>
        <v>1</v>
      </c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</row>
    <row r="426" ht="12.75" customHeight="1">
      <c r="A426" s="25" t="s">
        <v>30</v>
      </c>
      <c r="B426" s="26" t="s">
        <v>1937</v>
      </c>
      <c r="C426" s="42" t="s">
        <v>3051</v>
      </c>
      <c r="D426" s="28" t="s">
        <v>3052</v>
      </c>
      <c r="E426" s="28" t="s">
        <v>1902</v>
      </c>
      <c r="F426" s="28" t="s">
        <v>1924</v>
      </c>
      <c r="G426" s="28" t="s">
        <v>3053</v>
      </c>
      <c r="H426" s="28" t="s">
        <v>2568</v>
      </c>
      <c r="I426" s="28" t="s">
        <v>2422</v>
      </c>
      <c r="J426" s="28" t="s">
        <v>1505</v>
      </c>
      <c r="K426" s="28" t="s">
        <v>519</v>
      </c>
      <c r="L426" s="29">
        <f t="shared" si="193"/>
        <v>90000</v>
      </c>
      <c r="M426" s="43">
        <v>75000.0</v>
      </c>
      <c r="N426" s="28"/>
      <c r="O426" s="30">
        <v>50000.0</v>
      </c>
      <c r="P426" s="31">
        <f t="shared" si="195"/>
        <v>0.015</v>
      </c>
      <c r="Q426" s="32">
        <f t="shared" si="196"/>
        <v>25000</v>
      </c>
      <c r="R426" s="32">
        <f t="shared" si="197"/>
        <v>15000</v>
      </c>
      <c r="S426" s="28"/>
      <c r="T426" s="28">
        <f t="shared" si="194"/>
        <v>0</v>
      </c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</row>
    <row r="427" ht="12.75" customHeight="1">
      <c r="A427" s="25" t="s">
        <v>30</v>
      </c>
      <c r="B427" s="26" t="s">
        <v>1937</v>
      </c>
      <c r="C427" s="42" t="s">
        <v>3054</v>
      </c>
      <c r="D427" s="28" t="s">
        <v>3055</v>
      </c>
      <c r="E427" s="28" t="s">
        <v>1902</v>
      </c>
      <c r="F427" s="28" t="s">
        <v>1924</v>
      </c>
      <c r="G427" s="28" t="s">
        <v>3056</v>
      </c>
      <c r="H427" s="28" t="s">
        <v>2568</v>
      </c>
      <c r="I427" s="28" t="s">
        <v>2296</v>
      </c>
      <c r="J427" s="28" t="s">
        <v>1870</v>
      </c>
      <c r="K427" s="28" t="s">
        <v>528</v>
      </c>
      <c r="L427" s="29">
        <f t="shared" si="193"/>
        <v>132000</v>
      </c>
      <c r="M427" s="43">
        <v>110000.0</v>
      </c>
      <c r="N427" s="28"/>
      <c r="O427" s="30">
        <v>50000.0</v>
      </c>
      <c r="P427" s="31">
        <f t="shared" si="195"/>
        <v>0.022</v>
      </c>
      <c r="Q427" s="32">
        <f t="shared" si="196"/>
        <v>60000</v>
      </c>
      <c r="R427" s="32">
        <f t="shared" si="197"/>
        <v>50000</v>
      </c>
      <c r="S427" s="28"/>
      <c r="T427" s="28">
        <f t="shared" si="194"/>
        <v>0</v>
      </c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</row>
    <row r="428" ht="12.75" customHeight="1">
      <c r="A428" s="25" t="s">
        <v>30</v>
      </c>
      <c r="B428" s="26" t="s">
        <v>1937</v>
      </c>
      <c r="C428" s="42" t="s">
        <v>3057</v>
      </c>
      <c r="D428" s="28" t="s">
        <v>3058</v>
      </c>
      <c r="E428" s="28" t="s">
        <v>1902</v>
      </c>
      <c r="F428" s="28" t="s">
        <v>1924</v>
      </c>
      <c r="G428" s="28" t="s">
        <v>3059</v>
      </c>
      <c r="H428" s="28" t="s">
        <v>2568</v>
      </c>
      <c r="I428" s="28" t="s">
        <v>79</v>
      </c>
      <c r="J428" s="28" t="s">
        <v>1839</v>
      </c>
      <c r="K428" s="28" t="s">
        <v>1126</v>
      </c>
      <c r="L428" s="29">
        <f t="shared" si="193"/>
        <v>168000</v>
      </c>
      <c r="M428" s="43">
        <v>140000.0</v>
      </c>
      <c r="N428" s="28"/>
      <c r="O428" s="30">
        <v>50000.0</v>
      </c>
      <c r="P428" s="31">
        <f t="shared" si="195"/>
        <v>0.028</v>
      </c>
      <c r="Q428" s="32">
        <f t="shared" si="196"/>
        <v>90000</v>
      </c>
      <c r="R428" s="32">
        <f t="shared" si="197"/>
        <v>80000</v>
      </c>
      <c r="S428" s="28"/>
      <c r="T428" s="28">
        <f t="shared" si="194"/>
        <v>0</v>
      </c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</row>
    <row r="429" ht="12.75" customHeight="1">
      <c r="A429" s="52" t="s">
        <v>31</v>
      </c>
      <c r="B429" s="26" t="s">
        <v>1919</v>
      </c>
      <c r="C429" s="34">
        <v>401.0</v>
      </c>
      <c r="D429" s="26" t="s">
        <v>3060</v>
      </c>
      <c r="E429" s="26" t="s">
        <v>1905</v>
      </c>
      <c r="F429" s="28"/>
      <c r="G429" s="28"/>
      <c r="H429" s="28"/>
      <c r="I429" s="28"/>
      <c r="J429" s="26" t="s">
        <v>1746</v>
      </c>
      <c r="K429" s="26" t="s">
        <v>300</v>
      </c>
      <c r="L429" s="40">
        <v>62000.0</v>
      </c>
      <c r="M429" s="29">
        <f t="shared" ref="M429:M430" si="198">L429</f>
        <v>62000</v>
      </c>
      <c r="N429" s="53"/>
      <c r="O429" s="30">
        <v>12500.0</v>
      </c>
      <c r="P429" s="31">
        <f t="shared" ref="P429:P447" si="199">sum(L429/O429/100)</f>
        <v>0.0496</v>
      </c>
      <c r="Q429" s="32">
        <f t="shared" ref="Q429:Q447" si="200">sum(L429-O429)</f>
        <v>49500</v>
      </c>
      <c r="R429" s="32">
        <f t="shared" ref="R429:R447" si="201">L429-O429-$S$1</f>
        <v>39500</v>
      </c>
      <c r="S429" s="28"/>
      <c r="T429" s="28">
        <f t="shared" ref="T429:T447" si="202">IF(O429&gt;=L429,1,0)</f>
        <v>0</v>
      </c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</row>
    <row r="430" ht="12.75" customHeight="1">
      <c r="A430" s="33" t="s">
        <v>31</v>
      </c>
      <c r="B430" s="26" t="s">
        <v>2005</v>
      </c>
      <c r="C430" s="54">
        <v>584.0</v>
      </c>
      <c r="D430" s="28" t="s">
        <v>3061</v>
      </c>
      <c r="E430" s="26" t="s">
        <v>1905</v>
      </c>
      <c r="F430" s="35" t="s">
        <v>2007</v>
      </c>
      <c r="G430" s="35" t="s">
        <v>3062</v>
      </c>
      <c r="H430" s="28"/>
      <c r="I430" s="28"/>
      <c r="J430" s="35" t="s">
        <v>1481</v>
      </c>
      <c r="K430" s="35" t="s">
        <v>1009</v>
      </c>
      <c r="L430" s="40">
        <v>36000.0</v>
      </c>
      <c r="M430" s="29">
        <f t="shared" si="198"/>
        <v>36000</v>
      </c>
      <c r="N430" s="53"/>
      <c r="O430" s="30">
        <v>12500.0</v>
      </c>
      <c r="P430" s="31">
        <f t="shared" si="199"/>
        <v>0.0288</v>
      </c>
      <c r="Q430" s="32">
        <f t="shared" si="200"/>
        <v>23500</v>
      </c>
      <c r="R430" s="32">
        <f t="shared" si="201"/>
        <v>13500</v>
      </c>
      <c r="S430" s="28"/>
      <c r="T430" s="28">
        <f t="shared" si="202"/>
        <v>0</v>
      </c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</row>
    <row r="431" ht="12.75" customHeight="1">
      <c r="A431" s="38" t="s">
        <v>32</v>
      </c>
      <c r="B431" s="34" t="s">
        <v>1933</v>
      </c>
      <c r="C431" s="39" t="s">
        <v>3063</v>
      </c>
      <c r="D431" s="28" t="s">
        <v>3064</v>
      </c>
      <c r="E431" s="28" t="s">
        <v>1905</v>
      </c>
      <c r="F431" s="28" t="s">
        <v>1924</v>
      </c>
      <c r="G431" s="28" t="s">
        <v>3065</v>
      </c>
      <c r="H431" s="28" t="s">
        <v>105</v>
      </c>
      <c r="I431" s="28" t="s">
        <v>9</v>
      </c>
      <c r="J431" s="53" t="s">
        <v>1589</v>
      </c>
      <c r="K431" s="28" t="s">
        <v>758</v>
      </c>
      <c r="L431" s="29">
        <v>36000.0</v>
      </c>
      <c r="M431" s="49">
        <v>30000.0</v>
      </c>
      <c r="N431" s="28"/>
      <c r="O431" s="30">
        <v>12500.0</v>
      </c>
      <c r="P431" s="31">
        <f t="shared" si="199"/>
        <v>0.0288</v>
      </c>
      <c r="Q431" s="32">
        <f t="shared" si="200"/>
        <v>23500</v>
      </c>
      <c r="R431" s="32">
        <f t="shared" si="201"/>
        <v>13500</v>
      </c>
      <c r="S431" s="28"/>
      <c r="T431" s="28">
        <f t="shared" si="202"/>
        <v>0</v>
      </c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</row>
    <row r="432" ht="12.75" customHeight="1">
      <c r="A432" s="25" t="s">
        <v>33</v>
      </c>
      <c r="B432" s="26" t="s">
        <v>1900</v>
      </c>
      <c r="C432" s="27">
        <v>167.0</v>
      </c>
      <c r="D432" s="28" t="s">
        <v>3066</v>
      </c>
      <c r="E432" s="28" t="s">
        <v>1905</v>
      </c>
      <c r="F432" s="28"/>
      <c r="G432" s="28" t="s">
        <v>3067</v>
      </c>
      <c r="H432" s="28"/>
      <c r="I432" s="28"/>
      <c r="J432" s="28" t="s">
        <v>1091</v>
      </c>
      <c r="K432" s="28" t="s">
        <v>1159</v>
      </c>
      <c r="L432" s="29">
        <f>M432*1.2</f>
        <v>120000</v>
      </c>
      <c r="M432" s="29">
        <v>100000.0</v>
      </c>
      <c r="N432" s="28"/>
      <c r="O432" s="30">
        <v>30000.0</v>
      </c>
      <c r="P432" s="31">
        <f t="shared" si="199"/>
        <v>0.04</v>
      </c>
      <c r="Q432" s="32">
        <f t="shared" si="200"/>
        <v>90000</v>
      </c>
      <c r="R432" s="32">
        <f t="shared" si="201"/>
        <v>80000</v>
      </c>
      <c r="S432" s="28"/>
      <c r="T432" s="28">
        <f t="shared" si="202"/>
        <v>0</v>
      </c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</row>
    <row r="433" ht="12.75" customHeight="1">
      <c r="A433" s="33" t="s">
        <v>33</v>
      </c>
      <c r="B433" s="26" t="s">
        <v>1919</v>
      </c>
      <c r="C433" s="34">
        <v>127.0</v>
      </c>
      <c r="D433" s="26" t="s">
        <v>3068</v>
      </c>
      <c r="E433" s="26" t="s">
        <v>1905</v>
      </c>
      <c r="F433" s="35"/>
      <c r="G433" s="26"/>
      <c r="H433" s="26"/>
      <c r="I433" s="26"/>
      <c r="J433" s="26" t="s">
        <v>1495</v>
      </c>
      <c r="K433" s="26" t="s">
        <v>1378</v>
      </c>
      <c r="L433" s="36">
        <v>65000.0</v>
      </c>
      <c r="M433" s="29">
        <f t="shared" ref="M433:M445" si="203">L433</f>
        <v>65000</v>
      </c>
      <c r="N433" s="28"/>
      <c r="O433" s="37">
        <v>30000.0</v>
      </c>
      <c r="P433" s="31">
        <f t="shared" si="199"/>
        <v>0.02166666667</v>
      </c>
      <c r="Q433" s="32">
        <f t="shared" si="200"/>
        <v>35000</v>
      </c>
      <c r="R433" s="32">
        <f t="shared" si="201"/>
        <v>25000</v>
      </c>
      <c r="S433" s="28"/>
      <c r="T433" s="28">
        <f t="shared" si="202"/>
        <v>0</v>
      </c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</row>
    <row r="434" ht="12.75" customHeight="1">
      <c r="A434" s="33" t="s">
        <v>33</v>
      </c>
      <c r="B434" s="26" t="s">
        <v>1919</v>
      </c>
      <c r="C434" s="51">
        <v>137.0</v>
      </c>
      <c r="D434" s="26" t="s">
        <v>3069</v>
      </c>
      <c r="E434" s="26" t="s">
        <v>1905</v>
      </c>
      <c r="F434" s="35"/>
      <c r="G434" s="26"/>
      <c r="H434" s="26"/>
      <c r="I434" s="26"/>
      <c r="J434" s="26" t="s">
        <v>1876</v>
      </c>
      <c r="K434" s="26" t="s">
        <v>964</v>
      </c>
      <c r="L434" s="36">
        <v>62000.0</v>
      </c>
      <c r="M434" s="29">
        <f t="shared" si="203"/>
        <v>62000</v>
      </c>
      <c r="N434" s="28"/>
      <c r="O434" s="37">
        <v>30000.0</v>
      </c>
      <c r="P434" s="31">
        <f t="shared" si="199"/>
        <v>0.02066666667</v>
      </c>
      <c r="Q434" s="32">
        <f t="shared" si="200"/>
        <v>32000</v>
      </c>
      <c r="R434" s="32">
        <f t="shared" si="201"/>
        <v>22000</v>
      </c>
      <c r="S434" s="28"/>
      <c r="T434" s="28">
        <f t="shared" si="202"/>
        <v>0</v>
      </c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</row>
    <row r="435" ht="12.75" customHeight="1">
      <c r="A435" s="33" t="s">
        <v>33</v>
      </c>
      <c r="B435" s="26" t="s">
        <v>1919</v>
      </c>
      <c r="C435" s="34">
        <v>148.0</v>
      </c>
      <c r="D435" s="26" t="s">
        <v>3070</v>
      </c>
      <c r="E435" s="26" t="s">
        <v>1902</v>
      </c>
      <c r="F435" s="35"/>
      <c r="G435" s="26"/>
      <c r="H435" s="26"/>
      <c r="I435" s="26"/>
      <c r="J435" s="26" t="s">
        <v>1876</v>
      </c>
      <c r="K435" s="26" t="s">
        <v>987</v>
      </c>
      <c r="L435" s="36">
        <v>38000.0</v>
      </c>
      <c r="M435" s="29">
        <f t="shared" si="203"/>
        <v>38000</v>
      </c>
      <c r="N435" s="28"/>
      <c r="O435" s="37">
        <v>30000.0</v>
      </c>
      <c r="P435" s="31">
        <f t="shared" si="199"/>
        <v>0.01266666667</v>
      </c>
      <c r="Q435" s="32">
        <f t="shared" si="200"/>
        <v>8000</v>
      </c>
      <c r="R435" s="32">
        <f t="shared" si="201"/>
        <v>-2000</v>
      </c>
      <c r="S435" s="28"/>
      <c r="T435" s="28">
        <f t="shared" si="202"/>
        <v>0</v>
      </c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</row>
    <row r="436" ht="12.75" customHeight="1">
      <c r="A436" s="52" t="s">
        <v>33</v>
      </c>
      <c r="B436" s="26" t="s">
        <v>1919</v>
      </c>
      <c r="C436" s="34">
        <v>292.0</v>
      </c>
      <c r="D436" s="26" t="s">
        <v>3071</v>
      </c>
      <c r="E436" s="26" t="s">
        <v>1902</v>
      </c>
      <c r="F436" s="28"/>
      <c r="G436" s="28"/>
      <c r="H436" s="28"/>
      <c r="I436" s="28"/>
      <c r="J436" s="26" t="s">
        <v>1793</v>
      </c>
      <c r="K436" s="26" t="s">
        <v>614</v>
      </c>
      <c r="L436" s="40">
        <v>30000.0</v>
      </c>
      <c r="M436" s="29">
        <f t="shared" si="203"/>
        <v>30000</v>
      </c>
      <c r="N436" s="53"/>
      <c r="O436" s="30">
        <v>30000.0</v>
      </c>
      <c r="P436" s="31">
        <f t="shared" si="199"/>
        <v>0.01</v>
      </c>
      <c r="Q436" s="32">
        <f t="shared" si="200"/>
        <v>0</v>
      </c>
      <c r="R436" s="32">
        <f t="shared" si="201"/>
        <v>-10000</v>
      </c>
      <c r="S436" s="28"/>
      <c r="T436" s="28">
        <f t="shared" si="202"/>
        <v>1</v>
      </c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</row>
    <row r="437" ht="12.75" customHeight="1">
      <c r="A437" s="52" t="s">
        <v>33</v>
      </c>
      <c r="B437" s="26" t="s">
        <v>1919</v>
      </c>
      <c r="C437" s="34">
        <v>467.0</v>
      </c>
      <c r="D437" s="26" t="s">
        <v>3072</v>
      </c>
      <c r="E437" s="26" t="s">
        <v>1902</v>
      </c>
      <c r="F437" s="28"/>
      <c r="G437" s="28"/>
      <c r="H437" s="28"/>
      <c r="I437" s="28"/>
      <c r="J437" s="26" t="s">
        <v>1746</v>
      </c>
      <c r="K437" s="26" t="s">
        <v>201</v>
      </c>
      <c r="L437" s="40">
        <v>30000.0</v>
      </c>
      <c r="M437" s="29">
        <f t="shared" si="203"/>
        <v>30000</v>
      </c>
      <c r="N437" s="53"/>
      <c r="O437" s="30">
        <v>30000.0</v>
      </c>
      <c r="P437" s="31">
        <f t="shared" si="199"/>
        <v>0.01</v>
      </c>
      <c r="Q437" s="32">
        <f t="shared" si="200"/>
        <v>0</v>
      </c>
      <c r="R437" s="32">
        <f t="shared" si="201"/>
        <v>-10000</v>
      </c>
      <c r="S437" s="28"/>
      <c r="T437" s="28">
        <f t="shared" si="202"/>
        <v>1</v>
      </c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</row>
    <row r="438" ht="12.75" customHeight="1">
      <c r="A438" s="52" t="s">
        <v>33</v>
      </c>
      <c r="B438" s="26" t="s">
        <v>1919</v>
      </c>
      <c r="C438" s="34">
        <v>486.0</v>
      </c>
      <c r="D438" s="26" t="s">
        <v>3073</v>
      </c>
      <c r="E438" s="26" t="s">
        <v>1902</v>
      </c>
      <c r="F438" s="28"/>
      <c r="G438" s="28"/>
      <c r="H438" s="28"/>
      <c r="I438" s="28"/>
      <c r="J438" s="26" t="s">
        <v>1586</v>
      </c>
      <c r="K438" s="26" t="s">
        <v>980</v>
      </c>
      <c r="L438" s="40">
        <v>225000.0</v>
      </c>
      <c r="M438" s="29">
        <f t="shared" si="203"/>
        <v>225000</v>
      </c>
      <c r="N438" s="53"/>
      <c r="O438" s="30">
        <v>30000.0</v>
      </c>
      <c r="P438" s="31">
        <f t="shared" si="199"/>
        <v>0.075</v>
      </c>
      <c r="Q438" s="32">
        <f t="shared" si="200"/>
        <v>195000</v>
      </c>
      <c r="R438" s="32">
        <f t="shared" si="201"/>
        <v>185000</v>
      </c>
      <c r="S438" s="28"/>
      <c r="T438" s="28">
        <f t="shared" si="202"/>
        <v>0</v>
      </c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</row>
    <row r="439" ht="12.75" customHeight="1">
      <c r="A439" s="33" t="s">
        <v>33</v>
      </c>
      <c r="B439" s="26" t="s">
        <v>2005</v>
      </c>
      <c r="C439" s="54">
        <v>673.0</v>
      </c>
      <c r="D439" s="28" t="s">
        <v>3074</v>
      </c>
      <c r="E439" s="26" t="s">
        <v>1902</v>
      </c>
      <c r="F439" s="35" t="s">
        <v>1924</v>
      </c>
      <c r="G439" s="35" t="s">
        <v>3075</v>
      </c>
      <c r="H439" s="28"/>
      <c r="I439" s="28"/>
      <c r="J439" s="35" t="s">
        <v>1772</v>
      </c>
      <c r="K439" s="35" t="s">
        <v>248</v>
      </c>
      <c r="L439" s="40">
        <v>10000.0</v>
      </c>
      <c r="M439" s="29">
        <f t="shared" si="203"/>
        <v>10000</v>
      </c>
      <c r="N439" s="53"/>
      <c r="O439" s="30">
        <v>30000.0</v>
      </c>
      <c r="P439" s="31">
        <f t="shared" si="199"/>
        <v>0.003333333333</v>
      </c>
      <c r="Q439" s="32">
        <f t="shared" si="200"/>
        <v>-20000</v>
      </c>
      <c r="R439" s="32">
        <f t="shared" si="201"/>
        <v>-30000</v>
      </c>
      <c r="S439" s="28"/>
      <c r="T439" s="28">
        <f t="shared" si="202"/>
        <v>1</v>
      </c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</row>
    <row r="440" ht="12.75" customHeight="1">
      <c r="A440" s="33" t="s">
        <v>33</v>
      </c>
      <c r="B440" s="26" t="s">
        <v>2005</v>
      </c>
      <c r="C440" s="54">
        <v>706.0</v>
      </c>
      <c r="D440" s="28" t="s">
        <v>3076</v>
      </c>
      <c r="E440" s="26" t="s">
        <v>1902</v>
      </c>
      <c r="F440" s="35" t="s">
        <v>1924</v>
      </c>
      <c r="G440" s="35">
        <v>2023.0</v>
      </c>
      <c r="H440" s="28"/>
      <c r="I440" s="28"/>
      <c r="J440" s="35" t="s">
        <v>1517</v>
      </c>
      <c r="K440" s="35" t="s">
        <v>943</v>
      </c>
      <c r="L440" s="40">
        <v>12000.0</v>
      </c>
      <c r="M440" s="29">
        <f t="shared" si="203"/>
        <v>12000</v>
      </c>
      <c r="N440" s="53"/>
      <c r="O440" s="30">
        <v>30000.0</v>
      </c>
      <c r="P440" s="31">
        <f t="shared" si="199"/>
        <v>0.004</v>
      </c>
      <c r="Q440" s="32">
        <f t="shared" si="200"/>
        <v>-18000</v>
      </c>
      <c r="R440" s="32">
        <f t="shared" si="201"/>
        <v>-28000</v>
      </c>
      <c r="S440" s="28"/>
      <c r="T440" s="28">
        <f t="shared" si="202"/>
        <v>1</v>
      </c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</row>
    <row r="441" ht="12.75" customHeight="1">
      <c r="A441" s="38" t="s">
        <v>33</v>
      </c>
      <c r="B441" s="34" t="s">
        <v>1921</v>
      </c>
      <c r="C441" s="39" t="s">
        <v>3077</v>
      </c>
      <c r="D441" s="28" t="s">
        <v>3078</v>
      </c>
      <c r="E441" s="26" t="s">
        <v>1902</v>
      </c>
      <c r="F441" s="28" t="s">
        <v>1924</v>
      </c>
      <c r="G441" s="28" t="s">
        <v>3079</v>
      </c>
      <c r="H441" s="28" t="s">
        <v>2205</v>
      </c>
      <c r="I441" s="28" t="s">
        <v>79</v>
      </c>
      <c r="J441" s="28" t="s">
        <v>1405</v>
      </c>
      <c r="K441" s="28" t="s">
        <v>1200</v>
      </c>
      <c r="L441" s="40">
        <v>13000.0</v>
      </c>
      <c r="M441" s="29">
        <f t="shared" si="203"/>
        <v>13000</v>
      </c>
      <c r="N441" s="57"/>
      <c r="O441" s="37">
        <v>30000.0</v>
      </c>
      <c r="P441" s="31">
        <f t="shared" si="199"/>
        <v>0.004333333333</v>
      </c>
      <c r="Q441" s="32">
        <f t="shared" si="200"/>
        <v>-17000</v>
      </c>
      <c r="R441" s="32">
        <f t="shared" si="201"/>
        <v>-27000</v>
      </c>
      <c r="S441" s="28"/>
      <c r="T441" s="28">
        <f t="shared" si="202"/>
        <v>1</v>
      </c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</row>
    <row r="442" ht="12.75" customHeight="1">
      <c r="A442" s="38" t="s">
        <v>33</v>
      </c>
      <c r="B442" s="34" t="s">
        <v>1921</v>
      </c>
      <c r="C442" s="39" t="s">
        <v>3080</v>
      </c>
      <c r="D442" s="28" t="s">
        <v>3081</v>
      </c>
      <c r="E442" s="26" t="s">
        <v>1902</v>
      </c>
      <c r="F442" s="28" t="s">
        <v>1952</v>
      </c>
      <c r="G442" s="28" t="s">
        <v>3082</v>
      </c>
      <c r="H442" s="28" t="s">
        <v>2205</v>
      </c>
      <c r="I442" s="28" t="s">
        <v>48</v>
      </c>
      <c r="J442" s="28" t="s">
        <v>1449</v>
      </c>
      <c r="K442" s="28" t="s">
        <v>917</v>
      </c>
      <c r="L442" s="40">
        <v>7500.0</v>
      </c>
      <c r="M442" s="29">
        <f t="shared" si="203"/>
        <v>7500</v>
      </c>
      <c r="N442" s="57"/>
      <c r="O442" s="37">
        <v>30000.0</v>
      </c>
      <c r="P442" s="31">
        <f t="shared" si="199"/>
        <v>0.0025</v>
      </c>
      <c r="Q442" s="32">
        <f t="shared" si="200"/>
        <v>-22500</v>
      </c>
      <c r="R442" s="32">
        <f t="shared" si="201"/>
        <v>-32500</v>
      </c>
      <c r="S442" s="28"/>
      <c r="T442" s="28">
        <f t="shared" si="202"/>
        <v>1</v>
      </c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</row>
    <row r="443" ht="12.75" customHeight="1">
      <c r="A443" s="38" t="s">
        <v>33</v>
      </c>
      <c r="B443" s="34" t="s">
        <v>1928</v>
      </c>
      <c r="C443" s="39" t="s">
        <v>3083</v>
      </c>
      <c r="D443" s="28" t="s">
        <v>3084</v>
      </c>
      <c r="E443" s="26" t="s">
        <v>1902</v>
      </c>
      <c r="F443" s="28" t="s">
        <v>3085</v>
      </c>
      <c r="G443" s="28" t="s">
        <v>3086</v>
      </c>
      <c r="H443" s="28" t="s">
        <v>2205</v>
      </c>
      <c r="I443" s="28" t="s">
        <v>2422</v>
      </c>
      <c r="J443" s="28" t="s">
        <v>1680</v>
      </c>
      <c r="K443" s="28" t="s">
        <v>297</v>
      </c>
      <c r="L443" s="40">
        <v>42000.0</v>
      </c>
      <c r="M443" s="29">
        <f t="shared" si="203"/>
        <v>42000</v>
      </c>
      <c r="N443" s="57"/>
      <c r="O443" s="37">
        <v>30000.0</v>
      </c>
      <c r="P443" s="31">
        <f t="shared" si="199"/>
        <v>0.014</v>
      </c>
      <c r="Q443" s="32">
        <f t="shared" si="200"/>
        <v>12000</v>
      </c>
      <c r="R443" s="32">
        <f t="shared" si="201"/>
        <v>2000</v>
      </c>
      <c r="S443" s="28"/>
      <c r="T443" s="28">
        <f t="shared" si="202"/>
        <v>0</v>
      </c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</row>
    <row r="444" ht="12.75" customHeight="1">
      <c r="A444" s="38" t="s">
        <v>33</v>
      </c>
      <c r="B444" s="34" t="s">
        <v>1928</v>
      </c>
      <c r="C444" s="39" t="s">
        <v>2716</v>
      </c>
      <c r="D444" s="28" t="s">
        <v>3087</v>
      </c>
      <c r="E444" s="26" t="s">
        <v>1905</v>
      </c>
      <c r="F444" s="28" t="s">
        <v>1924</v>
      </c>
      <c r="G444" s="28" t="s">
        <v>3088</v>
      </c>
      <c r="H444" s="28" t="s">
        <v>2205</v>
      </c>
      <c r="I444" s="28" t="s">
        <v>79</v>
      </c>
      <c r="J444" s="28" t="s">
        <v>1705</v>
      </c>
      <c r="K444" s="28" t="s">
        <v>674</v>
      </c>
      <c r="L444" s="40">
        <v>55000.0</v>
      </c>
      <c r="M444" s="29">
        <f t="shared" si="203"/>
        <v>55000</v>
      </c>
      <c r="N444" s="57"/>
      <c r="O444" s="37">
        <v>30000.0</v>
      </c>
      <c r="P444" s="31">
        <f t="shared" si="199"/>
        <v>0.01833333333</v>
      </c>
      <c r="Q444" s="32">
        <f t="shared" si="200"/>
        <v>25000</v>
      </c>
      <c r="R444" s="32">
        <f t="shared" si="201"/>
        <v>15000</v>
      </c>
      <c r="S444" s="28"/>
      <c r="T444" s="28">
        <f t="shared" si="202"/>
        <v>0</v>
      </c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</row>
    <row r="445" ht="12.75" customHeight="1">
      <c r="A445" s="38" t="s">
        <v>33</v>
      </c>
      <c r="B445" s="34" t="s">
        <v>1928</v>
      </c>
      <c r="C445" s="39" t="s">
        <v>2284</v>
      </c>
      <c r="D445" s="28" t="s">
        <v>3089</v>
      </c>
      <c r="E445" s="26" t="s">
        <v>1905</v>
      </c>
      <c r="F445" s="28" t="s">
        <v>1924</v>
      </c>
      <c r="G445" s="28" t="s">
        <v>3090</v>
      </c>
      <c r="H445" s="28" t="s">
        <v>2205</v>
      </c>
      <c r="I445" s="28" t="s">
        <v>1968</v>
      </c>
      <c r="J445" s="28" t="s">
        <v>1643</v>
      </c>
      <c r="K445" s="28" t="s">
        <v>855</v>
      </c>
      <c r="L445" s="40">
        <v>9000.0</v>
      </c>
      <c r="M445" s="29">
        <f t="shared" si="203"/>
        <v>9000</v>
      </c>
      <c r="N445" s="57"/>
      <c r="O445" s="30">
        <v>30000.0</v>
      </c>
      <c r="P445" s="31">
        <f t="shared" si="199"/>
        <v>0.003</v>
      </c>
      <c r="Q445" s="32">
        <f t="shared" si="200"/>
        <v>-21000</v>
      </c>
      <c r="R445" s="32">
        <f t="shared" si="201"/>
        <v>-31000</v>
      </c>
      <c r="S445" s="28"/>
      <c r="T445" s="28">
        <f t="shared" si="202"/>
        <v>1</v>
      </c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</row>
    <row r="446" ht="12.75" customHeight="1">
      <c r="A446" s="25" t="s">
        <v>33</v>
      </c>
      <c r="B446" s="26" t="s">
        <v>1933</v>
      </c>
      <c r="C446" s="39" t="s">
        <v>2023</v>
      </c>
      <c r="D446" s="28" t="s">
        <v>3091</v>
      </c>
      <c r="E446" s="28" t="s">
        <v>1902</v>
      </c>
      <c r="F446" s="28" t="s">
        <v>1924</v>
      </c>
      <c r="G446" s="28" t="s">
        <v>3092</v>
      </c>
      <c r="H446" s="53" t="s">
        <v>2205</v>
      </c>
      <c r="I446" s="28" t="s">
        <v>2477</v>
      </c>
      <c r="J446" s="28" t="s">
        <v>1454</v>
      </c>
      <c r="K446" s="28" t="s">
        <v>309</v>
      </c>
      <c r="L446" s="29">
        <f t="shared" ref="L446:L451" si="204">M446*1.2</f>
        <v>900000</v>
      </c>
      <c r="M446" s="49">
        <v>750000.0</v>
      </c>
      <c r="N446" s="28"/>
      <c r="O446" s="30">
        <v>30000.0</v>
      </c>
      <c r="P446" s="31">
        <f t="shared" si="199"/>
        <v>0.3</v>
      </c>
      <c r="Q446" s="32">
        <f t="shared" si="200"/>
        <v>870000</v>
      </c>
      <c r="R446" s="32">
        <f t="shared" si="201"/>
        <v>860000</v>
      </c>
      <c r="S446" s="28"/>
      <c r="T446" s="28">
        <f t="shared" si="202"/>
        <v>0</v>
      </c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</row>
    <row r="447" ht="12.75" customHeight="1">
      <c r="A447" s="25" t="s">
        <v>33</v>
      </c>
      <c r="B447" s="26" t="s">
        <v>1933</v>
      </c>
      <c r="C447" s="39" t="s">
        <v>3093</v>
      </c>
      <c r="D447" s="28" t="s">
        <v>3094</v>
      </c>
      <c r="E447" s="28" t="s">
        <v>1902</v>
      </c>
      <c r="F447" s="28" t="s">
        <v>1924</v>
      </c>
      <c r="G447" s="28" t="s">
        <v>3095</v>
      </c>
      <c r="H447" s="53" t="s">
        <v>2205</v>
      </c>
      <c r="I447" s="28" t="s">
        <v>74</v>
      </c>
      <c r="J447" s="28" t="s">
        <v>1839</v>
      </c>
      <c r="K447" s="28" t="s">
        <v>464</v>
      </c>
      <c r="L447" s="29">
        <f t="shared" si="204"/>
        <v>240000</v>
      </c>
      <c r="M447" s="49">
        <v>200000.0</v>
      </c>
      <c r="N447" s="28"/>
      <c r="O447" s="37">
        <v>30000.0</v>
      </c>
      <c r="P447" s="31">
        <f t="shared" si="199"/>
        <v>0.08</v>
      </c>
      <c r="Q447" s="32">
        <f t="shared" si="200"/>
        <v>210000</v>
      </c>
      <c r="R447" s="32">
        <f t="shared" si="201"/>
        <v>200000</v>
      </c>
      <c r="S447" s="28"/>
      <c r="T447" s="28">
        <f t="shared" si="202"/>
        <v>0</v>
      </c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</row>
    <row r="448" ht="12.75" customHeight="1">
      <c r="A448" s="25" t="s">
        <v>33</v>
      </c>
      <c r="B448" s="26" t="s">
        <v>1937</v>
      </c>
      <c r="C448" s="44" t="s">
        <v>3096</v>
      </c>
      <c r="D448" s="6" t="s">
        <v>3097</v>
      </c>
      <c r="E448" s="6" t="s">
        <v>1902</v>
      </c>
      <c r="F448" s="6" t="s">
        <v>1924</v>
      </c>
      <c r="G448" s="6" t="s">
        <v>3098</v>
      </c>
      <c r="I448" s="6" t="s">
        <v>2205</v>
      </c>
      <c r="J448" s="6" t="s">
        <v>1716</v>
      </c>
      <c r="K448" s="6" t="s">
        <v>1248</v>
      </c>
      <c r="L448" s="29">
        <f t="shared" si="204"/>
        <v>72000</v>
      </c>
      <c r="M448" s="45">
        <v>60000.0</v>
      </c>
      <c r="O448" s="30">
        <v>30000.0</v>
      </c>
      <c r="P448" s="31">
        <v>0.02</v>
      </c>
      <c r="Q448" s="32">
        <v>30000.0</v>
      </c>
      <c r="R448" s="32">
        <v>20000.0</v>
      </c>
      <c r="S448" s="28"/>
      <c r="T448" s="28">
        <f t="shared" ref="T448:T454" si="205">IF(O448&gt;=M448,1,0)</f>
        <v>0</v>
      </c>
    </row>
    <row r="449" ht="12.75" customHeight="1">
      <c r="A449" s="25" t="s">
        <v>33</v>
      </c>
      <c r="B449" s="26" t="s">
        <v>1937</v>
      </c>
      <c r="C449" s="39" t="s">
        <v>3099</v>
      </c>
      <c r="D449" s="28" t="s">
        <v>3100</v>
      </c>
      <c r="E449" s="28" t="s">
        <v>1905</v>
      </c>
      <c r="F449" s="28" t="s">
        <v>2382</v>
      </c>
      <c r="G449" s="28" t="s">
        <v>3101</v>
      </c>
      <c r="H449" s="28" t="s">
        <v>2205</v>
      </c>
      <c r="I449" s="28" t="s">
        <v>1968</v>
      </c>
      <c r="J449" s="28" t="s">
        <v>1450</v>
      </c>
      <c r="K449" s="28" t="s">
        <v>1255</v>
      </c>
      <c r="L449" s="29">
        <f t="shared" si="204"/>
        <v>138000</v>
      </c>
      <c r="M449" s="40">
        <v>115000.0</v>
      </c>
      <c r="N449" s="32"/>
      <c r="O449" s="30">
        <v>30000.0</v>
      </c>
      <c r="P449" s="31">
        <f t="shared" ref="P449:P454" si="206">sum(M449/O449/100)</f>
        <v>0.03833333333</v>
      </c>
      <c r="Q449" s="32">
        <f t="shared" ref="Q449:Q454" si="207">sum(M449-O449)</f>
        <v>85000</v>
      </c>
      <c r="R449" s="32">
        <f t="shared" ref="R449:R454" si="208">M449-O449-$S$1</f>
        <v>75000</v>
      </c>
      <c r="S449" s="28"/>
      <c r="T449" s="28">
        <f t="shared" si="205"/>
        <v>0</v>
      </c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</row>
    <row r="450" ht="12.75" customHeight="1">
      <c r="A450" s="25" t="s">
        <v>33</v>
      </c>
      <c r="B450" s="26" t="s">
        <v>1937</v>
      </c>
      <c r="C450" s="42" t="s">
        <v>3102</v>
      </c>
      <c r="D450" s="28" t="s">
        <v>3103</v>
      </c>
      <c r="E450" s="28" t="s">
        <v>1902</v>
      </c>
      <c r="F450" s="28" t="s">
        <v>1952</v>
      </c>
      <c r="G450" s="28" t="s">
        <v>3104</v>
      </c>
      <c r="H450" s="28" t="s">
        <v>2205</v>
      </c>
      <c r="I450" s="28" t="s">
        <v>3105</v>
      </c>
      <c r="J450" s="28" t="s">
        <v>1450</v>
      </c>
      <c r="K450" s="28" t="s">
        <v>177</v>
      </c>
      <c r="L450" s="29">
        <f t="shared" si="204"/>
        <v>240000</v>
      </c>
      <c r="M450" s="43">
        <v>200000.0</v>
      </c>
      <c r="N450" s="28"/>
      <c r="O450" s="30">
        <v>30000.0</v>
      </c>
      <c r="P450" s="31">
        <f t="shared" si="206"/>
        <v>0.06666666667</v>
      </c>
      <c r="Q450" s="32">
        <f t="shared" si="207"/>
        <v>170000</v>
      </c>
      <c r="R450" s="32">
        <f t="shared" si="208"/>
        <v>160000</v>
      </c>
      <c r="S450" s="28"/>
      <c r="T450" s="28">
        <f t="shared" si="205"/>
        <v>0</v>
      </c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</row>
    <row r="451" ht="12.75" customHeight="1">
      <c r="A451" s="25" t="s">
        <v>33</v>
      </c>
      <c r="B451" s="26" t="s">
        <v>1937</v>
      </c>
      <c r="C451" s="42" t="s">
        <v>3106</v>
      </c>
      <c r="D451" s="28" t="s">
        <v>3107</v>
      </c>
      <c r="E451" s="28" t="s">
        <v>1902</v>
      </c>
      <c r="F451" s="28" t="s">
        <v>1924</v>
      </c>
      <c r="G451" s="28" t="s">
        <v>3108</v>
      </c>
      <c r="H451" s="28" t="s">
        <v>2205</v>
      </c>
      <c r="I451" s="28" t="s">
        <v>3109</v>
      </c>
      <c r="J451" s="28" t="s">
        <v>1448</v>
      </c>
      <c r="K451" s="28" t="s">
        <v>1126</v>
      </c>
      <c r="L451" s="29">
        <f t="shared" si="204"/>
        <v>240000</v>
      </c>
      <c r="M451" s="43">
        <v>200000.0</v>
      </c>
      <c r="N451" s="28"/>
      <c r="O451" s="30">
        <v>30000.0</v>
      </c>
      <c r="P451" s="31">
        <f t="shared" si="206"/>
        <v>0.06666666667</v>
      </c>
      <c r="Q451" s="32">
        <f t="shared" si="207"/>
        <v>170000</v>
      </c>
      <c r="R451" s="32">
        <f t="shared" si="208"/>
        <v>160000</v>
      </c>
      <c r="S451" s="28"/>
      <c r="T451" s="28">
        <f t="shared" si="205"/>
        <v>0</v>
      </c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</row>
    <row r="452" ht="12.75" customHeight="1">
      <c r="A452" s="25" t="s">
        <v>33</v>
      </c>
      <c r="B452" s="35" t="s">
        <v>1949</v>
      </c>
      <c r="C452" s="27" t="s">
        <v>3110</v>
      </c>
      <c r="D452" s="28" t="s">
        <v>3111</v>
      </c>
      <c r="E452" s="28" t="s">
        <v>1905</v>
      </c>
      <c r="F452" s="28" t="s">
        <v>1924</v>
      </c>
      <c r="G452" s="28" t="s">
        <v>3112</v>
      </c>
      <c r="H452" s="28" t="s">
        <v>2205</v>
      </c>
      <c r="I452" s="28" t="s">
        <v>3113</v>
      </c>
      <c r="J452" s="32" t="s">
        <v>1484</v>
      </c>
      <c r="K452" s="32" t="s">
        <v>1039</v>
      </c>
      <c r="L452" s="29">
        <v>28800.0</v>
      </c>
      <c r="M452" s="49">
        <v>24000.0</v>
      </c>
      <c r="N452" s="50"/>
      <c r="O452" s="48">
        <v>30000.0</v>
      </c>
      <c r="P452" s="31">
        <f t="shared" si="206"/>
        <v>0.008</v>
      </c>
      <c r="Q452" s="32">
        <f t="shared" si="207"/>
        <v>-6000</v>
      </c>
      <c r="R452" s="32">
        <f t="shared" si="208"/>
        <v>-16000</v>
      </c>
      <c r="S452" s="28"/>
      <c r="T452" s="28">
        <f t="shared" si="205"/>
        <v>1</v>
      </c>
      <c r="U452" s="28"/>
      <c r="V452" s="28"/>
      <c r="W452" s="28"/>
    </row>
    <row r="453" ht="12.75" customHeight="1">
      <c r="A453" s="25" t="s">
        <v>33</v>
      </c>
      <c r="B453" s="35" t="s">
        <v>1949</v>
      </c>
      <c r="C453" s="27" t="s">
        <v>3114</v>
      </c>
      <c r="D453" s="28" t="s">
        <v>3115</v>
      </c>
      <c r="E453" s="28" t="s">
        <v>1905</v>
      </c>
      <c r="F453" s="28" t="s">
        <v>2282</v>
      </c>
      <c r="G453" s="28" t="s">
        <v>3116</v>
      </c>
      <c r="H453" s="28" t="s">
        <v>2205</v>
      </c>
      <c r="I453" s="28" t="s">
        <v>9</v>
      </c>
      <c r="J453" s="32" t="s">
        <v>1601</v>
      </c>
      <c r="K453" s="32" t="s">
        <v>1259</v>
      </c>
      <c r="L453" s="29">
        <v>19200.0</v>
      </c>
      <c r="M453" s="49">
        <v>16000.0</v>
      </c>
      <c r="N453" s="50"/>
      <c r="O453" s="48">
        <v>30000.0</v>
      </c>
      <c r="P453" s="31">
        <f t="shared" si="206"/>
        <v>0.005333333333</v>
      </c>
      <c r="Q453" s="32">
        <f t="shared" si="207"/>
        <v>-14000</v>
      </c>
      <c r="R453" s="32">
        <f t="shared" si="208"/>
        <v>-24000</v>
      </c>
      <c r="S453" s="28"/>
      <c r="T453" s="28">
        <f t="shared" si="205"/>
        <v>1</v>
      </c>
      <c r="U453" s="28"/>
      <c r="V453" s="28"/>
      <c r="W453" s="28"/>
    </row>
    <row r="454" ht="12.75" customHeight="1">
      <c r="A454" s="25" t="s">
        <v>33</v>
      </c>
      <c r="B454" s="35" t="s">
        <v>1949</v>
      </c>
      <c r="C454" s="27" t="s">
        <v>3117</v>
      </c>
      <c r="D454" s="28" t="s">
        <v>3118</v>
      </c>
      <c r="E454" s="28" t="s">
        <v>1905</v>
      </c>
      <c r="F454" s="28" t="s">
        <v>1924</v>
      </c>
      <c r="G454" s="28" t="s">
        <v>3119</v>
      </c>
      <c r="H454" s="28" t="s">
        <v>2205</v>
      </c>
      <c r="I454" s="28" t="s">
        <v>140</v>
      </c>
      <c r="J454" s="32" t="s">
        <v>1635</v>
      </c>
      <c r="K454" s="32" t="s">
        <v>628</v>
      </c>
      <c r="L454" s="29">
        <v>18000.0</v>
      </c>
      <c r="M454" s="49">
        <v>15000.0</v>
      </c>
      <c r="N454" s="50"/>
      <c r="O454" s="48">
        <v>30000.0</v>
      </c>
      <c r="P454" s="31">
        <f t="shared" si="206"/>
        <v>0.005</v>
      </c>
      <c r="Q454" s="32">
        <f t="shared" si="207"/>
        <v>-15000</v>
      </c>
      <c r="R454" s="32">
        <f t="shared" si="208"/>
        <v>-25000</v>
      </c>
      <c r="S454" s="28"/>
      <c r="T454" s="28">
        <f t="shared" si="205"/>
        <v>1</v>
      </c>
      <c r="U454" s="28"/>
      <c r="V454" s="28"/>
      <c r="W454" s="28"/>
    </row>
    <row r="455" ht="12.75" customHeight="1">
      <c r="A455" s="33" t="s">
        <v>34</v>
      </c>
      <c r="B455" s="26" t="s">
        <v>2005</v>
      </c>
      <c r="C455" s="54">
        <v>688.0</v>
      </c>
      <c r="D455" s="28" t="s">
        <v>3120</v>
      </c>
      <c r="E455" s="26" t="s">
        <v>1902</v>
      </c>
      <c r="F455" s="35" t="s">
        <v>2382</v>
      </c>
      <c r="G455" s="35" t="s">
        <v>3121</v>
      </c>
      <c r="H455" s="28"/>
      <c r="I455" s="28"/>
      <c r="J455" s="35" t="s">
        <v>1744</v>
      </c>
      <c r="K455" s="35" t="s">
        <v>411</v>
      </c>
      <c r="L455" s="40">
        <v>4000.0</v>
      </c>
      <c r="M455" s="29">
        <f t="shared" ref="M455:M461" si="209">L455</f>
        <v>4000</v>
      </c>
      <c r="N455" s="53"/>
      <c r="O455" s="30">
        <v>17000.0</v>
      </c>
      <c r="P455" s="31">
        <f t="shared" ref="P455:P463" si="210">sum(L455/O455/100)</f>
        <v>0.002352941176</v>
      </c>
      <c r="Q455" s="32">
        <f t="shared" ref="Q455:Q463" si="211">sum(L455-O455)</f>
        <v>-13000</v>
      </c>
      <c r="R455" s="32">
        <f t="shared" ref="R455:R463" si="212">L455-O455-$S$1</f>
        <v>-23000</v>
      </c>
      <c r="S455" s="28"/>
      <c r="T455" s="28">
        <f t="shared" ref="T455:T463" si="213">IF(O455&gt;=L455,1,0)</f>
        <v>1</v>
      </c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</row>
    <row r="456" ht="12.75" customHeight="1">
      <c r="A456" s="52" t="s">
        <v>34</v>
      </c>
      <c r="B456" s="26" t="s">
        <v>2005</v>
      </c>
      <c r="C456" s="34">
        <v>914.0</v>
      </c>
      <c r="D456" s="28" t="str">
        <f>CONCATENATE(A456," x ", G456)</f>
        <v>Circus Maximus (IRE) x Path of Totality (USA)</v>
      </c>
      <c r="E456" s="26" t="s">
        <v>1905</v>
      </c>
      <c r="F456" s="26" t="s">
        <v>2437</v>
      </c>
      <c r="G456" s="26" t="s">
        <v>3122</v>
      </c>
      <c r="H456" s="28"/>
      <c r="I456" s="28"/>
      <c r="J456" s="26" t="s">
        <v>1852</v>
      </c>
      <c r="K456" s="26" t="s">
        <v>1085</v>
      </c>
      <c r="L456" s="55">
        <v>5000.0</v>
      </c>
      <c r="M456" s="29">
        <f t="shared" si="209"/>
        <v>5000</v>
      </c>
      <c r="N456" s="28"/>
      <c r="O456" s="37">
        <v>17000.0</v>
      </c>
      <c r="P456" s="31">
        <f t="shared" si="210"/>
        <v>0.002941176471</v>
      </c>
      <c r="Q456" s="32">
        <f t="shared" si="211"/>
        <v>-12000</v>
      </c>
      <c r="R456" s="32">
        <f t="shared" si="212"/>
        <v>-22000</v>
      </c>
      <c r="S456" s="28"/>
      <c r="T456" s="28">
        <f t="shared" si="213"/>
        <v>1</v>
      </c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</row>
    <row r="457" ht="12.75" customHeight="1">
      <c r="A457" s="38" t="s">
        <v>34</v>
      </c>
      <c r="B457" s="34" t="s">
        <v>1921</v>
      </c>
      <c r="C457" s="39" t="s">
        <v>3123</v>
      </c>
      <c r="D457" s="28" t="s">
        <v>3124</v>
      </c>
      <c r="E457" s="26" t="s">
        <v>1905</v>
      </c>
      <c r="F457" s="28" t="s">
        <v>1924</v>
      </c>
      <c r="G457" s="28" t="s">
        <v>3125</v>
      </c>
      <c r="H457" s="28" t="s">
        <v>2205</v>
      </c>
      <c r="I457" s="28" t="s">
        <v>2477</v>
      </c>
      <c r="J457" s="28" t="s">
        <v>1493</v>
      </c>
      <c r="K457" s="28" t="s">
        <v>1306</v>
      </c>
      <c r="L457" s="40">
        <v>6500.0</v>
      </c>
      <c r="M457" s="29">
        <f t="shared" si="209"/>
        <v>6500</v>
      </c>
      <c r="N457" s="59"/>
      <c r="O457" s="37">
        <v>17000.0</v>
      </c>
      <c r="P457" s="31">
        <f t="shared" si="210"/>
        <v>0.003823529412</v>
      </c>
      <c r="Q457" s="32">
        <f t="shared" si="211"/>
        <v>-10500</v>
      </c>
      <c r="R457" s="32">
        <f t="shared" si="212"/>
        <v>-20500</v>
      </c>
      <c r="S457" s="28"/>
      <c r="T457" s="28">
        <f t="shared" si="213"/>
        <v>1</v>
      </c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</row>
    <row r="458" ht="12.75" customHeight="1">
      <c r="A458" s="38" t="s">
        <v>34</v>
      </c>
      <c r="B458" s="34" t="s">
        <v>1921</v>
      </c>
      <c r="C458" s="39" t="s">
        <v>3126</v>
      </c>
      <c r="D458" s="28" t="s">
        <v>3127</v>
      </c>
      <c r="E458" s="26" t="s">
        <v>1902</v>
      </c>
      <c r="F458" s="28" t="s">
        <v>1924</v>
      </c>
      <c r="G458" s="28" t="s">
        <v>3128</v>
      </c>
      <c r="H458" s="28" t="s">
        <v>2205</v>
      </c>
      <c r="I458" s="28" t="s">
        <v>153</v>
      </c>
      <c r="J458" s="28" t="s">
        <v>1678</v>
      </c>
      <c r="K458" s="28" t="s">
        <v>1010</v>
      </c>
      <c r="L458" s="40">
        <v>18000.0</v>
      </c>
      <c r="M458" s="29">
        <f t="shared" si="209"/>
        <v>18000</v>
      </c>
      <c r="N458" s="59"/>
      <c r="O458" s="37">
        <v>17000.0</v>
      </c>
      <c r="P458" s="31">
        <f t="shared" si="210"/>
        <v>0.01058823529</v>
      </c>
      <c r="Q458" s="32">
        <f t="shared" si="211"/>
        <v>1000</v>
      </c>
      <c r="R458" s="32">
        <f t="shared" si="212"/>
        <v>-9000</v>
      </c>
      <c r="S458" s="28"/>
      <c r="T458" s="28">
        <f t="shared" si="213"/>
        <v>0</v>
      </c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</row>
    <row r="459" ht="12.75" customHeight="1">
      <c r="A459" s="38" t="s">
        <v>34</v>
      </c>
      <c r="B459" s="34" t="s">
        <v>1921</v>
      </c>
      <c r="C459" s="39" t="s">
        <v>3129</v>
      </c>
      <c r="D459" s="28" t="s">
        <v>3130</v>
      </c>
      <c r="E459" s="26" t="s">
        <v>1902</v>
      </c>
      <c r="F459" s="28" t="s">
        <v>1924</v>
      </c>
      <c r="G459" s="28" t="s">
        <v>3131</v>
      </c>
      <c r="H459" s="28" t="s">
        <v>2205</v>
      </c>
      <c r="I459" s="28" t="s">
        <v>105</v>
      </c>
      <c r="J459" s="28" t="s">
        <v>1490</v>
      </c>
      <c r="K459" s="28" t="s">
        <v>942</v>
      </c>
      <c r="L459" s="40">
        <v>23000.0</v>
      </c>
      <c r="M459" s="29">
        <f t="shared" si="209"/>
        <v>23000</v>
      </c>
      <c r="N459" s="59"/>
      <c r="O459" s="37">
        <v>17000.0</v>
      </c>
      <c r="P459" s="31">
        <f t="shared" si="210"/>
        <v>0.01352941176</v>
      </c>
      <c r="Q459" s="32">
        <f t="shared" si="211"/>
        <v>6000</v>
      </c>
      <c r="R459" s="32">
        <f t="shared" si="212"/>
        <v>-4000</v>
      </c>
      <c r="S459" s="28"/>
      <c r="T459" s="28">
        <f t="shared" si="213"/>
        <v>0</v>
      </c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</row>
    <row r="460" ht="12.75" customHeight="1">
      <c r="A460" s="38" t="s">
        <v>34</v>
      </c>
      <c r="B460" s="34" t="s">
        <v>1921</v>
      </c>
      <c r="C460" s="39" t="s">
        <v>3132</v>
      </c>
      <c r="D460" s="28" t="s">
        <v>3133</v>
      </c>
      <c r="E460" s="26" t="s">
        <v>1902</v>
      </c>
      <c r="F460" s="28" t="s">
        <v>1952</v>
      </c>
      <c r="G460" s="28" t="s">
        <v>3134</v>
      </c>
      <c r="H460" s="28" t="s">
        <v>2205</v>
      </c>
      <c r="I460" s="28" t="s">
        <v>3135</v>
      </c>
      <c r="J460" s="28" t="s">
        <v>1403</v>
      </c>
      <c r="K460" s="28" t="s">
        <v>1294</v>
      </c>
      <c r="L460" s="40">
        <v>5000.0</v>
      </c>
      <c r="M460" s="29">
        <f t="shared" si="209"/>
        <v>5000</v>
      </c>
      <c r="N460" s="59"/>
      <c r="O460" s="37">
        <v>17000.0</v>
      </c>
      <c r="P460" s="31">
        <f t="shared" si="210"/>
        <v>0.002941176471</v>
      </c>
      <c r="Q460" s="32">
        <f t="shared" si="211"/>
        <v>-12000</v>
      </c>
      <c r="R460" s="32">
        <f t="shared" si="212"/>
        <v>-22000</v>
      </c>
      <c r="S460" s="28"/>
      <c r="T460" s="28">
        <f t="shared" si="213"/>
        <v>1</v>
      </c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</row>
    <row r="461" ht="12.75" customHeight="1">
      <c r="A461" s="38" t="s">
        <v>34</v>
      </c>
      <c r="B461" s="34" t="s">
        <v>1921</v>
      </c>
      <c r="C461" s="39" t="s">
        <v>3136</v>
      </c>
      <c r="D461" s="28" t="s">
        <v>3137</v>
      </c>
      <c r="E461" s="26" t="s">
        <v>1905</v>
      </c>
      <c r="F461" s="28" t="s">
        <v>1924</v>
      </c>
      <c r="G461" s="28" t="s">
        <v>3138</v>
      </c>
      <c r="H461" s="28" t="s">
        <v>2205</v>
      </c>
      <c r="I461" s="28" t="s">
        <v>74</v>
      </c>
      <c r="J461" s="28" t="s">
        <v>1588</v>
      </c>
      <c r="K461" s="28" t="s">
        <v>746</v>
      </c>
      <c r="L461" s="40">
        <v>26000.0</v>
      </c>
      <c r="M461" s="29">
        <f t="shared" si="209"/>
        <v>26000</v>
      </c>
      <c r="N461" s="59"/>
      <c r="O461" s="37">
        <v>17000.0</v>
      </c>
      <c r="P461" s="31">
        <f t="shared" si="210"/>
        <v>0.01529411765</v>
      </c>
      <c r="Q461" s="32">
        <f t="shared" si="211"/>
        <v>9000</v>
      </c>
      <c r="R461" s="32">
        <f t="shared" si="212"/>
        <v>-1000</v>
      </c>
      <c r="S461" s="28"/>
      <c r="T461" s="28">
        <f t="shared" si="213"/>
        <v>0</v>
      </c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</row>
    <row r="462" ht="12.75" customHeight="1">
      <c r="A462" s="25" t="s">
        <v>35</v>
      </c>
      <c r="B462" s="26" t="s">
        <v>1900</v>
      </c>
      <c r="C462" s="27">
        <v>148.0</v>
      </c>
      <c r="D462" s="28" t="s">
        <v>3139</v>
      </c>
      <c r="E462" s="28" t="s">
        <v>1902</v>
      </c>
      <c r="F462" s="28"/>
      <c r="G462" s="28" t="s">
        <v>3140</v>
      </c>
      <c r="H462" s="28"/>
      <c r="I462" s="28"/>
      <c r="J462" s="28" t="s">
        <v>971</v>
      </c>
      <c r="K462" s="28" t="s">
        <v>624</v>
      </c>
      <c r="L462" s="29">
        <f t="shared" ref="L462:L464" si="214">M462*1.2</f>
        <v>66000</v>
      </c>
      <c r="M462" s="29">
        <v>55000.0</v>
      </c>
      <c r="N462" s="28"/>
      <c r="O462" s="30">
        <v>17000.0</v>
      </c>
      <c r="P462" s="31">
        <f t="shared" si="210"/>
        <v>0.03882352941</v>
      </c>
      <c r="Q462" s="32">
        <f t="shared" si="211"/>
        <v>49000</v>
      </c>
      <c r="R462" s="32">
        <f t="shared" si="212"/>
        <v>39000</v>
      </c>
      <c r="S462" s="28"/>
      <c r="T462" s="28">
        <f t="shared" si="213"/>
        <v>0</v>
      </c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</row>
    <row r="463" ht="12.75" customHeight="1">
      <c r="A463" s="25" t="s">
        <v>35</v>
      </c>
      <c r="B463" s="26" t="s">
        <v>1900</v>
      </c>
      <c r="C463" s="27">
        <v>198.0</v>
      </c>
      <c r="D463" s="28" t="s">
        <v>3141</v>
      </c>
      <c r="E463" s="28" t="s">
        <v>1905</v>
      </c>
      <c r="F463" s="28"/>
      <c r="G463" s="28" t="s">
        <v>3142</v>
      </c>
      <c r="H463" s="28"/>
      <c r="I463" s="28"/>
      <c r="J463" s="28" t="s">
        <v>1771</v>
      </c>
      <c r="K463" s="28" t="s">
        <v>1312</v>
      </c>
      <c r="L463" s="29">
        <f t="shared" si="214"/>
        <v>7200</v>
      </c>
      <c r="M463" s="29">
        <v>6000.0</v>
      </c>
      <c r="N463" s="28"/>
      <c r="O463" s="30">
        <v>17000.0</v>
      </c>
      <c r="P463" s="31">
        <f t="shared" si="210"/>
        <v>0.004235294118</v>
      </c>
      <c r="Q463" s="32">
        <f t="shared" si="211"/>
        <v>-9800</v>
      </c>
      <c r="R463" s="32">
        <f t="shared" si="212"/>
        <v>-19800</v>
      </c>
      <c r="S463" s="28"/>
      <c r="T463" s="28">
        <f t="shared" si="213"/>
        <v>1</v>
      </c>
    </row>
    <row r="464" ht="12.75" customHeight="1">
      <c r="A464" s="25" t="s">
        <v>35</v>
      </c>
      <c r="B464" s="26" t="s">
        <v>1937</v>
      </c>
      <c r="C464" s="42" t="s">
        <v>3143</v>
      </c>
      <c r="D464" s="28" t="s">
        <v>3144</v>
      </c>
      <c r="E464" s="28" t="s">
        <v>1902</v>
      </c>
      <c r="F464" s="28" t="s">
        <v>1924</v>
      </c>
      <c r="G464" s="28" t="s">
        <v>3145</v>
      </c>
      <c r="H464" s="28" t="s">
        <v>133</v>
      </c>
      <c r="I464" s="28" t="s">
        <v>3146</v>
      </c>
      <c r="J464" s="28" t="s">
        <v>1482</v>
      </c>
      <c r="K464" s="28" t="s">
        <v>705</v>
      </c>
      <c r="L464" s="29">
        <f t="shared" si="214"/>
        <v>48000</v>
      </c>
      <c r="M464" s="43">
        <v>40000.0</v>
      </c>
      <c r="N464" s="28"/>
      <c r="O464" s="30">
        <v>17000.0</v>
      </c>
      <c r="P464" s="31">
        <f>sum(M464/O464/100)</f>
        <v>0.02352941176</v>
      </c>
      <c r="Q464" s="32">
        <f>sum(M464-O464)</f>
        <v>23000</v>
      </c>
      <c r="R464" s="32">
        <f>M464-O464-$S$1</f>
        <v>13000</v>
      </c>
      <c r="S464" s="28"/>
      <c r="T464" s="28">
        <f>IF(O464&gt;=M464,1,0)</f>
        <v>0</v>
      </c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</row>
    <row r="465" ht="12.75" customHeight="1">
      <c r="A465" s="38" t="s">
        <v>36</v>
      </c>
      <c r="B465" s="34" t="s">
        <v>1921</v>
      </c>
      <c r="C465" s="39" t="s">
        <v>2675</v>
      </c>
      <c r="D465" s="28" t="s">
        <v>3147</v>
      </c>
      <c r="E465" s="26" t="s">
        <v>1902</v>
      </c>
      <c r="F465" s="28" t="s">
        <v>1924</v>
      </c>
      <c r="G465" s="28" t="s">
        <v>3148</v>
      </c>
      <c r="H465" s="28" t="s">
        <v>3149</v>
      </c>
      <c r="I465" s="28" t="s">
        <v>2164</v>
      </c>
      <c r="J465" s="28" t="s">
        <v>1820</v>
      </c>
      <c r="K465" s="28" t="s">
        <v>227</v>
      </c>
      <c r="L465" s="40">
        <v>9000.0</v>
      </c>
      <c r="M465" s="29">
        <f>L465</f>
        <v>9000</v>
      </c>
      <c r="N465" s="41"/>
      <c r="O465" s="37">
        <v>4800.0</v>
      </c>
      <c r="P465" s="31">
        <f>sum(L465/O465/100)</f>
        <v>0.01875</v>
      </c>
      <c r="Q465" s="32">
        <f>sum(L465-O465)</f>
        <v>4200</v>
      </c>
      <c r="R465" s="32">
        <f>L465-O465-$S$1</f>
        <v>-5800</v>
      </c>
      <c r="S465" s="28"/>
      <c r="T465" s="28">
        <f>IF(O465&gt;=L465,1,0)</f>
        <v>0</v>
      </c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</row>
    <row r="466" ht="12.75" customHeight="1">
      <c r="A466" s="25" t="s">
        <v>36</v>
      </c>
      <c r="B466" s="35" t="s">
        <v>1949</v>
      </c>
      <c r="C466" s="27" t="s">
        <v>3150</v>
      </c>
      <c r="D466" s="28" t="s">
        <v>3151</v>
      </c>
      <c r="E466" s="28" t="s">
        <v>1902</v>
      </c>
      <c r="F466" s="28" t="s">
        <v>1924</v>
      </c>
      <c r="G466" s="28" t="s">
        <v>3152</v>
      </c>
      <c r="H466" s="28" t="s">
        <v>3149</v>
      </c>
      <c r="I466" s="28" t="s">
        <v>2597</v>
      </c>
      <c r="J466" s="32" t="s">
        <v>1845</v>
      </c>
      <c r="K466" s="32" t="s">
        <v>232</v>
      </c>
      <c r="L466" s="29">
        <v>28800.0</v>
      </c>
      <c r="M466" s="49">
        <v>24000.0</v>
      </c>
      <c r="N466" s="50"/>
      <c r="O466" s="48">
        <v>4800.0</v>
      </c>
      <c r="P466" s="31">
        <f>sum(M466/O466/100)</f>
        <v>0.05</v>
      </c>
      <c r="Q466" s="32">
        <f>sum(M466-O466)</f>
        <v>19200</v>
      </c>
      <c r="R466" s="32">
        <f>M466-O466-$S$1</f>
        <v>9200</v>
      </c>
      <c r="S466" s="28"/>
      <c r="T466" s="28">
        <f>IF(O466&gt;=M466,1,0)</f>
        <v>0</v>
      </c>
      <c r="U466" s="28"/>
      <c r="V466" s="28"/>
      <c r="W466" s="28"/>
    </row>
    <row r="467" ht="12.75" customHeight="1">
      <c r="A467" s="52" t="s">
        <v>37</v>
      </c>
      <c r="B467" s="26" t="s">
        <v>1919</v>
      </c>
      <c r="C467" s="34">
        <v>405.0</v>
      </c>
      <c r="D467" s="26" t="s">
        <v>3153</v>
      </c>
      <c r="E467" s="26" t="s">
        <v>1905</v>
      </c>
      <c r="F467" s="28"/>
      <c r="G467" s="28"/>
      <c r="H467" s="28"/>
      <c r="I467" s="28"/>
      <c r="J467" s="26" t="s">
        <v>1852</v>
      </c>
      <c r="K467" s="26" t="s">
        <v>1281</v>
      </c>
      <c r="L467" s="40">
        <v>47000.0</v>
      </c>
      <c r="M467" s="29">
        <f>L467</f>
        <v>47000</v>
      </c>
      <c r="N467" s="53"/>
      <c r="O467" s="30">
        <v>30000.0</v>
      </c>
      <c r="P467" s="31">
        <f>sum(L467/O467/100)</f>
        <v>0.01566666667</v>
      </c>
      <c r="Q467" s="32">
        <f>sum(L467-O467)</f>
        <v>17000</v>
      </c>
      <c r="R467" s="32">
        <f>L467-O467-$S$1</f>
        <v>7000</v>
      </c>
      <c r="S467" s="28"/>
      <c r="T467" s="28">
        <f>IF(O467&gt;=L467,1,0)</f>
        <v>0</v>
      </c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</row>
    <row r="468" ht="12.75" customHeight="1">
      <c r="A468" s="25" t="s">
        <v>37</v>
      </c>
      <c r="B468" s="35" t="s">
        <v>1949</v>
      </c>
      <c r="C468" s="27" t="s">
        <v>3154</v>
      </c>
      <c r="D468" s="28" t="s">
        <v>3155</v>
      </c>
      <c r="E468" s="28" t="s">
        <v>1902</v>
      </c>
      <c r="F468" s="28" t="s">
        <v>1924</v>
      </c>
      <c r="G468" s="28" t="s">
        <v>3156</v>
      </c>
      <c r="H468" s="28" t="s">
        <v>127</v>
      </c>
      <c r="I468" s="28" t="s">
        <v>3157</v>
      </c>
      <c r="J468" s="32" t="s">
        <v>1598</v>
      </c>
      <c r="K468" s="32" t="s">
        <v>480</v>
      </c>
      <c r="L468" s="29">
        <v>10200.0</v>
      </c>
      <c r="M468" s="49">
        <v>8500.0</v>
      </c>
      <c r="N468" s="50"/>
      <c r="O468" s="48">
        <v>30000.0</v>
      </c>
      <c r="P468" s="31">
        <f>sum(M468/O468/100)</f>
        <v>0.002833333333</v>
      </c>
      <c r="Q468" s="32">
        <f>sum(M468-O468)</f>
        <v>-21500</v>
      </c>
      <c r="R468" s="32">
        <f>M468-O468-$S$1</f>
        <v>-31500</v>
      </c>
      <c r="S468" s="28"/>
      <c r="T468" s="28">
        <f>IF(O468&gt;=M468,1,0)</f>
        <v>1</v>
      </c>
      <c r="U468" s="28"/>
      <c r="V468" s="28"/>
      <c r="W468" s="28"/>
    </row>
    <row r="469" ht="12.75" customHeight="1">
      <c r="A469" s="25" t="s">
        <v>38</v>
      </c>
      <c r="B469" s="26" t="s">
        <v>1900</v>
      </c>
      <c r="C469" s="27">
        <v>41.0</v>
      </c>
      <c r="D469" s="28" t="s">
        <v>3158</v>
      </c>
      <c r="E469" s="28" t="s">
        <v>1905</v>
      </c>
      <c r="F469" s="28"/>
      <c r="G469" s="28" t="s">
        <v>3159</v>
      </c>
      <c r="H469" s="28"/>
      <c r="I469" s="28"/>
      <c r="J469" s="28" t="s">
        <v>1263</v>
      </c>
      <c r="K469" s="28" t="s">
        <v>486</v>
      </c>
      <c r="L469" s="29">
        <f t="shared" ref="L469:L478" si="215">M469*1.2</f>
        <v>38400</v>
      </c>
      <c r="M469" s="29">
        <v>32000.0</v>
      </c>
      <c r="N469" s="28"/>
      <c r="O469" s="30">
        <v>12500.0</v>
      </c>
      <c r="P469" s="31">
        <f t="shared" ref="P469:P516" si="216">sum(L469/O469/100)</f>
        <v>0.03072</v>
      </c>
      <c r="Q469" s="32">
        <f t="shared" ref="Q469:Q516" si="217">sum(L469-O469)</f>
        <v>25900</v>
      </c>
      <c r="R469" s="32">
        <f t="shared" ref="R469:R516" si="218">L469-O469-$S$1</f>
        <v>15900</v>
      </c>
      <c r="S469" s="28"/>
      <c r="T469" s="28">
        <f t="shared" ref="T469:T516" si="219">IF(O469&gt;=L469,1,0)</f>
        <v>0</v>
      </c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</row>
    <row r="470" ht="12.75" customHeight="1">
      <c r="A470" s="25" t="s">
        <v>38</v>
      </c>
      <c r="B470" s="26" t="s">
        <v>1900</v>
      </c>
      <c r="C470" s="27">
        <v>67.0</v>
      </c>
      <c r="D470" s="28" t="s">
        <v>3160</v>
      </c>
      <c r="E470" s="28" t="s">
        <v>1902</v>
      </c>
      <c r="F470" s="28"/>
      <c r="G470" s="28" t="s">
        <v>3161</v>
      </c>
      <c r="H470" s="28"/>
      <c r="I470" s="28"/>
      <c r="J470" s="28" t="s">
        <v>1701</v>
      </c>
      <c r="K470" s="28" t="s">
        <v>655</v>
      </c>
      <c r="L470" s="29">
        <f t="shared" si="215"/>
        <v>9600</v>
      </c>
      <c r="M470" s="29">
        <v>8000.0</v>
      </c>
      <c r="N470" s="28"/>
      <c r="O470" s="30">
        <v>12500.0</v>
      </c>
      <c r="P470" s="31">
        <f t="shared" si="216"/>
        <v>0.00768</v>
      </c>
      <c r="Q470" s="32">
        <f t="shared" si="217"/>
        <v>-2900</v>
      </c>
      <c r="R470" s="32">
        <f t="shared" si="218"/>
        <v>-12900</v>
      </c>
      <c r="S470" s="28"/>
      <c r="T470" s="28">
        <f t="shared" si="219"/>
        <v>1</v>
      </c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</row>
    <row r="471" ht="12.75" customHeight="1">
      <c r="A471" s="25" t="s">
        <v>38</v>
      </c>
      <c r="B471" s="26" t="s">
        <v>1900</v>
      </c>
      <c r="C471" s="27">
        <v>72.0</v>
      </c>
      <c r="D471" s="28" t="s">
        <v>3162</v>
      </c>
      <c r="E471" s="28" t="s">
        <v>1902</v>
      </c>
      <c r="F471" s="28"/>
      <c r="G471" s="28" t="s">
        <v>3163</v>
      </c>
      <c r="H471" s="28"/>
      <c r="I471" s="28"/>
      <c r="J471" s="28" t="s">
        <v>1601</v>
      </c>
      <c r="K471" s="28" t="s">
        <v>903</v>
      </c>
      <c r="L471" s="29">
        <f t="shared" si="215"/>
        <v>18000</v>
      </c>
      <c r="M471" s="29">
        <v>15000.0</v>
      </c>
      <c r="N471" s="28"/>
      <c r="O471" s="30">
        <v>12500.0</v>
      </c>
      <c r="P471" s="31">
        <f t="shared" si="216"/>
        <v>0.0144</v>
      </c>
      <c r="Q471" s="32">
        <f t="shared" si="217"/>
        <v>5500</v>
      </c>
      <c r="R471" s="32">
        <f t="shared" si="218"/>
        <v>-4500</v>
      </c>
      <c r="S471" s="28"/>
      <c r="T471" s="28">
        <f t="shared" si="219"/>
        <v>0</v>
      </c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</row>
    <row r="472" ht="12.75" customHeight="1">
      <c r="A472" s="25" t="s">
        <v>38</v>
      </c>
      <c r="B472" s="26" t="s">
        <v>1900</v>
      </c>
      <c r="C472" s="27">
        <v>128.0</v>
      </c>
      <c r="D472" s="28" t="s">
        <v>3164</v>
      </c>
      <c r="E472" s="28" t="s">
        <v>1902</v>
      </c>
      <c r="F472" s="28"/>
      <c r="G472" s="28" t="s">
        <v>3165</v>
      </c>
      <c r="H472" s="28"/>
      <c r="I472" s="28"/>
      <c r="J472" s="28" t="s">
        <v>1433</v>
      </c>
      <c r="K472" s="28" t="s">
        <v>891</v>
      </c>
      <c r="L472" s="29">
        <f t="shared" si="215"/>
        <v>24000</v>
      </c>
      <c r="M472" s="29">
        <v>20000.0</v>
      </c>
      <c r="N472" s="28"/>
      <c r="O472" s="30">
        <v>12500.0</v>
      </c>
      <c r="P472" s="31">
        <f t="shared" si="216"/>
        <v>0.0192</v>
      </c>
      <c r="Q472" s="32">
        <f t="shared" si="217"/>
        <v>11500</v>
      </c>
      <c r="R472" s="32">
        <f t="shared" si="218"/>
        <v>1500</v>
      </c>
      <c r="S472" s="28"/>
      <c r="T472" s="28">
        <f t="shared" si="219"/>
        <v>0</v>
      </c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</row>
    <row r="473" ht="12.75" customHeight="1">
      <c r="A473" s="25" t="s">
        <v>38</v>
      </c>
      <c r="B473" s="26" t="s">
        <v>1900</v>
      </c>
      <c r="C473" s="27">
        <v>143.0</v>
      </c>
      <c r="D473" s="28" t="s">
        <v>3166</v>
      </c>
      <c r="E473" s="28" t="s">
        <v>1905</v>
      </c>
      <c r="F473" s="28"/>
      <c r="G473" s="28" t="s">
        <v>3167</v>
      </c>
      <c r="H473" s="28"/>
      <c r="I473" s="28"/>
      <c r="J473" s="28" t="s">
        <v>1263</v>
      </c>
      <c r="K473" s="28" t="s">
        <v>1088</v>
      </c>
      <c r="L473" s="29">
        <f t="shared" si="215"/>
        <v>36000</v>
      </c>
      <c r="M473" s="29">
        <v>30000.0</v>
      </c>
      <c r="N473" s="28"/>
      <c r="O473" s="30">
        <v>12500.0</v>
      </c>
      <c r="P473" s="31">
        <f t="shared" si="216"/>
        <v>0.0288</v>
      </c>
      <c r="Q473" s="32">
        <f t="shared" si="217"/>
        <v>23500</v>
      </c>
      <c r="R473" s="32">
        <f t="shared" si="218"/>
        <v>13500</v>
      </c>
      <c r="S473" s="28"/>
      <c r="T473" s="28">
        <f t="shared" si="219"/>
        <v>0</v>
      </c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</row>
    <row r="474" ht="12.75" customHeight="1">
      <c r="A474" s="25" t="s">
        <v>38</v>
      </c>
      <c r="B474" s="26" t="s">
        <v>1900</v>
      </c>
      <c r="C474" s="27">
        <v>182.0</v>
      </c>
      <c r="D474" s="28" t="s">
        <v>3168</v>
      </c>
      <c r="E474" s="28" t="s">
        <v>1905</v>
      </c>
      <c r="F474" s="28"/>
      <c r="G474" s="28" t="s">
        <v>3169</v>
      </c>
      <c r="H474" s="28"/>
      <c r="I474" s="28"/>
      <c r="J474" s="28" t="s">
        <v>1875</v>
      </c>
      <c r="K474" s="28" t="s">
        <v>388</v>
      </c>
      <c r="L474" s="29">
        <f t="shared" si="215"/>
        <v>48000</v>
      </c>
      <c r="M474" s="29">
        <v>40000.0</v>
      </c>
      <c r="N474" s="28"/>
      <c r="O474" s="30">
        <v>12500.0</v>
      </c>
      <c r="P474" s="31">
        <f t="shared" si="216"/>
        <v>0.0384</v>
      </c>
      <c r="Q474" s="32">
        <f t="shared" si="217"/>
        <v>35500</v>
      </c>
      <c r="R474" s="32">
        <f t="shared" si="218"/>
        <v>25500</v>
      </c>
      <c r="S474" s="28"/>
      <c r="T474" s="28">
        <f t="shared" si="219"/>
        <v>0</v>
      </c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</row>
    <row r="475" ht="12.75" customHeight="1">
      <c r="A475" s="25" t="s">
        <v>38</v>
      </c>
      <c r="B475" s="26" t="s">
        <v>1900</v>
      </c>
      <c r="C475" s="27">
        <v>225.0</v>
      </c>
      <c r="D475" s="28" t="s">
        <v>3170</v>
      </c>
      <c r="E475" s="28" t="s">
        <v>1902</v>
      </c>
      <c r="F475" s="28"/>
      <c r="G475" s="28" t="s">
        <v>3171</v>
      </c>
      <c r="H475" s="28"/>
      <c r="I475" s="28"/>
      <c r="J475" s="28" t="s">
        <v>1263</v>
      </c>
      <c r="K475" s="28" t="s">
        <v>1370</v>
      </c>
      <c r="L475" s="29">
        <f t="shared" si="215"/>
        <v>31200</v>
      </c>
      <c r="M475" s="29">
        <v>26000.0</v>
      </c>
      <c r="N475" s="28"/>
      <c r="O475" s="30">
        <v>12500.0</v>
      </c>
      <c r="P475" s="31">
        <f t="shared" si="216"/>
        <v>0.02496</v>
      </c>
      <c r="Q475" s="32">
        <f t="shared" si="217"/>
        <v>18700</v>
      </c>
      <c r="R475" s="32">
        <f t="shared" si="218"/>
        <v>8700</v>
      </c>
      <c r="S475" s="28"/>
      <c r="T475" s="28">
        <f t="shared" si="219"/>
        <v>0</v>
      </c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</row>
    <row r="476" ht="12.75" customHeight="1">
      <c r="A476" s="25" t="s">
        <v>38</v>
      </c>
      <c r="B476" s="26" t="s">
        <v>1900</v>
      </c>
      <c r="C476" s="27">
        <v>373.0</v>
      </c>
      <c r="D476" s="28" t="s">
        <v>3172</v>
      </c>
      <c r="E476" s="28" t="s">
        <v>1902</v>
      </c>
      <c r="F476" s="28"/>
      <c r="G476" s="28" t="s">
        <v>3173</v>
      </c>
      <c r="H476" s="28"/>
      <c r="I476" s="28"/>
      <c r="J476" s="28" t="s">
        <v>1472</v>
      </c>
      <c r="K476" s="28" t="s">
        <v>968</v>
      </c>
      <c r="L476" s="29">
        <f t="shared" si="215"/>
        <v>19200</v>
      </c>
      <c r="M476" s="29">
        <v>16000.0</v>
      </c>
      <c r="N476" s="28"/>
      <c r="O476" s="30">
        <v>12500.0</v>
      </c>
      <c r="P476" s="31">
        <f t="shared" si="216"/>
        <v>0.01536</v>
      </c>
      <c r="Q476" s="32">
        <f t="shared" si="217"/>
        <v>6700</v>
      </c>
      <c r="R476" s="32">
        <f t="shared" si="218"/>
        <v>-3300</v>
      </c>
      <c r="S476" s="28"/>
      <c r="T476" s="28">
        <f t="shared" si="219"/>
        <v>0</v>
      </c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</row>
    <row r="477" ht="12.75" customHeight="1">
      <c r="A477" s="25" t="s">
        <v>38</v>
      </c>
      <c r="B477" s="26" t="s">
        <v>1900</v>
      </c>
      <c r="C477" s="27">
        <v>431.0</v>
      </c>
      <c r="D477" s="28" t="s">
        <v>3174</v>
      </c>
      <c r="E477" s="28" t="s">
        <v>1905</v>
      </c>
      <c r="F477" s="28"/>
      <c r="G477" s="28" t="s">
        <v>3175</v>
      </c>
      <c r="H477" s="28"/>
      <c r="I477" s="28"/>
      <c r="J477" s="28" t="s">
        <v>1680</v>
      </c>
      <c r="K477" s="28" t="s">
        <v>1054</v>
      </c>
      <c r="L477" s="29">
        <f t="shared" si="215"/>
        <v>30000</v>
      </c>
      <c r="M477" s="29">
        <v>25000.0</v>
      </c>
      <c r="N477" s="28"/>
      <c r="O477" s="30">
        <v>12500.0</v>
      </c>
      <c r="P477" s="31">
        <f t="shared" si="216"/>
        <v>0.024</v>
      </c>
      <c r="Q477" s="32">
        <f t="shared" si="217"/>
        <v>17500</v>
      </c>
      <c r="R477" s="32">
        <f t="shared" si="218"/>
        <v>7500</v>
      </c>
      <c r="S477" s="28"/>
      <c r="T477" s="28">
        <f t="shared" si="219"/>
        <v>0</v>
      </c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</row>
    <row r="478" ht="12.75" customHeight="1">
      <c r="A478" s="25" t="s">
        <v>38</v>
      </c>
      <c r="B478" s="26" t="s">
        <v>1900</v>
      </c>
      <c r="C478" s="27">
        <v>448.0</v>
      </c>
      <c r="D478" s="28" t="s">
        <v>3176</v>
      </c>
      <c r="E478" s="28" t="s">
        <v>1905</v>
      </c>
      <c r="F478" s="28"/>
      <c r="G478" s="28" t="s">
        <v>3177</v>
      </c>
      <c r="H478" s="28"/>
      <c r="I478" s="28"/>
      <c r="J478" s="28" t="s">
        <v>1713</v>
      </c>
      <c r="K478" s="28" t="s">
        <v>428</v>
      </c>
      <c r="L478" s="29">
        <f t="shared" si="215"/>
        <v>120000</v>
      </c>
      <c r="M478" s="29">
        <v>100000.0</v>
      </c>
      <c r="N478" s="28"/>
      <c r="O478" s="30">
        <v>12500.0</v>
      </c>
      <c r="P478" s="31">
        <f t="shared" si="216"/>
        <v>0.096</v>
      </c>
      <c r="Q478" s="32">
        <f t="shared" si="217"/>
        <v>107500</v>
      </c>
      <c r="R478" s="32">
        <f t="shared" si="218"/>
        <v>97500</v>
      </c>
      <c r="S478" s="28"/>
      <c r="T478" s="28">
        <f t="shared" si="219"/>
        <v>0</v>
      </c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</row>
    <row r="479" ht="12.75" customHeight="1">
      <c r="A479" s="33" t="s">
        <v>38</v>
      </c>
      <c r="B479" s="26" t="s">
        <v>1919</v>
      </c>
      <c r="C479" s="34">
        <v>31.0</v>
      </c>
      <c r="D479" s="26" t="s">
        <v>3178</v>
      </c>
      <c r="E479" s="26" t="s">
        <v>1905</v>
      </c>
      <c r="F479" s="35"/>
      <c r="G479" s="26"/>
      <c r="H479" s="26"/>
      <c r="I479" s="26"/>
      <c r="J479" s="26" t="s">
        <v>1263</v>
      </c>
      <c r="K479" s="26" t="s">
        <v>927</v>
      </c>
      <c r="L479" s="36">
        <v>85000.0</v>
      </c>
      <c r="M479" s="29">
        <f t="shared" ref="M479:M516" si="220">L479</f>
        <v>85000</v>
      </c>
      <c r="N479" s="28"/>
      <c r="O479" s="30">
        <v>12500.0</v>
      </c>
      <c r="P479" s="31">
        <f t="shared" si="216"/>
        <v>0.068</v>
      </c>
      <c r="Q479" s="32">
        <f t="shared" si="217"/>
        <v>72500</v>
      </c>
      <c r="R479" s="32">
        <f t="shared" si="218"/>
        <v>62500</v>
      </c>
      <c r="S479" s="28"/>
      <c r="T479" s="28">
        <f t="shared" si="219"/>
        <v>0</v>
      </c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</row>
    <row r="480" ht="12.75" customHeight="1">
      <c r="A480" s="33" t="s">
        <v>38</v>
      </c>
      <c r="B480" s="26" t="s">
        <v>1919</v>
      </c>
      <c r="C480" s="34">
        <v>154.0</v>
      </c>
      <c r="D480" s="26" t="s">
        <v>3179</v>
      </c>
      <c r="E480" s="26" t="s">
        <v>1905</v>
      </c>
      <c r="F480" s="35"/>
      <c r="G480" s="26"/>
      <c r="H480" s="26"/>
      <c r="I480" s="26"/>
      <c r="J480" s="26" t="s">
        <v>1387</v>
      </c>
      <c r="K480" s="26" t="s">
        <v>303</v>
      </c>
      <c r="L480" s="36">
        <v>150000.0</v>
      </c>
      <c r="M480" s="29">
        <f t="shared" si="220"/>
        <v>150000</v>
      </c>
      <c r="N480" s="28"/>
      <c r="O480" s="37">
        <v>12500.0</v>
      </c>
      <c r="P480" s="31">
        <f t="shared" si="216"/>
        <v>0.12</v>
      </c>
      <c r="Q480" s="32">
        <f t="shared" si="217"/>
        <v>137500</v>
      </c>
      <c r="R480" s="32">
        <f t="shared" si="218"/>
        <v>127500</v>
      </c>
      <c r="S480" s="28"/>
      <c r="T480" s="28">
        <f t="shared" si="219"/>
        <v>0</v>
      </c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</row>
    <row r="481" ht="12.75" customHeight="1">
      <c r="A481" s="52" t="s">
        <v>38</v>
      </c>
      <c r="B481" s="26" t="s">
        <v>1919</v>
      </c>
      <c r="C481" s="34">
        <v>382.0</v>
      </c>
      <c r="D481" s="26" t="s">
        <v>3180</v>
      </c>
      <c r="E481" s="26" t="s">
        <v>1905</v>
      </c>
      <c r="F481" s="28"/>
      <c r="G481" s="28"/>
      <c r="H481" s="28"/>
      <c r="I481" s="28"/>
      <c r="J481" s="26" t="s">
        <v>1839</v>
      </c>
      <c r="K481" s="26" t="s">
        <v>446</v>
      </c>
      <c r="L481" s="40">
        <v>75000.0</v>
      </c>
      <c r="M481" s="29">
        <f t="shared" si="220"/>
        <v>75000</v>
      </c>
      <c r="N481" s="53"/>
      <c r="O481" s="30">
        <v>12500.0</v>
      </c>
      <c r="P481" s="31">
        <f t="shared" si="216"/>
        <v>0.06</v>
      </c>
      <c r="Q481" s="32">
        <f t="shared" si="217"/>
        <v>62500</v>
      </c>
      <c r="R481" s="32">
        <f t="shared" si="218"/>
        <v>52500</v>
      </c>
      <c r="S481" s="28"/>
      <c r="T481" s="28">
        <f t="shared" si="219"/>
        <v>0</v>
      </c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</row>
    <row r="482" ht="12.75" customHeight="1">
      <c r="A482" s="52" t="s">
        <v>38</v>
      </c>
      <c r="B482" s="26" t="s">
        <v>1919</v>
      </c>
      <c r="C482" s="34">
        <v>406.0</v>
      </c>
      <c r="D482" s="26" t="s">
        <v>3181</v>
      </c>
      <c r="E482" s="26" t="s">
        <v>1905</v>
      </c>
      <c r="F482" s="28"/>
      <c r="G482" s="28"/>
      <c r="H482" s="28"/>
      <c r="I482" s="28"/>
      <c r="J482" s="26" t="s">
        <v>1401</v>
      </c>
      <c r="K482" s="26" t="s">
        <v>701</v>
      </c>
      <c r="L482" s="40">
        <v>105000.0</v>
      </c>
      <c r="M482" s="29">
        <f t="shared" si="220"/>
        <v>105000</v>
      </c>
      <c r="N482" s="53"/>
      <c r="O482" s="30">
        <v>12500.0</v>
      </c>
      <c r="P482" s="31">
        <f t="shared" si="216"/>
        <v>0.084</v>
      </c>
      <c r="Q482" s="32">
        <f t="shared" si="217"/>
        <v>92500</v>
      </c>
      <c r="R482" s="32">
        <f t="shared" si="218"/>
        <v>82500</v>
      </c>
      <c r="S482" s="28"/>
      <c r="T482" s="28">
        <f t="shared" si="219"/>
        <v>0</v>
      </c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</row>
    <row r="483" ht="12.75" customHeight="1">
      <c r="A483" s="33" t="s">
        <v>38</v>
      </c>
      <c r="B483" s="26" t="s">
        <v>2005</v>
      </c>
      <c r="C483" s="54">
        <v>665.0</v>
      </c>
      <c r="D483" s="28" t="s">
        <v>3182</v>
      </c>
      <c r="E483" s="26" t="s">
        <v>1905</v>
      </c>
      <c r="F483" s="35" t="s">
        <v>1952</v>
      </c>
      <c r="G483" s="35" t="s">
        <v>3183</v>
      </c>
      <c r="H483" s="28"/>
      <c r="I483" s="28"/>
      <c r="J483" s="35" t="s">
        <v>1449</v>
      </c>
      <c r="K483" s="35" t="s">
        <v>518</v>
      </c>
      <c r="L483" s="40">
        <v>16000.0</v>
      </c>
      <c r="M483" s="29">
        <f t="shared" si="220"/>
        <v>16000</v>
      </c>
      <c r="N483" s="53"/>
      <c r="O483" s="30">
        <v>12500.0</v>
      </c>
      <c r="P483" s="31">
        <f t="shared" si="216"/>
        <v>0.0128</v>
      </c>
      <c r="Q483" s="32">
        <f t="shared" si="217"/>
        <v>3500</v>
      </c>
      <c r="R483" s="32">
        <f t="shared" si="218"/>
        <v>-6500</v>
      </c>
      <c r="S483" s="28"/>
      <c r="T483" s="28">
        <f t="shared" si="219"/>
        <v>0</v>
      </c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</row>
    <row r="484" ht="12.75" customHeight="1">
      <c r="A484" s="52" t="s">
        <v>38</v>
      </c>
      <c r="B484" s="26" t="s">
        <v>2005</v>
      </c>
      <c r="C484" s="34">
        <v>735.0</v>
      </c>
      <c r="D484" s="26" t="s">
        <v>3184</v>
      </c>
      <c r="E484" s="26" t="s">
        <v>1905</v>
      </c>
      <c r="F484" s="26" t="s">
        <v>2019</v>
      </c>
      <c r="G484" s="26" t="s">
        <v>3185</v>
      </c>
      <c r="H484" s="28"/>
      <c r="I484" s="28"/>
      <c r="J484" s="26" t="s">
        <v>1633</v>
      </c>
      <c r="K484" s="26" t="s">
        <v>721</v>
      </c>
      <c r="L484" s="36">
        <v>8000.0</v>
      </c>
      <c r="M484" s="29">
        <f t="shared" si="220"/>
        <v>8000</v>
      </c>
      <c r="N484" s="53"/>
      <c r="O484" s="30">
        <v>12500.0</v>
      </c>
      <c r="P484" s="31">
        <f t="shared" si="216"/>
        <v>0.0064</v>
      </c>
      <c r="Q484" s="32">
        <f t="shared" si="217"/>
        <v>-4500</v>
      </c>
      <c r="R484" s="32">
        <f t="shared" si="218"/>
        <v>-14500</v>
      </c>
      <c r="S484" s="28"/>
      <c r="T484" s="28">
        <f t="shared" si="219"/>
        <v>1</v>
      </c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</row>
    <row r="485" ht="12.75" customHeight="1">
      <c r="A485" s="52" t="s">
        <v>38</v>
      </c>
      <c r="B485" s="26" t="s">
        <v>2005</v>
      </c>
      <c r="C485" s="34">
        <v>747.0</v>
      </c>
      <c r="D485" s="26" t="s">
        <v>3186</v>
      </c>
      <c r="E485" s="26" t="s">
        <v>1902</v>
      </c>
      <c r="F485" s="26" t="s">
        <v>2437</v>
      </c>
      <c r="G485" s="26" t="s">
        <v>3187</v>
      </c>
      <c r="H485" s="28"/>
      <c r="I485" s="28"/>
      <c r="J485" s="26" t="s">
        <v>1747</v>
      </c>
      <c r="K485" s="26" t="s">
        <v>816</v>
      </c>
      <c r="L485" s="36">
        <v>7500.0</v>
      </c>
      <c r="M485" s="29">
        <f t="shared" si="220"/>
        <v>7500</v>
      </c>
      <c r="N485" s="53"/>
      <c r="O485" s="30">
        <v>12500.0</v>
      </c>
      <c r="P485" s="31">
        <f t="shared" si="216"/>
        <v>0.006</v>
      </c>
      <c r="Q485" s="32">
        <f t="shared" si="217"/>
        <v>-5000</v>
      </c>
      <c r="R485" s="32">
        <f t="shared" si="218"/>
        <v>-15000</v>
      </c>
      <c r="S485" s="28"/>
      <c r="T485" s="28">
        <f t="shared" si="219"/>
        <v>1</v>
      </c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</row>
    <row r="486" ht="12.75" customHeight="1">
      <c r="A486" s="52" t="s">
        <v>38</v>
      </c>
      <c r="B486" s="26" t="s">
        <v>2005</v>
      </c>
      <c r="C486" s="34">
        <v>770.0</v>
      </c>
      <c r="D486" s="26" t="s">
        <v>3188</v>
      </c>
      <c r="E486" s="26" t="s">
        <v>1905</v>
      </c>
      <c r="F486" s="26" t="s">
        <v>1924</v>
      </c>
      <c r="G486" s="26" t="s">
        <v>3189</v>
      </c>
      <c r="H486" s="28"/>
      <c r="I486" s="28"/>
      <c r="J486" s="26" t="s">
        <v>1500</v>
      </c>
      <c r="K486" s="26" t="s">
        <v>182</v>
      </c>
      <c r="L486" s="36">
        <v>24000.0</v>
      </c>
      <c r="M486" s="29">
        <f t="shared" si="220"/>
        <v>24000</v>
      </c>
      <c r="N486" s="53"/>
      <c r="O486" s="30">
        <v>12500.0</v>
      </c>
      <c r="P486" s="31">
        <f t="shared" si="216"/>
        <v>0.0192</v>
      </c>
      <c r="Q486" s="32">
        <f t="shared" si="217"/>
        <v>11500</v>
      </c>
      <c r="R486" s="32">
        <f t="shared" si="218"/>
        <v>1500</v>
      </c>
      <c r="S486" s="28"/>
      <c r="T486" s="28">
        <f t="shared" si="219"/>
        <v>0</v>
      </c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</row>
    <row r="487" ht="12.75" customHeight="1">
      <c r="A487" s="52" t="s">
        <v>38</v>
      </c>
      <c r="B487" s="26" t="s">
        <v>2005</v>
      </c>
      <c r="C487" s="34">
        <v>808.0</v>
      </c>
      <c r="D487" s="28" t="str">
        <f t="shared" ref="D487:D492" si="221">CONCATENATE(A487," x ", G487)</f>
        <v>Cotai Glory (GB) x Julienne (IRE)</v>
      </c>
      <c r="E487" s="26" t="s">
        <v>1902</v>
      </c>
      <c r="F487" s="26" t="s">
        <v>2437</v>
      </c>
      <c r="G487" s="26" t="s">
        <v>3190</v>
      </c>
      <c r="H487" s="28"/>
      <c r="I487" s="28"/>
      <c r="J487" s="26" t="s">
        <v>1624</v>
      </c>
      <c r="K487" s="26" t="s">
        <v>1308</v>
      </c>
      <c r="L487" s="55">
        <v>60000.0</v>
      </c>
      <c r="M487" s="29">
        <f t="shared" si="220"/>
        <v>60000</v>
      </c>
      <c r="N487" s="28"/>
      <c r="O487" s="30">
        <v>12500.0</v>
      </c>
      <c r="P487" s="31">
        <f t="shared" si="216"/>
        <v>0.048</v>
      </c>
      <c r="Q487" s="32">
        <f t="shared" si="217"/>
        <v>47500</v>
      </c>
      <c r="R487" s="32">
        <f t="shared" si="218"/>
        <v>37500</v>
      </c>
      <c r="S487" s="28"/>
      <c r="T487" s="28">
        <f t="shared" si="219"/>
        <v>0</v>
      </c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</row>
    <row r="488" ht="12.75" customHeight="1">
      <c r="A488" s="52" t="s">
        <v>38</v>
      </c>
      <c r="B488" s="26" t="s">
        <v>2005</v>
      </c>
      <c r="C488" s="34">
        <v>874.0</v>
      </c>
      <c r="D488" s="28" t="str">
        <f t="shared" si="221"/>
        <v>Cotai Glory (GB) x Mnemonic Alexander (IRE)</v>
      </c>
      <c r="E488" s="26" t="s">
        <v>1905</v>
      </c>
      <c r="F488" s="26" t="s">
        <v>2019</v>
      </c>
      <c r="G488" s="26" t="s">
        <v>3191</v>
      </c>
      <c r="H488" s="28"/>
      <c r="I488" s="28"/>
      <c r="J488" s="26" t="s">
        <v>1713</v>
      </c>
      <c r="K488" s="26" t="s">
        <v>560</v>
      </c>
      <c r="L488" s="55">
        <v>10000.0</v>
      </c>
      <c r="M488" s="29">
        <f t="shared" si="220"/>
        <v>10000</v>
      </c>
      <c r="N488" s="28"/>
      <c r="O488" s="30">
        <v>12500.0</v>
      </c>
      <c r="P488" s="31">
        <f t="shared" si="216"/>
        <v>0.008</v>
      </c>
      <c r="Q488" s="32">
        <f t="shared" si="217"/>
        <v>-2500</v>
      </c>
      <c r="R488" s="32">
        <f t="shared" si="218"/>
        <v>-12500</v>
      </c>
      <c r="S488" s="28"/>
      <c r="T488" s="28">
        <f t="shared" si="219"/>
        <v>1</v>
      </c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</row>
    <row r="489" ht="12.75" customHeight="1">
      <c r="A489" s="52" t="s">
        <v>38</v>
      </c>
      <c r="B489" s="26" t="s">
        <v>2005</v>
      </c>
      <c r="C489" s="34">
        <v>917.0</v>
      </c>
      <c r="D489" s="28" t="str">
        <f t="shared" si="221"/>
        <v>Cotai Glory (GB) x Pharadelle (IRE)</v>
      </c>
      <c r="E489" s="26" t="s">
        <v>1902</v>
      </c>
      <c r="F489" s="26" t="s">
        <v>2437</v>
      </c>
      <c r="G489" s="26" t="s">
        <v>3192</v>
      </c>
      <c r="H489" s="28"/>
      <c r="I489" s="28"/>
      <c r="J489" s="26" t="s">
        <v>1655</v>
      </c>
      <c r="K489" s="26" t="s">
        <v>511</v>
      </c>
      <c r="L489" s="55">
        <v>20000.0</v>
      </c>
      <c r="M489" s="29">
        <f t="shared" si="220"/>
        <v>20000</v>
      </c>
      <c r="N489" s="28"/>
      <c r="O489" s="30">
        <v>12500.0</v>
      </c>
      <c r="P489" s="31">
        <f t="shared" si="216"/>
        <v>0.016</v>
      </c>
      <c r="Q489" s="32">
        <f t="shared" si="217"/>
        <v>7500</v>
      </c>
      <c r="R489" s="32">
        <f t="shared" si="218"/>
        <v>-2500</v>
      </c>
      <c r="S489" s="28"/>
      <c r="T489" s="28">
        <f t="shared" si="219"/>
        <v>0</v>
      </c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</row>
    <row r="490" ht="12.75" customHeight="1">
      <c r="A490" s="52" t="s">
        <v>38</v>
      </c>
      <c r="B490" s="26" t="s">
        <v>2005</v>
      </c>
      <c r="C490" s="34">
        <v>969.0</v>
      </c>
      <c r="D490" s="28" t="str">
        <f t="shared" si="221"/>
        <v>Cotai Glory (GB) x Shim Sham (IRE)</v>
      </c>
      <c r="E490" s="26" t="s">
        <v>1905</v>
      </c>
      <c r="F490" s="26" t="s">
        <v>2437</v>
      </c>
      <c r="G490" s="26" t="s">
        <v>3193</v>
      </c>
      <c r="H490" s="28"/>
      <c r="I490" s="28"/>
      <c r="J490" s="26" t="s">
        <v>1535</v>
      </c>
      <c r="K490" s="26" t="s">
        <v>740</v>
      </c>
      <c r="L490" s="55">
        <v>15000.0</v>
      </c>
      <c r="M490" s="29">
        <f t="shared" si="220"/>
        <v>15000</v>
      </c>
      <c r="N490" s="28"/>
      <c r="O490" s="30">
        <v>12500.0</v>
      </c>
      <c r="P490" s="31">
        <f t="shared" si="216"/>
        <v>0.012</v>
      </c>
      <c r="Q490" s="32">
        <f t="shared" si="217"/>
        <v>2500</v>
      </c>
      <c r="R490" s="32">
        <f t="shared" si="218"/>
        <v>-7500</v>
      </c>
      <c r="S490" s="28"/>
      <c r="T490" s="28">
        <f t="shared" si="219"/>
        <v>0</v>
      </c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</row>
    <row r="491" ht="12.75" customHeight="1">
      <c r="A491" s="52" t="s">
        <v>38</v>
      </c>
      <c r="B491" s="26" t="s">
        <v>2005</v>
      </c>
      <c r="C491" s="34">
        <v>974.0</v>
      </c>
      <c r="D491" s="28" t="str">
        <f t="shared" si="221"/>
        <v>Cotai Glory (GB) x Snapollentia (IRE)</v>
      </c>
      <c r="E491" s="26" t="s">
        <v>1902</v>
      </c>
      <c r="F491" s="26" t="s">
        <v>2437</v>
      </c>
      <c r="G491" s="26" t="s">
        <v>3194</v>
      </c>
      <c r="H491" s="28"/>
      <c r="I491" s="28"/>
      <c r="J491" s="26" t="s">
        <v>1715</v>
      </c>
      <c r="K491" s="26" t="s">
        <v>1214</v>
      </c>
      <c r="L491" s="55">
        <v>12000.0</v>
      </c>
      <c r="M491" s="29">
        <f t="shared" si="220"/>
        <v>12000</v>
      </c>
      <c r="N491" s="28"/>
      <c r="O491" s="30">
        <v>12500.0</v>
      </c>
      <c r="P491" s="31">
        <f t="shared" si="216"/>
        <v>0.0096</v>
      </c>
      <c r="Q491" s="32">
        <f t="shared" si="217"/>
        <v>-500</v>
      </c>
      <c r="R491" s="32">
        <f t="shared" si="218"/>
        <v>-10500</v>
      </c>
      <c r="S491" s="28"/>
      <c r="T491" s="28">
        <f t="shared" si="219"/>
        <v>1</v>
      </c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</row>
    <row r="492" ht="12.75" customHeight="1">
      <c r="A492" s="52" t="s">
        <v>38</v>
      </c>
      <c r="B492" s="26" t="s">
        <v>2005</v>
      </c>
      <c r="C492" s="34">
        <v>975.0</v>
      </c>
      <c r="D492" s="28" t="str">
        <f t="shared" si="221"/>
        <v>Cotai Glory (GB) x Solfeggio (IRE)</v>
      </c>
      <c r="E492" s="26" t="s">
        <v>1905</v>
      </c>
      <c r="F492" s="26" t="s">
        <v>2019</v>
      </c>
      <c r="G492" s="26" t="s">
        <v>3195</v>
      </c>
      <c r="H492" s="28"/>
      <c r="I492" s="28"/>
      <c r="J492" s="26" t="s">
        <v>1537</v>
      </c>
      <c r="K492" s="26" t="s">
        <v>921</v>
      </c>
      <c r="L492" s="55">
        <v>8000.0</v>
      </c>
      <c r="M492" s="29">
        <f t="shared" si="220"/>
        <v>8000</v>
      </c>
      <c r="N492" s="28"/>
      <c r="O492" s="30">
        <v>12500.0</v>
      </c>
      <c r="P492" s="31">
        <f t="shared" si="216"/>
        <v>0.0064</v>
      </c>
      <c r="Q492" s="32">
        <f t="shared" si="217"/>
        <v>-4500</v>
      </c>
      <c r="R492" s="32">
        <f t="shared" si="218"/>
        <v>-14500</v>
      </c>
      <c r="S492" s="28"/>
      <c r="T492" s="28">
        <f t="shared" si="219"/>
        <v>1</v>
      </c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</row>
    <row r="493" ht="12.75" customHeight="1">
      <c r="A493" s="38" t="s">
        <v>38</v>
      </c>
      <c r="B493" s="34" t="s">
        <v>1921</v>
      </c>
      <c r="C493" s="39" t="s">
        <v>3196</v>
      </c>
      <c r="D493" s="28" t="s">
        <v>3197</v>
      </c>
      <c r="E493" s="26" t="s">
        <v>1902</v>
      </c>
      <c r="F493" s="28" t="s">
        <v>1924</v>
      </c>
      <c r="G493" s="28" t="s">
        <v>3198</v>
      </c>
      <c r="H493" s="28" t="s">
        <v>2422</v>
      </c>
      <c r="I493" s="28" t="s">
        <v>2597</v>
      </c>
      <c r="J493" s="28" t="s">
        <v>1447</v>
      </c>
      <c r="K493" s="28" t="s">
        <v>935</v>
      </c>
      <c r="L493" s="40">
        <v>62000.0</v>
      </c>
      <c r="M493" s="29">
        <f t="shared" si="220"/>
        <v>62000</v>
      </c>
      <c r="N493" s="57"/>
      <c r="O493" s="30">
        <v>12500.0</v>
      </c>
      <c r="P493" s="31">
        <f t="shared" si="216"/>
        <v>0.0496</v>
      </c>
      <c r="Q493" s="32">
        <f t="shared" si="217"/>
        <v>49500</v>
      </c>
      <c r="R493" s="32">
        <f t="shared" si="218"/>
        <v>39500</v>
      </c>
      <c r="S493" s="28"/>
      <c r="T493" s="28">
        <f t="shared" si="219"/>
        <v>0</v>
      </c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</row>
    <row r="494" ht="12.75" customHeight="1">
      <c r="A494" s="38" t="s">
        <v>38</v>
      </c>
      <c r="B494" s="34" t="s">
        <v>1921</v>
      </c>
      <c r="C494" s="39" t="s">
        <v>3199</v>
      </c>
      <c r="D494" s="28" t="s">
        <v>3200</v>
      </c>
      <c r="E494" s="26" t="s">
        <v>1902</v>
      </c>
      <c r="F494" s="28" t="s">
        <v>1952</v>
      </c>
      <c r="G494" s="28" t="s">
        <v>3201</v>
      </c>
      <c r="H494" s="28" t="s">
        <v>2422</v>
      </c>
      <c r="I494" s="28" t="s">
        <v>3202</v>
      </c>
      <c r="J494" s="28" t="s">
        <v>1263</v>
      </c>
      <c r="K494" s="28" t="s">
        <v>574</v>
      </c>
      <c r="L494" s="40">
        <v>28000.0</v>
      </c>
      <c r="M494" s="29">
        <f t="shared" si="220"/>
        <v>28000</v>
      </c>
      <c r="N494" s="57"/>
      <c r="O494" s="30">
        <v>12500.0</v>
      </c>
      <c r="P494" s="31">
        <f t="shared" si="216"/>
        <v>0.0224</v>
      </c>
      <c r="Q494" s="32">
        <f t="shared" si="217"/>
        <v>15500</v>
      </c>
      <c r="R494" s="32">
        <f t="shared" si="218"/>
        <v>5500</v>
      </c>
      <c r="S494" s="28"/>
      <c r="T494" s="28">
        <f t="shared" si="219"/>
        <v>0</v>
      </c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</row>
    <row r="495" ht="12.75" customHeight="1">
      <c r="A495" s="38" t="s">
        <v>38</v>
      </c>
      <c r="B495" s="34" t="s">
        <v>1921</v>
      </c>
      <c r="C495" s="39" t="s">
        <v>3203</v>
      </c>
      <c r="D495" s="28" t="s">
        <v>3204</v>
      </c>
      <c r="E495" s="26" t="s">
        <v>1902</v>
      </c>
      <c r="F495" s="28" t="s">
        <v>1924</v>
      </c>
      <c r="G495" s="28" t="s">
        <v>3205</v>
      </c>
      <c r="H495" s="28" t="s">
        <v>2422</v>
      </c>
      <c r="I495" s="28" t="s">
        <v>2314</v>
      </c>
      <c r="J495" s="28" t="s">
        <v>1803</v>
      </c>
      <c r="K495" s="28" t="s">
        <v>297</v>
      </c>
      <c r="L495" s="40">
        <v>28000.0</v>
      </c>
      <c r="M495" s="29">
        <f t="shared" si="220"/>
        <v>28000</v>
      </c>
      <c r="N495" s="57"/>
      <c r="O495" s="37">
        <v>12500.0</v>
      </c>
      <c r="P495" s="31">
        <f t="shared" si="216"/>
        <v>0.0224</v>
      </c>
      <c r="Q495" s="32">
        <f t="shared" si="217"/>
        <v>15500</v>
      </c>
      <c r="R495" s="32">
        <f t="shared" si="218"/>
        <v>5500</v>
      </c>
      <c r="S495" s="28"/>
      <c r="T495" s="28">
        <f t="shared" si="219"/>
        <v>0</v>
      </c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</row>
    <row r="496" ht="12.75" customHeight="1">
      <c r="A496" s="38" t="s">
        <v>38</v>
      </c>
      <c r="B496" s="34" t="s">
        <v>1921</v>
      </c>
      <c r="C496" s="39" t="s">
        <v>3206</v>
      </c>
      <c r="D496" s="28" t="s">
        <v>3207</v>
      </c>
      <c r="E496" s="26" t="s">
        <v>1902</v>
      </c>
      <c r="F496" s="28" t="s">
        <v>1924</v>
      </c>
      <c r="G496" s="28" t="s">
        <v>3208</v>
      </c>
      <c r="H496" s="28" t="s">
        <v>2422</v>
      </c>
      <c r="I496" s="28" t="s">
        <v>88</v>
      </c>
      <c r="J496" s="28" t="s">
        <v>1657</v>
      </c>
      <c r="K496" s="28" t="s">
        <v>670</v>
      </c>
      <c r="L496" s="40">
        <v>16000.0</v>
      </c>
      <c r="M496" s="29">
        <f t="shared" si="220"/>
        <v>16000</v>
      </c>
      <c r="N496" s="57"/>
      <c r="O496" s="30">
        <v>12500.0</v>
      </c>
      <c r="P496" s="31">
        <f t="shared" si="216"/>
        <v>0.0128</v>
      </c>
      <c r="Q496" s="32">
        <f t="shared" si="217"/>
        <v>3500</v>
      </c>
      <c r="R496" s="32">
        <f t="shared" si="218"/>
        <v>-6500</v>
      </c>
      <c r="S496" s="28"/>
      <c r="T496" s="28">
        <f t="shared" si="219"/>
        <v>0</v>
      </c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</row>
    <row r="497" ht="12.75" customHeight="1">
      <c r="A497" s="38" t="s">
        <v>38</v>
      </c>
      <c r="B497" s="34" t="s">
        <v>1921</v>
      </c>
      <c r="C497" s="39" t="s">
        <v>3209</v>
      </c>
      <c r="D497" s="28" t="s">
        <v>3210</v>
      </c>
      <c r="E497" s="26" t="s">
        <v>1902</v>
      </c>
      <c r="F497" s="28" t="s">
        <v>1952</v>
      </c>
      <c r="G497" s="28" t="s">
        <v>3211</v>
      </c>
      <c r="H497" s="28" t="s">
        <v>2422</v>
      </c>
      <c r="I497" s="28" t="s">
        <v>44</v>
      </c>
      <c r="J497" s="28" t="s">
        <v>1674</v>
      </c>
      <c r="K497" s="28" t="s">
        <v>723</v>
      </c>
      <c r="L497" s="40">
        <v>48000.0</v>
      </c>
      <c r="M497" s="29">
        <f t="shared" si="220"/>
        <v>48000</v>
      </c>
      <c r="N497" s="57"/>
      <c r="O497" s="30">
        <v>12500.0</v>
      </c>
      <c r="P497" s="31">
        <f t="shared" si="216"/>
        <v>0.0384</v>
      </c>
      <c r="Q497" s="32">
        <f t="shared" si="217"/>
        <v>35500</v>
      </c>
      <c r="R497" s="32">
        <f t="shared" si="218"/>
        <v>25500</v>
      </c>
      <c r="S497" s="28"/>
      <c r="T497" s="28">
        <f t="shared" si="219"/>
        <v>0</v>
      </c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</row>
    <row r="498" ht="12.75" customHeight="1">
      <c r="A498" s="38" t="s">
        <v>38</v>
      </c>
      <c r="B498" s="34" t="s">
        <v>1921</v>
      </c>
      <c r="C498" s="39" t="s">
        <v>3212</v>
      </c>
      <c r="D498" s="28" t="s">
        <v>3213</v>
      </c>
      <c r="E498" s="26" t="s">
        <v>1905</v>
      </c>
      <c r="F498" s="28" t="s">
        <v>1952</v>
      </c>
      <c r="G498" s="28" t="s">
        <v>3214</v>
      </c>
      <c r="H498" s="28" t="s">
        <v>2422</v>
      </c>
      <c r="I498" s="28" t="s">
        <v>2505</v>
      </c>
      <c r="J498" s="28" t="s">
        <v>1504</v>
      </c>
      <c r="K498" s="28" t="s">
        <v>1235</v>
      </c>
      <c r="L498" s="40">
        <v>35000.0</v>
      </c>
      <c r="M498" s="29">
        <f t="shared" si="220"/>
        <v>35000</v>
      </c>
      <c r="N498" s="57"/>
      <c r="O498" s="30">
        <v>12500.0</v>
      </c>
      <c r="P498" s="31">
        <f t="shared" si="216"/>
        <v>0.028</v>
      </c>
      <c r="Q498" s="32">
        <f t="shared" si="217"/>
        <v>22500</v>
      </c>
      <c r="R498" s="32">
        <f t="shared" si="218"/>
        <v>12500</v>
      </c>
      <c r="S498" s="28"/>
      <c r="T498" s="28">
        <f t="shared" si="219"/>
        <v>0</v>
      </c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</row>
    <row r="499" ht="12.75" customHeight="1">
      <c r="A499" s="38" t="s">
        <v>38</v>
      </c>
      <c r="B499" s="34" t="s">
        <v>1921</v>
      </c>
      <c r="C499" s="39" t="s">
        <v>3215</v>
      </c>
      <c r="D499" s="28" t="s">
        <v>3216</v>
      </c>
      <c r="E499" s="26" t="s">
        <v>1902</v>
      </c>
      <c r="F499" s="28" t="s">
        <v>1952</v>
      </c>
      <c r="G499" s="28" t="s">
        <v>3217</v>
      </c>
      <c r="H499" s="28" t="s">
        <v>2422</v>
      </c>
      <c r="I499" s="28" t="s">
        <v>88</v>
      </c>
      <c r="J499" s="28" t="s">
        <v>1449</v>
      </c>
      <c r="K499" s="28" t="s">
        <v>1263</v>
      </c>
      <c r="L499" s="40">
        <v>52000.0</v>
      </c>
      <c r="M499" s="29">
        <f t="shared" si="220"/>
        <v>52000</v>
      </c>
      <c r="N499" s="57"/>
      <c r="O499" s="30">
        <v>12500.0</v>
      </c>
      <c r="P499" s="31">
        <f t="shared" si="216"/>
        <v>0.0416</v>
      </c>
      <c r="Q499" s="32">
        <f t="shared" si="217"/>
        <v>39500</v>
      </c>
      <c r="R499" s="32">
        <f t="shared" si="218"/>
        <v>29500</v>
      </c>
      <c r="S499" s="28"/>
      <c r="T499" s="28">
        <f t="shared" si="219"/>
        <v>0</v>
      </c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</row>
    <row r="500" ht="12.75" customHeight="1">
      <c r="A500" s="38" t="s">
        <v>38</v>
      </c>
      <c r="B500" s="34" t="s">
        <v>1921</v>
      </c>
      <c r="C500" s="39" t="s">
        <v>2704</v>
      </c>
      <c r="D500" s="28" t="s">
        <v>3218</v>
      </c>
      <c r="E500" s="26" t="s">
        <v>1902</v>
      </c>
      <c r="F500" s="28" t="s">
        <v>1952</v>
      </c>
      <c r="G500" s="28" t="s">
        <v>3219</v>
      </c>
      <c r="H500" s="28" t="s">
        <v>2422</v>
      </c>
      <c r="I500" s="28" t="s">
        <v>101</v>
      </c>
      <c r="J500" s="28" t="s">
        <v>1781</v>
      </c>
      <c r="K500" s="28" t="s">
        <v>723</v>
      </c>
      <c r="L500" s="40">
        <v>35000.0</v>
      </c>
      <c r="M500" s="29">
        <f t="shared" si="220"/>
        <v>35000</v>
      </c>
      <c r="N500" s="57"/>
      <c r="O500" s="30">
        <v>12500.0</v>
      </c>
      <c r="P500" s="31">
        <f t="shared" si="216"/>
        <v>0.028</v>
      </c>
      <c r="Q500" s="32">
        <f t="shared" si="217"/>
        <v>22500</v>
      </c>
      <c r="R500" s="32">
        <f t="shared" si="218"/>
        <v>12500</v>
      </c>
      <c r="S500" s="28"/>
      <c r="T500" s="28">
        <f t="shared" si="219"/>
        <v>0</v>
      </c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</row>
    <row r="501" ht="12.75" customHeight="1">
      <c r="A501" s="38" t="s">
        <v>38</v>
      </c>
      <c r="B501" s="34" t="s">
        <v>1921</v>
      </c>
      <c r="C501" s="39" t="s">
        <v>3220</v>
      </c>
      <c r="D501" s="28" t="s">
        <v>3221</v>
      </c>
      <c r="E501" s="26" t="s">
        <v>1902</v>
      </c>
      <c r="F501" s="28" t="s">
        <v>2282</v>
      </c>
      <c r="G501" s="28" t="s">
        <v>3222</v>
      </c>
      <c r="H501" s="28" t="s">
        <v>2422</v>
      </c>
      <c r="I501" s="28" t="s">
        <v>2205</v>
      </c>
      <c r="J501" s="28" t="s">
        <v>1579</v>
      </c>
      <c r="K501" s="28" t="s">
        <v>1385</v>
      </c>
      <c r="L501" s="40">
        <v>30000.0</v>
      </c>
      <c r="M501" s="29">
        <f t="shared" si="220"/>
        <v>30000</v>
      </c>
      <c r="N501" s="57"/>
      <c r="O501" s="37">
        <v>12500.0</v>
      </c>
      <c r="P501" s="31">
        <f t="shared" si="216"/>
        <v>0.024</v>
      </c>
      <c r="Q501" s="32">
        <f t="shared" si="217"/>
        <v>17500</v>
      </c>
      <c r="R501" s="32">
        <f t="shared" si="218"/>
        <v>7500</v>
      </c>
      <c r="S501" s="28"/>
      <c r="T501" s="28">
        <f t="shared" si="219"/>
        <v>0</v>
      </c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</row>
    <row r="502" ht="12.75" customHeight="1">
      <c r="A502" s="38" t="s">
        <v>38</v>
      </c>
      <c r="B502" s="34" t="s">
        <v>1921</v>
      </c>
      <c r="C502" s="39" t="s">
        <v>3223</v>
      </c>
      <c r="D502" s="28" t="s">
        <v>3224</v>
      </c>
      <c r="E502" s="26" t="s">
        <v>1902</v>
      </c>
      <c r="F502" s="28" t="s">
        <v>1952</v>
      </c>
      <c r="G502" s="28" t="s">
        <v>3225</v>
      </c>
      <c r="H502" s="28" t="s">
        <v>2422</v>
      </c>
      <c r="I502" s="28" t="s">
        <v>3226</v>
      </c>
      <c r="J502" s="28" t="s">
        <v>1579</v>
      </c>
      <c r="K502" s="28" t="s">
        <v>653</v>
      </c>
      <c r="L502" s="40">
        <v>7000.0</v>
      </c>
      <c r="M502" s="29">
        <f t="shared" si="220"/>
        <v>7000</v>
      </c>
      <c r="N502" s="57"/>
      <c r="O502" s="30">
        <v>12500.0</v>
      </c>
      <c r="P502" s="31">
        <f t="shared" si="216"/>
        <v>0.0056</v>
      </c>
      <c r="Q502" s="32">
        <f t="shared" si="217"/>
        <v>-5500</v>
      </c>
      <c r="R502" s="32">
        <f t="shared" si="218"/>
        <v>-15500</v>
      </c>
      <c r="S502" s="28"/>
      <c r="T502" s="28">
        <f t="shared" si="219"/>
        <v>1</v>
      </c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</row>
    <row r="503" ht="12.75" customHeight="1">
      <c r="A503" s="38" t="s">
        <v>38</v>
      </c>
      <c r="B503" s="34" t="s">
        <v>1921</v>
      </c>
      <c r="C503" s="39" t="s">
        <v>3227</v>
      </c>
      <c r="D503" s="28" t="s">
        <v>3228</v>
      </c>
      <c r="E503" s="26" t="s">
        <v>1905</v>
      </c>
      <c r="F503" s="28" t="s">
        <v>1924</v>
      </c>
      <c r="G503" s="28" t="s">
        <v>3229</v>
      </c>
      <c r="H503" s="28" t="s">
        <v>2422</v>
      </c>
      <c r="I503" s="28" t="s">
        <v>2505</v>
      </c>
      <c r="J503" s="28" t="s">
        <v>1768</v>
      </c>
      <c r="K503" s="28" t="s">
        <v>950</v>
      </c>
      <c r="L503" s="40">
        <v>6000.0</v>
      </c>
      <c r="M503" s="29">
        <f t="shared" si="220"/>
        <v>6000</v>
      </c>
      <c r="N503" s="57"/>
      <c r="O503" s="30">
        <v>12500.0</v>
      </c>
      <c r="P503" s="31">
        <f t="shared" si="216"/>
        <v>0.0048</v>
      </c>
      <c r="Q503" s="32">
        <f t="shared" si="217"/>
        <v>-6500</v>
      </c>
      <c r="R503" s="32">
        <f t="shared" si="218"/>
        <v>-16500</v>
      </c>
      <c r="S503" s="28"/>
      <c r="T503" s="28">
        <f t="shared" si="219"/>
        <v>1</v>
      </c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</row>
    <row r="504" ht="12.75" customHeight="1">
      <c r="A504" s="38" t="s">
        <v>38</v>
      </c>
      <c r="B504" s="34" t="s">
        <v>1921</v>
      </c>
      <c r="C504" s="39" t="s">
        <v>3230</v>
      </c>
      <c r="D504" s="28" t="s">
        <v>3231</v>
      </c>
      <c r="E504" s="26" t="s">
        <v>1902</v>
      </c>
      <c r="F504" s="28" t="s">
        <v>1952</v>
      </c>
      <c r="G504" s="28" t="s">
        <v>3232</v>
      </c>
      <c r="H504" s="28" t="s">
        <v>2422</v>
      </c>
      <c r="I504" s="28" t="s">
        <v>133</v>
      </c>
      <c r="J504" s="28" t="s">
        <v>1840</v>
      </c>
      <c r="K504" s="28" t="s">
        <v>1384</v>
      </c>
      <c r="L504" s="40">
        <v>18000.0</v>
      </c>
      <c r="M504" s="29">
        <f t="shared" si="220"/>
        <v>18000</v>
      </c>
      <c r="N504" s="57"/>
      <c r="O504" s="30">
        <v>12500.0</v>
      </c>
      <c r="P504" s="31">
        <f t="shared" si="216"/>
        <v>0.0144</v>
      </c>
      <c r="Q504" s="32">
        <f t="shared" si="217"/>
        <v>5500</v>
      </c>
      <c r="R504" s="32">
        <f t="shared" si="218"/>
        <v>-4500</v>
      </c>
      <c r="S504" s="28"/>
      <c r="T504" s="28">
        <f t="shared" si="219"/>
        <v>0</v>
      </c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</row>
    <row r="505" ht="12.75" customHeight="1">
      <c r="A505" s="38" t="s">
        <v>38</v>
      </c>
      <c r="B505" s="34" t="s">
        <v>1921</v>
      </c>
      <c r="C505" s="39" t="s">
        <v>3233</v>
      </c>
      <c r="D505" s="28" t="s">
        <v>3234</v>
      </c>
      <c r="E505" s="26" t="s">
        <v>1905</v>
      </c>
      <c r="F505" s="28" t="s">
        <v>1952</v>
      </c>
      <c r="G505" s="28" t="s">
        <v>3235</v>
      </c>
      <c r="H505" s="28" t="s">
        <v>2422</v>
      </c>
      <c r="I505" s="28" t="s">
        <v>3236</v>
      </c>
      <c r="J505" s="28" t="s">
        <v>571</v>
      </c>
      <c r="K505" s="28" t="s">
        <v>1231</v>
      </c>
      <c r="L505" s="40">
        <v>8000.0</v>
      </c>
      <c r="M505" s="29">
        <f t="shared" si="220"/>
        <v>8000</v>
      </c>
      <c r="N505" s="57"/>
      <c r="O505" s="30">
        <v>12500.0</v>
      </c>
      <c r="P505" s="31">
        <f t="shared" si="216"/>
        <v>0.0064</v>
      </c>
      <c r="Q505" s="32">
        <f t="shared" si="217"/>
        <v>-4500</v>
      </c>
      <c r="R505" s="32">
        <f t="shared" si="218"/>
        <v>-14500</v>
      </c>
      <c r="S505" s="28"/>
      <c r="T505" s="28">
        <f t="shared" si="219"/>
        <v>1</v>
      </c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</row>
    <row r="506" ht="12.75" customHeight="1">
      <c r="A506" s="38" t="s">
        <v>38</v>
      </c>
      <c r="B506" s="34" t="s">
        <v>1921</v>
      </c>
      <c r="C506" s="39" t="s">
        <v>3237</v>
      </c>
      <c r="D506" s="28" t="s">
        <v>3238</v>
      </c>
      <c r="E506" s="26" t="s">
        <v>1905</v>
      </c>
      <c r="F506" s="28" t="s">
        <v>1924</v>
      </c>
      <c r="G506" s="28" t="s">
        <v>3239</v>
      </c>
      <c r="H506" s="28" t="s">
        <v>2422</v>
      </c>
      <c r="I506" s="28" t="s">
        <v>97</v>
      </c>
      <c r="J506" s="28" t="s">
        <v>1597</v>
      </c>
      <c r="K506" s="28" t="s">
        <v>243</v>
      </c>
      <c r="L506" s="40">
        <v>3000.0</v>
      </c>
      <c r="M506" s="29">
        <f t="shared" si="220"/>
        <v>3000</v>
      </c>
      <c r="N506" s="57"/>
      <c r="O506" s="37">
        <v>12500.0</v>
      </c>
      <c r="P506" s="31">
        <f t="shared" si="216"/>
        <v>0.0024</v>
      </c>
      <c r="Q506" s="32">
        <f t="shared" si="217"/>
        <v>-9500</v>
      </c>
      <c r="R506" s="32">
        <f t="shared" si="218"/>
        <v>-19500</v>
      </c>
      <c r="S506" s="28"/>
      <c r="T506" s="28">
        <f t="shared" si="219"/>
        <v>1</v>
      </c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</row>
    <row r="507" ht="12.75" customHeight="1">
      <c r="A507" s="38" t="s">
        <v>38</v>
      </c>
      <c r="B507" s="34" t="s">
        <v>1928</v>
      </c>
      <c r="C507" s="39" t="s">
        <v>3240</v>
      </c>
      <c r="D507" s="28" t="s">
        <v>3241</v>
      </c>
      <c r="E507" s="26" t="s">
        <v>1905</v>
      </c>
      <c r="F507" s="28" t="s">
        <v>1924</v>
      </c>
      <c r="G507" s="28" t="s">
        <v>3242</v>
      </c>
      <c r="H507" s="28" t="s">
        <v>2422</v>
      </c>
      <c r="I507" s="28" t="s">
        <v>3243</v>
      </c>
      <c r="J507" s="28" t="s">
        <v>1434</v>
      </c>
      <c r="K507" s="28" t="s">
        <v>1200</v>
      </c>
      <c r="L507" s="40">
        <v>5500.0</v>
      </c>
      <c r="M507" s="29">
        <f t="shared" si="220"/>
        <v>5500</v>
      </c>
      <c r="N507" s="57"/>
      <c r="O507" s="30">
        <v>12500.0</v>
      </c>
      <c r="P507" s="31">
        <f t="shared" si="216"/>
        <v>0.0044</v>
      </c>
      <c r="Q507" s="32">
        <f t="shared" si="217"/>
        <v>-7000</v>
      </c>
      <c r="R507" s="32">
        <f t="shared" si="218"/>
        <v>-17000</v>
      </c>
      <c r="S507" s="28"/>
      <c r="T507" s="28">
        <f t="shared" si="219"/>
        <v>1</v>
      </c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</row>
    <row r="508" ht="12.75" customHeight="1">
      <c r="A508" s="38" t="s">
        <v>38</v>
      </c>
      <c r="B508" s="34" t="s">
        <v>1928</v>
      </c>
      <c r="C508" s="39" t="s">
        <v>3244</v>
      </c>
      <c r="D508" s="28" t="s">
        <v>3245</v>
      </c>
      <c r="E508" s="26" t="s">
        <v>1905</v>
      </c>
      <c r="F508" s="28" t="s">
        <v>1952</v>
      </c>
      <c r="G508" s="28" t="s">
        <v>3246</v>
      </c>
      <c r="H508" s="28" t="s">
        <v>2422</v>
      </c>
      <c r="I508" s="28" t="s">
        <v>2728</v>
      </c>
      <c r="J508" s="28" t="s">
        <v>1796</v>
      </c>
      <c r="K508" s="28" t="s">
        <v>390</v>
      </c>
      <c r="L508" s="40">
        <v>16000.0</v>
      </c>
      <c r="M508" s="29">
        <f t="shared" si="220"/>
        <v>16000</v>
      </c>
      <c r="N508" s="57"/>
      <c r="O508" s="37">
        <v>12500.0</v>
      </c>
      <c r="P508" s="31">
        <f t="shared" si="216"/>
        <v>0.0128</v>
      </c>
      <c r="Q508" s="32">
        <f t="shared" si="217"/>
        <v>3500</v>
      </c>
      <c r="R508" s="32">
        <f t="shared" si="218"/>
        <v>-6500</v>
      </c>
      <c r="S508" s="28"/>
      <c r="T508" s="28">
        <f t="shared" si="219"/>
        <v>0</v>
      </c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</row>
    <row r="509" ht="12.75" customHeight="1">
      <c r="A509" s="38" t="s">
        <v>38</v>
      </c>
      <c r="B509" s="34" t="s">
        <v>1928</v>
      </c>
      <c r="C509" s="39" t="s">
        <v>3247</v>
      </c>
      <c r="D509" s="28" t="s">
        <v>3248</v>
      </c>
      <c r="E509" s="26" t="s">
        <v>1902</v>
      </c>
      <c r="F509" s="28" t="s">
        <v>1944</v>
      </c>
      <c r="G509" s="28" t="s">
        <v>3249</v>
      </c>
      <c r="H509" s="28" t="s">
        <v>2422</v>
      </c>
      <c r="I509" s="28" t="s">
        <v>44</v>
      </c>
      <c r="J509" s="28" t="s">
        <v>1720</v>
      </c>
      <c r="K509" s="28" t="s">
        <v>891</v>
      </c>
      <c r="L509" s="40">
        <v>19000.0</v>
      </c>
      <c r="M509" s="29">
        <f t="shared" si="220"/>
        <v>19000</v>
      </c>
      <c r="N509" s="57"/>
      <c r="O509" s="30">
        <v>12500.0</v>
      </c>
      <c r="P509" s="31">
        <f t="shared" si="216"/>
        <v>0.0152</v>
      </c>
      <c r="Q509" s="32">
        <f t="shared" si="217"/>
        <v>6500</v>
      </c>
      <c r="R509" s="32">
        <f t="shared" si="218"/>
        <v>-3500</v>
      </c>
      <c r="S509" s="28"/>
      <c r="T509" s="28">
        <f t="shared" si="219"/>
        <v>0</v>
      </c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</row>
    <row r="510" ht="12.75" customHeight="1">
      <c r="A510" s="38" t="s">
        <v>38</v>
      </c>
      <c r="B510" s="34" t="s">
        <v>1928</v>
      </c>
      <c r="C510" s="39" t="s">
        <v>3250</v>
      </c>
      <c r="D510" s="28" t="s">
        <v>3251</v>
      </c>
      <c r="E510" s="26" t="s">
        <v>1905</v>
      </c>
      <c r="F510" s="28" t="s">
        <v>1924</v>
      </c>
      <c r="G510" s="28" t="s">
        <v>3252</v>
      </c>
      <c r="H510" s="28" t="s">
        <v>2422</v>
      </c>
      <c r="I510" s="28" t="s">
        <v>88</v>
      </c>
      <c r="J510" s="28" t="s">
        <v>1819</v>
      </c>
      <c r="K510" s="28" t="s">
        <v>653</v>
      </c>
      <c r="L510" s="40">
        <v>21000.0</v>
      </c>
      <c r="M510" s="29">
        <f t="shared" si="220"/>
        <v>21000</v>
      </c>
      <c r="N510" s="57"/>
      <c r="O510" s="30">
        <v>12500.0</v>
      </c>
      <c r="P510" s="31">
        <f t="shared" si="216"/>
        <v>0.0168</v>
      </c>
      <c r="Q510" s="32">
        <f t="shared" si="217"/>
        <v>8500</v>
      </c>
      <c r="R510" s="32">
        <f t="shared" si="218"/>
        <v>-1500</v>
      </c>
      <c r="S510" s="28"/>
      <c r="T510" s="28">
        <f t="shared" si="219"/>
        <v>0</v>
      </c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</row>
    <row r="511" ht="12.75" customHeight="1">
      <c r="A511" s="38" t="s">
        <v>38</v>
      </c>
      <c r="B511" s="34" t="s">
        <v>1928</v>
      </c>
      <c r="C511" s="39" t="s">
        <v>2987</v>
      </c>
      <c r="D511" s="28" t="s">
        <v>3253</v>
      </c>
      <c r="E511" s="26" t="s">
        <v>1902</v>
      </c>
      <c r="F511" s="28" t="s">
        <v>2382</v>
      </c>
      <c r="G511" s="28" t="s">
        <v>3254</v>
      </c>
      <c r="H511" s="28" t="s">
        <v>2422</v>
      </c>
      <c r="I511" s="28" t="s">
        <v>44</v>
      </c>
      <c r="J511" s="28" t="s">
        <v>1440</v>
      </c>
      <c r="K511" s="28" t="s">
        <v>1087</v>
      </c>
      <c r="L511" s="40">
        <v>75000.0</v>
      </c>
      <c r="M511" s="29">
        <f t="shared" si="220"/>
        <v>75000</v>
      </c>
      <c r="N511" s="57"/>
      <c r="O511" s="30">
        <v>12500.0</v>
      </c>
      <c r="P511" s="31">
        <f t="shared" si="216"/>
        <v>0.06</v>
      </c>
      <c r="Q511" s="32">
        <f t="shared" si="217"/>
        <v>62500</v>
      </c>
      <c r="R511" s="32">
        <f t="shared" si="218"/>
        <v>52500</v>
      </c>
      <c r="S511" s="28"/>
      <c r="T511" s="28">
        <f t="shared" si="219"/>
        <v>0</v>
      </c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</row>
    <row r="512" ht="12.75" customHeight="1">
      <c r="A512" s="38" t="s">
        <v>38</v>
      </c>
      <c r="B512" s="34" t="s">
        <v>1928</v>
      </c>
      <c r="C512" s="39" t="s">
        <v>3255</v>
      </c>
      <c r="D512" s="28" t="s">
        <v>3256</v>
      </c>
      <c r="E512" s="26" t="s">
        <v>1902</v>
      </c>
      <c r="F512" s="28" t="s">
        <v>1952</v>
      </c>
      <c r="G512" s="28" t="s">
        <v>3257</v>
      </c>
      <c r="H512" s="28" t="s">
        <v>2422</v>
      </c>
      <c r="I512" s="28" t="s">
        <v>22</v>
      </c>
      <c r="J512" s="28" t="s">
        <v>1839</v>
      </c>
      <c r="K512" s="28" t="s">
        <v>798</v>
      </c>
      <c r="L512" s="40">
        <v>5000.0</v>
      </c>
      <c r="M512" s="29">
        <f t="shared" si="220"/>
        <v>5000</v>
      </c>
      <c r="N512" s="57"/>
      <c r="O512" s="30">
        <v>12500.0</v>
      </c>
      <c r="P512" s="31">
        <f t="shared" si="216"/>
        <v>0.004</v>
      </c>
      <c r="Q512" s="32">
        <f t="shared" si="217"/>
        <v>-7500</v>
      </c>
      <c r="R512" s="32">
        <f t="shared" si="218"/>
        <v>-17500</v>
      </c>
      <c r="S512" s="28"/>
      <c r="T512" s="28">
        <f t="shared" si="219"/>
        <v>1</v>
      </c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</row>
    <row r="513" ht="12.75" customHeight="1">
      <c r="A513" s="38" t="s">
        <v>38</v>
      </c>
      <c r="B513" s="34" t="s">
        <v>1928</v>
      </c>
      <c r="C513" s="39" t="s">
        <v>3258</v>
      </c>
      <c r="D513" s="28" t="s">
        <v>3259</v>
      </c>
      <c r="E513" s="26" t="s">
        <v>1905</v>
      </c>
      <c r="F513" s="28" t="s">
        <v>1924</v>
      </c>
      <c r="G513" s="28" t="s">
        <v>3260</v>
      </c>
      <c r="H513" s="28" t="s">
        <v>2422</v>
      </c>
      <c r="I513" s="28" t="s">
        <v>2554</v>
      </c>
      <c r="J513" s="28" t="s">
        <v>1519</v>
      </c>
      <c r="K513" s="28" t="s">
        <v>1263</v>
      </c>
      <c r="L513" s="40">
        <v>48000.0</v>
      </c>
      <c r="M513" s="29">
        <f t="shared" si="220"/>
        <v>48000</v>
      </c>
      <c r="N513" s="57"/>
      <c r="O513" s="30">
        <v>12500.0</v>
      </c>
      <c r="P513" s="31">
        <f t="shared" si="216"/>
        <v>0.0384</v>
      </c>
      <c r="Q513" s="32">
        <f t="shared" si="217"/>
        <v>35500</v>
      </c>
      <c r="R513" s="32">
        <f t="shared" si="218"/>
        <v>25500</v>
      </c>
      <c r="S513" s="28"/>
      <c r="T513" s="28">
        <f t="shared" si="219"/>
        <v>0</v>
      </c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</row>
    <row r="514" ht="12.75" customHeight="1">
      <c r="A514" s="38" t="s">
        <v>38</v>
      </c>
      <c r="B514" s="34" t="s">
        <v>1928</v>
      </c>
      <c r="C514" s="39" t="s">
        <v>3261</v>
      </c>
      <c r="D514" s="28" t="s">
        <v>3262</v>
      </c>
      <c r="E514" s="26" t="s">
        <v>1902</v>
      </c>
      <c r="F514" s="28" t="s">
        <v>1952</v>
      </c>
      <c r="G514" s="28" t="s">
        <v>3263</v>
      </c>
      <c r="H514" s="28" t="s">
        <v>2422</v>
      </c>
      <c r="I514" s="28" t="s">
        <v>9</v>
      </c>
      <c r="J514" s="28" t="s">
        <v>1772</v>
      </c>
      <c r="K514" s="28" t="s">
        <v>300</v>
      </c>
      <c r="L514" s="40">
        <v>48000.0</v>
      </c>
      <c r="M514" s="29">
        <f t="shared" si="220"/>
        <v>48000</v>
      </c>
      <c r="N514" s="57"/>
      <c r="O514" s="37">
        <v>12500.0</v>
      </c>
      <c r="P514" s="31">
        <f t="shared" si="216"/>
        <v>0.0384</v>
      </c>
      <c r="Q514" s="32">
        <f t="shared" si="217"/>
        <v>35500</v>
      </c>
      <c r="R514" s="32">
        <f t="shared" si="218"/>
        <v>25500</v>
      </c>
      <c r="S514" s="28"/>
      <c r="T514" s="28">
        <f t="shared" si="219"/>
        <v>0</v>
      </c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</row>
    <row r="515" ht="12.75" customHeight="1">
      <c r="A515" s="38" t="s">
        <v>38</v>
      </c>
      <c r="B515" s="34" t="s">
        <v>1928</v>
      </c>
      <c r="C515" s="39" t="s">
        <v>3264</v>
      </c>
      <c r="D515" s="28" t="s">
        <v>3265</v>
      </c>
      <c r="E515" s="26" t="s">
        <v>1902</v>
      </c>
      <c r="F515" s="28" t="s">
        <v>1924</v>
      </c>
      <c r="G515" s="28" t="s">
        <v>3266</v>
      </c>
      <c r="H515" s="28" t="s">
        <v>2422</v>
      </c>
      <c r="I515" s="28" t="s">
        <v>79</v>
      </c>
      <c r="J515" s="28" t="s">
        <v>1659</v>
      </c>
      <c r="K515" s="28" t="s">
        <v>723</v>
      </c>
      <c r="L515" s="40">
        <v>54000.0</v>
      </c>
      <c r="M515" s="29">
        <f t="shared" si="220"/>
        <v>54000</v>
      </c>
      <c r="N515" s="57"/>
      <c r="O515" s="30">
        <v>12500.0</v>
      </c>
      <c r="P515" s="31">
        <f t="shared" si="216"/>
        <v>0.0432</v>
      </c>
      <c r="Q515" s="32">
        <f t="shared" si="217"/>
        <v>41500</v>
      </c>
      <c r="R515" s="32">
        <f t="shared" si="218"/>
        <v>31500</v>
      </c>
      <c r="S515" s="28"/>
      <c r="T515" s="28">
        <f t="shared" si="219"/>
        <v>0</v>
      </c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</row>
    <row r="516" ht="12.75" customHeight="1">
      <c r="A516" s="38" t="s">
        <v>38</v>
      </c>
      <c r="B516" s="34" t="s">
        <v>1928</v>
      </c>
      <c r="C516" s="39" t="s">
        <v>3267</v>
      </c>
      <c r="D516" s="28" t="s">
        <v>3268</v>
      </c>
      <c r="E516" s="26" t="s">
        <v>1905</v>
      </c>
      <c r="F516" s="28" t="s">
        <v>1924</v>
      </c>
      <c r="G516" s="28" t="s">
        <v>3269</v>
      </c>
      <c r="H516" s="28" t="s">
        <v>2422</v>
      </c>
      <c r="I516" s="28" t="s">
        <v>2205</v>
      </c>
      <c r="J516" s="28" t="s">
        <v>1839</v>
      </c>
      <c r="K516" s="28" t="s">
        <v>359</v>
      </c>
      <c r="L516" s="40">
        <v>3500.0</v>
      </c>
      <c r="M516" s="29">
        <f t="shared" si="220"/>
        <v>3500</v>
      </c>
      <c r="N516" s="57"/>
      <c r="O516" s="37">
        <v>12500.0</v>
      </c>
      <c r="P516" s="31">
        <f t="shared" si="216"/>
        <v>0.0028</v>
      </c>
      <c r="Q516" s="32">
        <f t="shared" si="217"/>
        <v>-9000</v>
      </c>
      <c r="R516" s="32">
        <f t="shared" si="218"/>
        <v>-19000</v>
      </c>
      <c r="S516" s="28"/>
      <c r="T516" s="28">
        <f t="shared" si="219"/>
        <v>1</v>
      </c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</row>
    <row r="517" ht="12.75" customHeight="1">
      <c r="A517" s="25" t="s">
        <v>38</v>
      </c>
      <c r="B517" s="26" t="s">
        <v>1937</v>
      </c>
      <c r="C517" s="44" t="s">
        <v>3270</v>
      </c>
      <c r="D517" s="6" t="s">
        <v>3271</v>
      </c>
      <c r="E517" s="6" t="s">
        <v>1905</v>
      </c>
      <c r="F517" s="6" t="s">
        <v>1924</v>
      </c>
      <c r="G517" s="6" t="s">
        <v>3272</v>
      </c>
      <c r="I517" s="6" t="s">
        <v>2422</v>
      </c>
      <c r="J517" s="6" t="s">
        <v>1833</v>
      </c>
      <c r="K517" s="6" t="s">
        <v>1283</v>
      </c>
      <c r="L517" s="29">
        <f t="shared" ref="L517:L519" si="222">M517*1.2</f>
        <v>30000</v>
      </c>
      <c r="M517" s="45">
        <v>25000.0</v>
      </c>
      <c r="O517" s="30">
        <v>12500.0</v>
      </c>
      <c r="P517" s="31">
        <v>0.02</v>
      </c>
      <c r="Q517" s="32">
        <v>12500.0</v>
      </c>
      <c r="R517" s="32">
        <v>2500.0</v>
      </c>
      <c r="S517" s="28"/>
      <c r="T517" s="28">
        <f t="shared" ref="T517:T520" si="223">IF(O517&gt;=M517,1,0)</f>
        <v>0</v>
      </c>
    </row>
    <row r="518" ht="12.75" customHeight="1">
      <c r="A518" s="25" t="s">
        <v>38</v>
      </c>
      <c r="B518" s="26" t="s">
        <v>1937</v>
      </c>
      <c r="C518" s="44" t="s">
        <v>3273</v>
      </c>
      <c r="D518" s="6" t="s">
        <v>3274</v>
      </c>
      <c r="E518" s="6" t="s">
        <v>1902</v>
      </c>
      <c r="F518" s="6" t="s">
        <v>1924</v>
      </c>
      <c r="G518" s="6" t="s">
        <v>3275</v>
      </c>
      <c r="I518" s="6" t="s">
        <v>2422</v>
      </c>
      <c r="J518" s="6" t="s">
        <v>1833</v>
      </c>
      <c r="K518" s="6" t="s">
        <v>861</v>
      </c>
      <c r="L518" s="29">
        <f t="shared" si="222"/>
        <v>42000</v>
      </c>
      <c r="M518" s="45">
        <v>35000.0</v>
      </c>
      <c r="O518" s="30">
        <v>12500.0</v>
      </c>
      <c r="P518" s="31">
        <v>0.027999999999999997</v>
      </c>
      <c r="Q518" s="32">
        <v>22500.0</v>
      </c>
      <c r="R518" s="32">
        <v>12500.0</v>
      </c>
      <c r="S518" s="28"/>
      <c r="T518" s="28">
        <f t="shared" si="223"/>
        <v>0</v>
      </c>
    </row>
    <row r="519" ht="12.75" customHeight="1">
      <c r="A519" s="25" t="s">
        <v>38</v>
      </c>
      <c r="B519" s="26" t="s">
        <v>1937</v>
      </c>
      <c r="C519" s="39" t="s">
        <v>3276</v>
      </c>
      <c r="D519" s="28" t="s">
        <v>3277</v>
      </c>
      <c r="E519" s="28" t="s">
        <v>1902</v>
      </c>
      <c r="F519" s="28" t="s">
        <v>1924</v>
      </c>
      <c r="G519" s="28" t="s">
        <v>3278</v>
      </c>
      <c r="H519" s="28" t="s">
        <v>2422</v>
      </c>
      <c r="I519" s="28" t="s">
        <v>9</v>
      </c>
      <c r="J519" s="28" t="s">
        <v>1853</v>
      </c>
      <c r="K519" s="28" t="s">
        <v>1247</v>
      </c>
      <c r="L519" s="29">
        <f t="shared" si="222"/>
        <v>336000</v>
      </c>
      <c r="M519" s="40">
        <v>280000.0</v>
      </c>
      <c r="N519" s="32"/>
      <c r="O519" s="30">
        <v>12500.0</v>
      </c>
      <c r="P519" s="31">
        <f t="shared" ref="P519:P520" si="224">sum(M519/O519/100)</f>
        <v>0.224</v>
      </c>
      <c r="Q519" s="32">
        <f t="shared" ref="Q519:Q520" si="225">sum(M519-O519)</f>
        <v>267500</v>
      </c>
      <c r="R519" s="32">
        <f t="shared" ref="R519:R520" si="226">M519-O519-$S$1</f>
        <v>257500</v>
      </c>
      <c r="S519" s="28"/>
      <c r="T519" s="28">
        <f t="shared" si="223"/>
        <v>0</v>
      </c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</row>
    <row r="520" ht="12.75" customHeight="1">
      <c r="A520" s="25" t="s">
        <v>38</v>
      </c>
      <c r="B520" s="35" t="s">
        <v>1949</v>
      </c>
      <c r="C520" s="27" t="s">
        <v>3279</v>
      </c>
      <c r="D520" s="28" t="s">
        <v>3280</v>
      </c>
      <c r="E520" s="28" t="s">
        <v>1905</v>
      </c>
      <c r="F520" s="28" t="s">
        <v>1924</v>
      </c>
      <c r="G520" s="28" t="s">
        <v>3281</v>
      </c>
      <c r="H520" s="28" t="s">
        <v>2422</v>
      </c>
      <c r="I520" s="28" t="s">
        <v>22</v>
      </c>
      <c r="J520" s="32" t="s">
        <v>1879</v>
      </c>
      <c r="K520" s="32" t="s">
        <v>669</v>
      </c>
      <c r="L520" s="29">
        <v>1200.0</v>
      </c>
      <c r="M520" s="49">
        <v>1000.0</v>
      </c>
      <c r="N520" s="50"/>
      <c r="O520" s="48">
        <v>12500.0</v>
      </c>
      <c r="P520" s="31">
        <f t="shared" si="224"/>
        <v>0.0008</v>
      </c>
      <c r="Q520" s="32">
        <f t="shared" si="225"/>
        <v>-11500</v>
      </c>
      <c r="R520" s="32">
        <f t="shared" si="226"/>
        <v>-21500</v>
      </c>
      <c r="S520" s="28"/>
      <c r="T520" s="28">
        <f t="shared" si="223"/>
        <v>1</v>
      </c>
      <c r="U520" s="28"/>
      <c r="V520" s="28"/>
      <c r="W520" s="28"/>
    </row>
    <row r="521" ht="12.75" customHeight="1">
      <c r="A521" s="25" t="s">
        <v>39</v>
      </c>
      <c r="B521" s="26" t="s">
        <v>1900</v>
      </c>
      <c r="C521" s="27">
        <v>60.0</v>
      </c>
      <c r="D521" s="28" t="s">
        <v>3282</v>
      </c>
      <c r="E521" s="28" t="s">
        <v>1902</v>
      </c>
      <c r="F521" s="28"/>
      <c r="G521" s="28" t="s">
        <v>3283</v>
      </c>
      <c r="H521" s="28"/>
      <c r="I521" s="28"/>
      <c r="J521" s="28" t="s">
        <v>1874</v>
      </c>
      <c r="K521" s="28" t="s">
        <v>1188</v>
      </c>
      <c r="L521" s="29">
        <f t="shared" ref="L521:L523" si="227">M521*1.2</f>
        <v>54000</v>
      </c>
      <c r="M521" s="29">
        <v>45000.0</v>
      </c>
      <c r="N521" s="28"/>
      <c r="O521" s="30">
        <v>5500.0</v>
      </c>
      <c r="P521" s="31">
        <f t="shared" ref="P521:P557" si="228">sum(L521/O521/100)</f>
        <v>0.09818181818</v>
      </c>
      <c r="Q521" s="32">
        <f t="shared" ref="Q521:Q557" si="229">sum(L521-O521)</f>
        <v>48500</v>
      </c>
      <c r="R521" s="32">
        <f t="shared" ref="R521:R557" si="230">L521-O521-$S$1</f>
        <v>38500</v>
      </c>
      <c r="S521" s="28"/>
      <c r="T521" s="28">
        <f t="shared" ref="T521:T557" si="231">IF(O521&gt;=L521,1,0)</f>
        <v>0</v>
      </c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</row>
    <row r="522" ht="12.75" customHeight="1">
      <c r="A522" s="25" t="s">
        <v>39</v>
      </c>
      <c r="B522" s="26" t="s">
        <v>1900</v>
      </c>
      <c r="C522" s="27">
        <v>99.0</v>
      </c>
      <c r="D522" s="28" t="s">
        <v>3284</v>
      </c>
      <c r="E522" s="28" t="s">
        <v>1902</v>
      </c>
      <c r="F522" s="28"/>
      <c r="G522" s="28" t="s">
        <v>3285</v>
      </c>
      <c r="H522" s="28"/>
      <c r="I522" s="28"/>
      <c r="J522" s="28" t="s">
        <v>1773</v>
      </c>
      <c r="K522" s="28" t="s">
        <v>825</v>
      </c>
      <c r="L522" s="29">
        <f t="shared" si="227"/>
        <v>36000</v>
      </c>
      <c r="M522" s="29">
        <v>30000.0</v>
      </c>
      <c r="N522" s="28"/>
      <c r="O522" s="30">
        <v>5500.0</v>
      </c>
      <c r="P522" s="31">
        <f t="shared" si="228"/>
        <v>0.06545454545</v>
      </c>
      <c r="Q522" s="32">
        <f t="shared" si="229"/>
        <v>30500</v>
      </c>
      <c r="R522" s="32">
        <f t="shared" si="230"/>
        <v>20500</v>
      </c>
      <c r="S522" s="28"/>
      <c r="T522" s="28">
        <f t="shared" si="231"/>
        <v>0</v>
      </c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</row>
    <row r="523" ht="12.75" customHeight="1">
      <c r="A523" s="25" t="s">
        <v>39</v>
      </c>
      <c r="B523" s="26" t="s">
        <v>1900</v>
      </c>
      <c r="C523" s="27">
        <v>311.0</v>
      </c>
      <c r="D523" s="28" t="s">
        <v>3286</v>
      </c>
      <c r="E523" s="28" t="s">
        <v>1905</v>
      </c>
      <c r="F523" s="28"/>
      <c r="G523" s="28" t="s">
        <v>3287</v>
      </c>
      <c r="H523" s="28"/>
      <c r="I523" s="28"/>
      <c r="J523" s="28" t="s">
        <v>1787</v>
      </c>
      <c r="K523" s="28" t="s">
        <v>1027</v>
      </c>
      <c r="L523" s="29">
        <f t="shared" si="227"/>
        <v>3600</v>
      </c>
      <c r="M523" s="29">
        <v>3000.0</v>
      </c>
      <c r="N523" s="28"/>
      <c r="O523" s="30">
        <v>5500.0</v>
      </c>
      <c r="P523" s="31">
        <f t="shared" si="228"/>
        <v>0.006545454545</v>
      </c>
      <c r="Q523" s="32">
        <f t="shared" si="229"/>
        <v>-1900</v>
      </c>
      <c r="R523" s="32">
        <f t="shared" si="230"/>
        <v>-11900</v>
      </c>
      <c r="S523" s="28"/>
      <c r="T523" s="28">
        <f t="shared" si="231"/>
        <v>1</v>
      </c>
      <c r="V523" s="28"/>
      <c r="W523" s="28"/>
      <c r="X523" s="28"/>
    </row>
    <row r="524" ht="12.75" customHeight="1">
      <c r="A524" s="33" t="s">
        <v>39</v>
      </c>
      <c r="B524" s="26" t="s">
        <v>1919</v>
      </c>
      <c r="C524" s="34">
        <v>221.0</v>
      </c>
      <c r="D524" s="26" t="s">
        <v>3288</v>
      </c>
      <c r="E524" s="26" t="s">
        <v>1902</v>
      </c>
      <c r="F524" s="35"/>
      <c r="G524" s="26"/>
      <c r="H524" s="26"/>
      <c r="I524" s="26"/>
      <c r="J524" s="26" t="s">
        <v>247</v>
      </c>
      <c r="K524" s="26" t="s">
        <v>1183</v>
      </c>
      <c r="L524" s="36">
        <v>80000.0</v>
      </c>
      <c r="M524" s="29">
        <f t="shared" ref="M524:M556" si="232">L524</f>
        <v>80000</v>
      </c>
      <c r="N524" s="53"/>
      <c r="O524" s="30">
        <v>5500.0</v>
      </c>
      <c r="P524" s="31">
        <f t="shared" si="228"/>
        <v>0.1454545455</v>
      </c>
      <c r="Q524" s="32">
        <f t="shared" si="229"/>
        <v>74500</v>
      </c>
      <c r="R524" s="32">
        <f t="shared" si="230"/>
        <v>64500</v>
      </c>
      <c r="S524" s="28"/>
      <c r="T524" s="28">
        <f t="shared" si="231"/>
        <v>0</v>
      </c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</row>
    <row r="525" ht="12.75" customHeight="1">
      <c r="A525" s="52" t="s">
        <v>39</v>
      </c>
      <c r="B525" s="26" t="s">
        <v>1919</v>
      </c>
      <c r="C525" s="34">
        <v>388.0</v>
      </c>
      <c r="D525" s="26" t="s">
        <v>3289</v>
      </c>
      <c r="E525" s="26" t="s">
        <v>1902</v>
      </c>
      <c r="F525" s="28"/>
      <c r="G525" s="28"/>
      <c r="H525" s="28"/>
      <c r="I525" s="28"/>
      <c r="J525" s="26" t="s">
        <v>1674</v>
      </c>
      <c r="K525" s="26" t="s">
        <v>182</v>
      </c>
      <c r="L525" s="40">
        <v>33000.0</v>
      </c>
      <c r="M525" s="29">
        <f t="shared" si="232"/>
        <v>33000</v>
      </c>
      <c r="N525" s="53"/>
      <c r="O525" s="30">
        <v>5500.0</v>
      </c>
      <c r="P525" s="31">
        <f t="shared" si="228"/>
        <v>0.06</v>
      </c>
      <c r="Q525" s="32">
        <f t="shared" si="229"/>
        <v>27500</v>
      </c>
      <c r="R525" s="32">
        <f t="shared" si="230"/>
        <v>17500</v>
      </c>
      <c r="S525" s="28"/>
      <c r="T525" s="28">
        <f t="shared" si="231"/>
        <v>0</v>
      </c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</row>
    <row r="526" ht="12.75" customHeight="1">
      <c r="A526" s="33" t="s">
        <v>39</v>
      </c>
      <c r="B526" s="26" t="s">
        <v>2005</v>
      </c>
      <c r="C526" s="54">
        <v>524.0</v>
      </c>
      <c r="D526" s="28" t="s">
        <v>3290</v>
      </c>
      <c r="E526" s="26" t="s">
        <v>1902</v>
      </c>
      <c r="F526" s="35" t="s">
        <v>2010</v>
      </c>
      <c r="G526" s="35" t="s">
        <v>3291</v>
      </c>
      <c r="H526" s="28"/>
      <c r="I526" s="28"/>
      <c r="J526" s="35" t="s">
        <v>1839</v>
      </c>
      <c r="K526" s="35" t="s">
        <v>247</v>
      </c>
      <c r="L526" s="40">
        <v>21000.0</v>
      </c>
      <c r="M526" s="29">
        <f t="shared" si="232"/>
        <v>21000</v>
      </c>
      <c r="N526" s="53"/>
      <c r="O526" s="30">
        <v>5500.0</v>
      </c>
      <c r="P526" s="31">
        <f t="shared" si="228"/>
        <v>0.03818181818</v>
      </c>
      <c r="Q526" s="32">
        <f t="shared" si="229"/>
        <v>15500</v>
      </c>
      <c r="R526" s="32">
        <f t="shared" si="230"/>
        <v>5500</v>
      </c>
      <c r="S526" s="28"/>
      <c r="T526" s="28">
        <f t="shared" si="231"/>
        <v>0</v>
      </c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</row>
    <row r="527" ht="12.75" customHeight="1">
      <c r="A527" s="33" t="s">
        <v>39</v>
      </c>
      <c r="B527" s="26" t="s">
        <v>2005</v>
      </c>
      <c r="C527" s="54">
        <v>592.0</v>
      </c>
      <c r="D527" s="28" t="s">
        <v>3292</v>
      </c>
      <c r="E527" s="26" t="s">
        <v>1905</v>
      </c>
      <c r="F527" s="35" t="s">
        <v>2007</v>
      </c>
      <c r="G527" s="35" t="s">
        <v>3293</v>
      </c>
      <c r="H527" s="28"/>
      <c r="I527" s="28"/>
      <c r="J527" s="35" t="s">
        <v>1852</v>
      </c>
      <c r="K527" s="35" t="s">
        <v>791</v>
      </c>
      <c r="L527" s="40">
        <v>44000.0</v>
      </c>
      <c r="M527" s="29">
        <f t="shared" si="232"/>
        <v>44000</v>
      </c>
      <c r="N527" s="53"/>
      <c r="O527" s="30">
        <v>5500.0</v>
      </c>
      <c r="P527" s="31">
        <f t="shared" si="228"/>
        <v>0.08</v>
      </c>
      <c r="Q527" s="32">
        <f t="shared" si="229"/>
        <v>38500</v>
      </c>
      <c r="R527" s="32">
        <f t="shared" si="230"/>
        <v>28500</v>
      </c>
      <c r="S527" s="28"/>
      <c r="T527" s="28">
        <f t="shared" si="231"/>
        <v>0</v>
      </c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</row>
    <row r="528" ht="12.75" customHeight="1">
      <c r="A528" s="33" t="s">
        <v>39</v>
      </c>
      <c r="B528" s="26" t="s">
        <v>2005</v>
      </c>
      <c r="C528" s="54">
        <v>638.0</v>
      </c>
      <c r="D528" s="28" t="s">
        <v>3294</v>
      </c>
      <c r="E528" s="26" t="s">
        <v>1902</v>
      </c>
      <c r="F528" s="35" t="s">
        <v>2010</v>
      </c>
      <c r="G528" s="35" t="s">
        <v>3295</v>
      </c>
      <c r="H528" s="28"/>
      <c r="I528" s="28"/>
      <c r="J528" s="35" t="s">
        <v>1650</v>
      </c>
      <c r="K528" s="35" t="s">
        <v>653</v>
      </c>
      <c r="L528" s="40">
        <v>20000.0</v>
      </c>
      <c r="M528" s="29">
        <f t="shared" si="232"/>
        <v>20000</v>
      </c>
      <c r="N528" s="53"/>
      <c r="O528" s="30">
        <v>5500.0</v>
      </c>
      <c r="P528" s="31">
        <f t="shared" si="228"/>
        <v>0.03636363636</v>
      </c>
      <c r="Q528" s="32">
        <f t="shared" si="229"/>
        <v>14500</v>
      </c>
      <c r="R528" s="32">
        <f t="shared" si="230"/>
        <v>4500</v>
      </c>
      <c r="S528" s="28"/>
      <c r="T528" s="28">
        <f t="shared" si="231"/>
        <v>0</v>
      </c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</row>
    <row r="529" ht="12.75" customHeight="1">
      <c r="A529" s="33" t="s">
        <v>39</v>
      </c>
      <c r="B529" s="26" t="s">
        <v>2005</v>
      </c>
      <c r="C529" s="54">
        <v>641.0</v>
      </c>
      <c r="D529" s="28" t="s">
        <v>3296</v>
      </c>
      <c r="E529" s="26" t="s">
        <v>1902</v>
      </c>
      <c r="F529" s="35" t="s">
        <v>2010</v>
      </c>
      <c r="G529" s="35" t="s">
        <v>3297</v>
      </c>
      <c r="H529" s="28"/>
      <c r="I529" s="28"/>
      <c r="J529" s="35" t="s">
        <v>1814</v>
      </c>
      <c r="K529" s="35" t="s">
        <v>1093</v>
      </c>
      <c r="L529" s="40">
        <v>11000.0</v>
      </c>
      <c r="M529" s="29">
        <f t="shared" si="232"/>
        <v>11000</v>
      </c>
      <c r="N529" s="53"/>
      <c r="O529" s="30">
        <v>5500.0</v>
      </c>
      <c r="P529" s="31">
        <f t="shared" si="228"/>
        <v>0.02</v>
      </c>
      <c r="Q529" s="32">
        <f t="shared" si="229"/>
        <v>5500</v>
      </c>
      <c r="R529" s="32">
        <f t="shared" si="230"/>
        <v>-4500</v>
      </c>
      <c r="S529" s="28"/>
      <c r="T529" s="28">
        <f t="shared" si="231"/>
        <v>0</v>
      </c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</row>
    <row r="530" ht="12.75" customHeight="1">
      <c r="A530" s="33" t="s">
        <v>39</v>
      </c>
      <c r="B530" s="26" t="s">
        <v>2005</v>
      </c>
      <c r="C530" s="54">
        <v>650.0</v>
      </c>
      <c r="D530" s="28" t="s">
        <v>3298</v>
      </c>
      <c r="E530" s="26" t="s">
        <v>1902</v>
      </c>
      <c r="F530" s="35" t="s">
        <v>1924</v>
      </c>
      <c r="G530" s="35" t="s">
        <v>3299</v>
      </c>
      <c r="H530" s="28"/>
      <c r="I530" s="28"/>
      <c r="J530" s="35" t="s">
        <v>1773</v>
      </c>
      <c r="K530" s="35" t="s">
        <v>183</v>
      </c>
      <c r="L530" s="40">
        <v>50000.0</v>
      </c>
      <c r="M530" s="29">
        <f t="shared" si="232"/>
        <v>50000</v>
      </c>
      <c r="N530" s="53"/>
      <c r="O530" s="30">
        <v>5500.0</v>
      </c>
      <c r="P530" s="31">
        <f t="shared" si="228"/>
        <v>0.09090909091</v>
      </c>
      <c r="Q530" s="32">
        <f t="shared" si="229"/>
        <v>44500</v>
      </c>
      <c r="R530" s="32">
        <f t="shared" si="230"/>
        <v>34500</v>
      </c>
      <c r="S530" s="28"/>
      <c r="T530" s="28">
        <f t="shared" si="231"/>
        <v>0</v>
      </c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</row>
    <row r="531" ht="12.75" customHeight="1">
      <c r="A531" s="33" t="s">
        <v>39</v>
      </c>
      <c r="B531" s="26" t="s">
        <v>2005</v>
      </c>
      <c r="C531" s="54">
        <v>654.0</v>
      </c>
      <c r="D531" s="28" t="s">
        <v>3300</v>
      </c>
      <c r="E531" s="26" t="s">
        <v>1902</v>
      </c>
      <c r="F531" s="35" t="s">
        <v>1924</v>
      </c>
      <c r="G531" s="35" t="s">
        <v>3301</v>
      </c>
      <c r="H531" s="28"/>
      <c r="I531" s="28"/>
      <c r="J531" s="35" t="s">
        <v>1727</v>
      </c>
      <c r="K531" s="35" t="s">
        <v>668</v>
      </c>
      <c r="L531" s="40">
        <v>12000.0</v>
      </c>
      <c r="M531" s="29">
        <f t="shared" si="232"/>
        <v>12000</v>
      </c>
      <c r="N531" s="53"/>
      <c r="O531" s="30">
        <v>5500.0</v>
      </c>
      <c r="P531" s="31">
        <f t="shared" si="228"/>
        <v>0.02181818182</v>
      </c>
      <c r="Q531" s="32">
        <f t="shared" si="229"/>
        <v>6500</v>
      </c>
      <c r="R531" s="32">
        <f t="shared" si="230"/>
        <v>-3500</v>
      </c>
      <c r="S531" s="28"/>
      <c r="T531" s="28">
        <f t="shared" si="231"/>
        <v>0</v>
      </c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</row>
    <row r="532" ht="12.75" customHeight="1">
      <c r="A532" s="52" t="s">
        <v>39</v>
      </c>
      <c r="B532" s="26" t="s">
        <v>2005</v>
      </c>
      <c r="C532" s="34">
        <v>743.0</v>
      </c>
      <c r="D532" s="26" t="s">
        <v>3302</v>
      </c>
      <c r="E532" s="26" t="s">
        <v>1905</v>
      </c>
      <c r="F532" s="26" t="s">
        <v>2019</v>
      </c>
      <c r="G532" s="26" t="s">
        <v>3303</v>
      </c>
      <c r="H532" s="28"/>
      <c r="I532" s="28"/>
      <c r="J532" s="26" t="s">
        <v>1680</v>
      </c>
      <c r="K532" s="26" t="s">
        <v>721</v>
      </c>
      <c r="L532" s="36">
        <v>12500.0</v>
      </c>
      <c r="M532" s="29">
        <f t="shared" si="232"/>
        <v>12500</v>
      </c>
      <c r="N532" s="53"/>
      <c r="O532" s="30">
        <v>5500.0</v>
      </c>
      <c r="P532" s="31">
        <f t="shared" si="228"/>
        <v>0.02272727273</v>
      </c>
      <c r="Q532" s="32">
        <f t="shared" si="229"/>
        <v>7000</v>
      </c>
      <c r="R532" s="32">
        <f t="shared" si="230"/>
        <v>-3000</v>
      </c>
      <c r="S532" s="28"/>
      <c r="T532" s="28">
        <f t="shared" si="231"/>
        <v>0</v>
      </c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</row>
    <row r="533" ht="12.75" customHeight="1">
      <c r="A533" s="52" t="s">
        <v>39</v>
      </c>
      <c r="B533" s="26" t="s">
        <v>2005</v>
      </c>
      <c r="C533" s="34">
        <v>780.0</v>
      </c>
      <c r="D533" s="28" t="str">
        <f t="shared" ref="D533:D537" si="233">CONCATENATE(A533," x ", G533)</f>
        <v>Coulsty (IRE) x Holly's Kid (USA)</v>
      </c>
      <c r="E533" s="26" t="s">
        <v>1902</v>
      </c>
      <c r="F533" s="26" t="s">
        <v>2019</v>
      </c>
      <c r="G533" s="26" t="s">
        <v>3304</v>
      </c>
      <c r="H533" s="28"/>
      <c r="I533" s="28"/>
      <c r="J533" s="26" t="s">
        <v>1810</v>
      </c>
      <c r="K533" s="26" t="s">
        <v>300</v>
      </c>
      <c r="L533" s="55">
        <v>20000.0</v>
      </c>
      <c r="M533" s="29">
        <f t="shared" si="232"/>
        <v>20000</v>
      </c>
      <c r="N533" s="28"/>
      <c r="O533" s="30">
        <v>5500.0</v>
      </c>
      <c r="P533" s="31">
        <f t="shared" si="228"/>
        <v>0.03636363636</v>
      </c>
      <c r="Q533" s="32">
        <f t="shared" si="229"/>
        <v>14500</v>
      </c>
      <c r="R533" s="32">
        <f t="shared" si="230"/>
        <v>4500</v>
      </c>
      <c r="S533" s="28"/>
      <c r="T533" s="28">
        <f t="shared" si="231"/>
        <v>0</v>
      </c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</row>
    <row r="534" ht="12.75" customHeight="1">
      <c r="A534" s="52" t="s">
        <v>39</v>
      </c>
      <c r="B534" s="26" t="s">
        <v>2005</v>
      </c>
      <c r="C534" s="34">
        <v>904.0</v>
      </c>
      <c r="D534" s="28" t="str">
        <f t="shared" si="233"/>
        <v>Coulsty (IRE) x Ocean Myth (GB)</v>
      </c>
      <c r="E534" s="26" t="s">
        <v>1902</v>
      </c>
      <c r="F534" s="26" t="s">
        <v>2019</v>
      </c>
      <c r="G534" s="26" t="s">
        <v>3305</v>
      </c>
      <c r="H534" s="28"/>
      <c r="I534" s="28"/>
      <c r="J534" s="26" t="s">
        <v>1852</v>
      </c>
      <c r="K534" s="26" t="s">
        <v>363</v>
      </c>
      <c r="L534" s="55">
        <v>24000.0</v>
      </c>
      <c r="M534" s="29">
        <f t="shared" si="232"/>
        <v>24000</v>
      </c>
      <c r="N534" s="28"/>
      <c r="O534" s="30">
        <v>5500.0</v>
      </c>
      <c r="P534" s="31">
        <f t="shared" si="228"/>
        <v>0.04363636364</v>
      </c>
      <c r="Q534" s="32">
        <f t="shared" si="229"/>
        <v>18500</v>
      </c>
      <c r="R534" s="32">
        <f t="shared" si="230"/>
        <v>8500</v>
      </c>
      <c r="S534" s="28"/>
      <c r="T534" s="28">
        <f t="shared" si="231"/>
        <v>0</v>
      </c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</row>
    <row r="535" ht="12.75" customHeight="1">
      <c r="A535" s="52" t="s">
        <v>39</v>
      </c>
      <c r="B535" s="26" t="s">
        <v>2005</v>
      </c>
      <c r="C535" s="34">
        <v>911.0</v>
      </c>
      <c r="D535" s="28" t="str">
        <f t="shared" si="233"/>
        <v>Coulsty (IRE) x Paradisia (IRE)</v>
      </c>
      <c r="E535" s="26" t="s">
        <v>1905</v>
      </c>
      <c r="F535" s="26" t="s">
        <v>2019</v>
      </c>
      <c r="G535" s="26" t="s">
        <v>3306</v>
      </c>
      <c r="H535" s="28"/>
      <c r="I535" s="28"/>
      <c r="J535" s="26" t="s">
        <v>1091</v>
      </c>
      <c r="K535" s="26" t="s">
        <v>1005</v>
      </c>
      <c r="L535" s="55">
        <v>5000.0</v>
      </c>
      <c r="M535" s="29">
        <f t="shared" si="232"/>
        <v>5000</v>
      </c>
      <c r="N535" s="28"/>
      <c r="O535" s="30">
        <v>5500.0</v>
      </c>
      <c r="P535" s="31">
        <f t="shared" si="228"/>
        <v>0.009090909091</v>
      </c>
      <c r="Q535" s="32">
        <f t="shared" si="229"/>
        <v>-500</v>
      </c>
      <c r="R535" s="32">
        <f t="shared" si="230"/>
        <v>-10500</v>
      </c>
      <c r="S535" s="28"/>
      <c r="T535" s="28">
        <f t="shared" si="231"/>
        <v>1</v>
      </c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</row>
    <row r="536" ht="12.75" customHeight="1">
      <c r="A536" s="52" t="s">
        <v>39</v>
      </c>
      <c r="B536" s="26" t="s">
        <v>2005</v>
      </c>
      <c r="C536" s="34">
        <v>930.0</v>
      </c>
      <c r="D536" s="28" t="str">
        <f t="shared" si="233"/>
        <v>Coulsty (IRE) x Quinine (GB)</v>
      </c>
      <c r="E536" s="26" t="s">
        <v>1902</v>
      </c>
      <c r="F536" s="26" t="s">
        <v>2019</v>
      </c>
      <c r="G536" s="26" t="s">
        <v>3307</v>
      </c>
      <c r="H536" s="28"/>
      <c r="I536" s="28"/>
      <c r="J536" s="26" t="s">
        <v>1582</v>
      </c>
      <c r="K536" s="26" t="s">
        <v>515</v>
      </c>
      <c r="L536" s="55">
        <v>5500.0</v>
      </c>
      <c r="M536" s="29">
        <f t="shared" si="232"/>
        <v>5500</v>
      </c>
      <c r="N536" s="28"/>
      <c r="O536" s="30">
        <v>5500.0</v>
      </c>
      <c r="P536" s="31">
        <f t="shared" si="228"/>
        <v>0.01</v>
      </c>
      <c r="Q536" s="32">
        <f t="shared" si="229"/>
        <v>0</v>
      </c>
      <c r="R536" s="32">
        <f t="shared" si="230"/>
        <v>-10000</v>
      </c>
      <c r="S536" s="28"/>
      <c r="T536" s="28">
        <f t="shared" si="231"/>
        <v>1</v>
      </c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</row>
    <row r="537" ht="12.75" customHeight="1">
      <c r="A537" s="52" t="s">
        <v>39</v>
      </c>
      <c r="B537" s="26" t="s">
        <v>2005</v>
      </c>
      <c r="C537" s="34">
        <v>981.0</v>
      </c>
      <c r="D537" s="28" t="str">
        <f t="shared" si="233"/>
        <v>Coulsty (IRE) x South Forest (IRE)</v>
      </c>
      <c r="E537" s="26" t="s">
        <v>1902</v>
      </c>
      <c r="F537" s="26" t="s">
        <v>2019</v>
      </c>
      <c r="G537" s="26" t="s">
        <v>3308</v>
      </c>
      <c r="H537" s="28"/>
      <c r="I537" s="28"/>
      <c r="J537" s="26" t="s">
        <v>1595</v>
      </c>
      <c r="K537" s="26" t="s">
        <v>1392</v>
      </c>
      <c r="L537" s="55">
        <v>4000.0</v>
      </c>
      <c r="M537" s="29">
        <f t="shared" si="232"/>
        <v>4000</v>
      </c>
      <c r="N537" s="28"/>
      <c r="O537" s="30">
        <v>5500.0</v>
      </c>
      <c r="P537" s="31">
        <f t="shared" si="228"/>
        <v>0.007272727273</v>
      </c>
      <c r="Q537" s="32">
        <f t="shared" si="229"/>
        <v>-1500</v>
      </c>
      <c r="R537" s="32">
        <f t="shared" si="230"/>
        <v>-11500</v>
      </c>
      <c r="S537" s="28"/>
      <c r="T537" s="28">
        <f t="shared" si="231"/>
        <v>1</v>
      </c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</row>
    <row r="538" ht="12.75" customHeight="1">
      <c r="A538" s="38" t="s">
        <v>39</v>
      </c>
      <c r="B538" s="34" t="s">
        <v>1921</v>
      </c>
      <c r="C538" s="39" t="s">
        <v>2468</v>
      </c>
      <c r="D538" s="28" t="s">
        <v>3309</v>
      </c>
      <c r="E538" s="26" t="s">
        <v>1902</v>
      </c>
      <c r="F538" s="28" t="s">
        <v>1924</v>
      </c>
      <c r="G538" s="28" t="s">
        <v>3310</v>
      </c>
      <c r="H538" s="28" t="s">
        <v>88</v>
      </c>
      <c r="I538" s="28" t="s">
        <v>2104</v>
      </c>
      <c r="J538" s="28" t="s">
        <v>1773</v>
      </c>
      <c r="K538" s="28" t="s">
        <v>891</v>
      </c>
      <c r="L538" s="40">
        <v>15000.0</v>
      </c>
      <c r="M538" s="29">
        <f t="shared" si="232"/>
        <v>15000</v>
      </c>
      <c r="N538" s="60"/>
      <c r="O538" s="30">
        <v>5500.0</v>
      </c>
      <c r="P538" s="31">
        <f t="shared" si="228"/>
        <v>0.02727272727</v>
      </c>
      <c r="Q538" s="32">
        <f t="shared" si="229"/>
        <v>9500</v>
      </c>
      <c r="R538" s="32">
        <f t="shared" si="230"/>
        <v>-500</v>
      </c>
      <c r="S538" s="28"/>
      <c r="T538" s="28">
        <f t="shared" si="231"/>
        <v>0</v>
      </c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</row>
    <row r="539" ht="12.75" customHeight="1">
      <c r="A539" s="38" t="s">
        <v>39</v>
      </c>
      <c r="B539" s="34" t="s">
        <v>1921</v>
      </c>
      <c r="C539" s="39" t="s">
        <v>3311</v>
      </c>
      <c r="D539" s="28" t="s">
        <v>3312</v>
      </c>
      <c r="E539" s="26" t="s">
        <v>1902</v>
      </c>
      <c r="F539" s="28" t="s">
        <v>1924</v>
      </c>
      <c r="G539" s="28" t="s">
        <v>3313</v>
      </c>
      <c r="H539" s="28" t="s">
        <v>88</v>
      </c>
      <c r="I539" s="28" t="s">
        <v>44</v>
      </c>
      <c r="J539" s="28" t="s">
        <v>1557</v>
      </c>
      <c r="K539" s="28" t="s">
        <v>304</v>
      </c>
      <c r="L539" s="40">
        <v>6000.0</v>
      </c>
      <c r="M539" s="29">
        <f t="shared" si="232"/>
        <v>6000</v>
      </c>
      <c r="N539" s="60"/>
      <c r="O539" s="30">
        <v>5500.0</v>
      </c>
      <c r="P539" s="31">
        <f t="shared" si="228"/>
        <v>0.01090909091</v>
      </c>
      <c r="Q539" s="32">
        <f t="shared" si="229"/>
        <v>500</v>
      </c>
      <c r="R539" s="32">
        <f t="shared" si="230"/>
        <v>-9500</v>
      </c>
      <c r="S539" s="28"/>
      <c r="T539" s="28">
        <f t="shared" si="231"/>
        <v>0</v>
      </c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</row>
    <row r="540" ht="12.75" customHeight="1">
      <c r="A540" s="38" t="s">
        <v>39</v>
      </c>
      <c r="B540" s="34" t="s">
        <v>1921</v>
      </c>
      <c r="C540" s="39" t="s">
        <v>3314</v>
      </c>
      <c r="D540" s="28" t="s">
        <v>3315</v>
      </c>
      <c r="E540" s="26" t="s">
        <v>1902</v>
      </c>
      <c r="F540" s="28" t="s">
        <v>1924</v>
      </c>
      <c r="G540" s="28" t="s">
        <v>3316</v>
      </c>
      <c r="H540" s="28" t="s">
        <v>88</v>
      </c>
      <c r="I540" s="28" t="s">
        <v>101</v>
      </c>
      <c r="J540" s="28" t="s">
        <v>1773</v>
      </c>
      <c r="K540" s="28" t="s">
        <v>891</v>
      </c>
      <c r="L540" s="40">
        <v>7000.0</v>
      </c>
      <c r="M540" s="29">
        <f t="shared" si="232"/>
        <v>7000</v>
      </c>
      <c r="N540" s="60"/>
      <c r="O540" s="30">
        <v>5500.0</v>
      </c>
      <c r="P540" s="31">
        <f t="shared" si="228"/>
        <v>0.01272727273</v>
      </c>
      <c r="Q540" s="32">
        <f t="shared" si="229"/>
        <v>1500</v>
      </c>
      <c r="R540" s="32">
        <f t="shared" si="230"/>
        <v>-8500</v>
      </c>
      <c r="S540" s="28"/>
      <c r="T540" s="28">
        <f t="shared" si="231"/>
        <v>0</v>
      </c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</row>
    <row r="541" ht="12.75" customHeight="1">
      <c r="A541" s="38" t="s">
        <v>39</v>
      </c>
      <c r="B541" s="34" t="s">
        <v>1921</v>
      </c>
      <c r="C541" s="39" t="s">
        <v>3317</v>
      </c>
      <c r="D541" s="28" t="s">
        <v>3318</v>
      </c>
      <c r="E541" s="26" t="s">
        <v>1905</v>
      </c>
      <c r="F541" s="28" t="s">
        <v>1924</v>
      </c>
      <c r="G541" s="28" t="s">
        <v>3319</v>
      </c>
      <c r="H541" s="28" t="s">
        <v>88</v>
      </c>
      <c r="I541" s="28" t="s">
        <v>112</v>
      </c>
      <c r="J541" s="28" t="s">
        <v>854</v>
      </c>
      <c r="K541" s="28" t="s">
        <v>1126</v>
      </c>
      <c r="L541" s="40">
        <v>40000.0</v>
      </c>
      <c r="M541" s="29">
        <f t="shared" si="232"/>
        <v>40000</v>
      </c>
      <c r="N541" s="60"/>
      <c r="O541" s="30">
        <v>5500.0</v>
      </c>
      <c r="P541" s="31">
        <f t="shared" si="228"/>
        <v>0.07272727273</v>
      </c>
      <c r="Q541" s="32">
        <f t="shared" si="229"/>
        <v>34500</v>
      </c>
      <c r="R541" s="32">
        <f t="shared" si="230"/>
        <v>24500</v>
      </c>
      <c r="S541" s="28"/>
      <c r="T541" s="28">
        <f t="shared" si="231"/>
        <v>0</v>
      </c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</row>
    <row r="542" ht="12.75" customHeight="1">
      <c r="A542" s="38" t="s">
        <v>39</v>
      </c>
      <c r="B542" s="34" t="s">
        <v>1921</v>
      </c>
      <c r="C542" s="39" t="s">
        <v>3320</v>
      </c>
      <c r="D542" s="28" t="s">
        <v>3321</v>
      </c>
      <c r="E542" s="26" t="s">
        <v>1902</v>
      </c>
      <c r="F542" s="28" t="s">
        <v>1924</v>
      </c>
      <c r="G542" s="28" t="s">
        <v>3322</v>
      </c>
      <c r="H542" s="28" t="s">
        <v>88</v>
      </c>
      <c r="I542" s="28" t="s">
        <v>3323</v>
      </c>
      <c r="J542" s="28" t="s">
        <v>1773</v>
      </c>
      <c r="K542" s="28" t="s">
        <v>1217</v>
      </c>
      <c r="L542" s="40">
        <v>5500.0</v>
      </c>
      <c r="M542" s="29">
        <f t="shared" si="232"/>
        <v>5500</v>
      </c>
      <c r="N542" s="60"/>
      <c r="O542" s="30">
        <v>5500.0</v>
      </c>
      <c r="P542" s="31">
        <f t="shared" si="228"/>
        <v>0.01</v>
      </c>
      <c r="Q542" s="32">
        <f t="shared" si="229"/>
        <v>0</v>
      </c>
      <c r="R542" s="32">
        <f t="shared" si="230"/>
        <v>-10000</v>
      </c>
      <c r="S542" s="28"/>
      <c r="T542" s="28">
        <f t="shared" si="231"/>
        <v>1</v>
      </c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</row>
    <row r="543" ht="12.75" customHeight="1">
      <c r="A543" s="38" t="s">
        <v>39</v>
      </c>
      <c r="B543" s="34" t="s">
        <v>1921</v>
      </c>
      <c r="C543" s="39" t="s">
        <v>3324</v>
      </c>
      <c r="D543" s="28" t="s">
        <v>3325</v>
      </c>
      <c r="E543" s="26" t="s">
        <v>1905</v>
      </c>
      <c r="F543" s="28" t="s">
        <v>1924</v>
      </c>
      <c r="G543" s="28" t="s">
        <v>3326</v>
      </c>
      <c r="H543" s="28" t="s">
        <v>88</v>
      </c>
      <c r="I543" s="28" t="s">
        <v>3327</v>
      </c>
      <c r="J543" s="28" t="s">
        <v>1449</v>
      </c>
      <c r="K543" s="28" t="s">
        <v>1231</v>
      </c>
      <c r="L543" s="40">
        <v>2000.0</v>
      </c>
      <c r="M543" s="29">
        <f t="shared" si="232"/>
        <v>2000</v>
      </c>
      <c r="N543" s="60"/>
      <c r="O543" s="30">
        <v>5500.0</v>
      </c>
      <c r="P543" s="31">
        <f t="shared" si="228"/>
        <v>0.003636363636</v>
      </c>
      <c r="Q543" s="32">
        <f t="shared" si="229"/>
        <v>-3500</v>
      </c>
      <c r="R543" s="32">
        <f t="shared" si="230"/>
        <v>-13500</v>
      </c>
      <c r="S543" s="28"/>
      <c r="T543" s="28">
        <f t="shared" si="231"/>
        <v>1</v>
      </c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</row>
    <row r="544" ht="12.75" customHeight="1">
      <c r="A544" s="38" t="s">
        <v>39</v>
      </c>
      <c r="B544" s="34" t="s">
        <v>1921</v>
      </c>
      <c r="C544" s="39" t="s">
        <v>3328</v>
      </c>
      <c r="D544" s="28" t="s">
        <v>3329</v>
      </c>
      <c r="E544" s="26" t="s">
        <v>1905</v>
      </c>
      <c r="F544" s="28" t="s">
        <v>1924</v>
      </c>
      <c r="G544" s="28" t="s">
        <v>3330</v>
      </c>
      <c r="H544" s="28" t="s">
        <v>88</v>
      </c>
      <c r="I544" s="28" t="s">
        <v>110</v>
      </c>
      <c r="J544" s="28" t="s">
        <v>1769</v>
      </c>
      <c r="K544" s="28" t="s">
        <v>916</v>
      </c>
      <c r="L544" s="40">
        <v>3000.0</v>
      </c>
      <c r="M544" s="29">
        <f t="shared" si="232"/>
        <v>3000</v>
      </c>
      <c r="N544" s="60"/>
      <c r="O544" s="30">
        <v>5500.0</v>
      </c>
      <c r="P544" s="31">
        <f t="shared" si="228"/>
        <v>0.005454545455</v>
      </c>
      <c r="Q544" s="32">
        <f t="shared" si="229"/>
        <v>-2500</v>
      </c>
      <c r="R544" s="32">
        <f t="shared" si="230"/>
        <v>-12500</v>
      </c>
      <c r="S544" s="28"/>
      <c r="T544" s="28">
        <f t="shared" si="231"/>
        <v>1</v>
      </c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</row>
    <row r="545" ht="12.75" customHeight="1">
      <c r="A545" s="38" t="s">
        <v>39</v>
      </c>
      <c r="B545" s="34" t="s">
        <v>1921</v>
      </c>
      <c r="C545" s="39" t="s">
        <v>3331</v>
      </c>
      <c r="D545" s="28" t="s">
        <v>3332</v>
      </c>
      <c r="E545" s="26" t="s">
        <v>1905</v>
      </c>
      <c r="F545" s="28" t="s">
        <v>1944</v>
      </c>
      <c r="G545" s="28" t="s">
        <v>3333</v>
      </c>
      <c r="H545" s="28" t="s">
        <v>88</v>
      </c>
      <c r="I545" s="28" t="s">
        <v>2164</v>
      </c>
      <c r="J545" s="28" t="s">
        <v>1627</v>
      </c>
      <c r="K545" s="28" t="s">
        <v>1055</v>
      </c>
      <c r="L545" s="40">
        <v>1500.0</v>
      </c>
      <c r="M545" s="29">
        <f t="shared" si="232"/>
        <v>1500</v>
      </c>
      <c r="N545" s="60"/>
      <c r="O545" s="30">
        <v>5500.0</v>
      </c>
      <c r="P545" s="31">
        <f t="shared" si="228"/>
        <v>0.002727272727</v>
      </c>
      <c r="Q545" s="32">
        <f t="shared" si="229"/>
        <v>-4000</v>
      </c>
      <c r="R545" s="32">
        <f t="shared" si="230"/>
        <v>-14000</v>
      </c>
      <c r="S545" s="28"/>
      <c r="T545" s="28">
        <f t="shared" si="231"/>
        <v>1</v>
      </c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</row>
    <row r="546" ht="12.75" customHeight="1">
      <c r="A546" s="38" t="s">
        <v>39</v>
      </c>
      <c r="B546" s="34" t="s">
        <v>1921</v>
      </c>
      <c r="C546" s="39" t="s">
        <v>3334</v>
      </c>
      <c r="D546" s="28" t="s">
        <v>3335</v>
      </c>
      <c r="E546" s="26" t="s">
        <v>1902</v>
      </c>
      <c r="F546" s="28" t="s">
        <v>1924</v>
      </c>
      <c r="G546" s="28" t="s">
        <v>3336</v>
      </c>
      <c r="H546" s="28" t="s">
        <v>88</v>
      </c>
      <c r="I546" s="28" t="s">
        <v>3337</v>
      </c>
      <c r="J546" s="28" t="s">
        <v>1402</v>
      </c>
      <c r="K546" s="28" t="s">
        <v>241</v>
      </c>
      <c r="L546" s="40">
        <v>1000.0</v>
      </c>
      <c r="M546" s="29">
        <f t="shared" si="232"/>
        <v>1000</v>
      </c>
      <c r="N546" s="60"/>
      <c r="O546" s="30">
        <v>5500.0</v>
      </c>
      <c r="P546" s="31">
        <f t="shared" si="228"/>
        <v>0.001818181818</v>
      </c>
      <c r="Q546" s="32">
        <f t="shared" si="229"/>
        <v>-4500</v>
      </c>
      <c r="R546" s="32">
        <f t="shared" si="230"/>
        <v>-14500</v>
      </c>
      <c r="S546" s="28"/>
      <c r="T546" s="28">
        <f t="shared" si="231"/>
        <v>1</v>
      </c>
      <c r="V546" s="28"/>
      <c r="W546" s="28"/>
      <c r="X546" s="28"/>
    </row>
    <row r="547" ht="12.75" customHeight="1">
      <c r="A547" s="38" t="s">
        <v>39</v>
      </c>
      <c r="B547" s="34" t="s">
        <v>1921</v>
      </c>
      <c r="C547" s="39" t="s">
        <v>3338</v>
      </c>
      <c r="D547" s="28" t="s">
        <v>3339</v>
      </c>
      <c r="E547" s="26" t="s">
        <v>1905</v>
      </c>
      <c r="F547" s="28" t="s">
        <v>1924</v>
      </c>
      <c r="G547" s="28" t="s">
        <v>3340</v>
      </c>
      <c r="H547" s="28" t="s">
        <v>88</v>
      </c>
      <c r="I547" s="28" t="s">
        <v>2454</v>
      </c>
      <c r="J547" s="28" t="s">
        <v>1444</v>
      </c>
      <c r="K547" s="28" t="s">
        <v>371</v>
      </c>
      <c r="L547" s="40">
        <v>3500.0</v>
      </c>
      <c r="M547" s="29">
        <f t="shared" si="232"/>
        <v>3500</v>
      </c>
      <c r="N547" s="60"/>
      <c r="O547" s="30">
        <v>5500.0</v>
      </c>
      <c r="P547" s="31">
        <f t="shared" si="228"/>
        <v>0.006363636364</v>
      </c>
      <c r="Q547" s="32">
        <f t="shared" si="229"/>
        <v>-2000</v>
      </c>
      <c r="R547" s="32">
        <f t="shared" si="230"/>
        <v>-12000</v>
      </c>
      <c r="S547" s="28"/>
      <c r="T547" s="28">
        <f t="shared" si="231"/>
        <v>1</v>
      </c>
      <c r="V547" s="28"/>
      <c r="W547" s="28"/>
      <c r="X547" s="28"/>
    </row>
    <row r="548" ht="12.75" customHeight="1">
      <c r="A548" s="38" t="s">
        <v>39</v>
      </c>
      <c r="B548" s="34" t="s">
        <v>1921</v>
      </c>
      <c r="C548" s="39" t="s">
        <v>3341</v>
      </c>
      <c r="D548" s="28" t="s">
        <v>3342</v>
      </c>
      <c r="E548" s="26" t="s">
        <v>1905</v>
      </c>
      <c r="F548" s="28" t="s">
        <v>1924</v>
      </c>
      <c r="G548" s="28" t="s">
        <v>3343</v>
      </c>
      <c r="H548" s="28" t="s">
        <v>88</v>
      </c>
      <c r="I548" s="28" t="s">
        <v>2391</v>
      </c>
      <c r="J548" s="28" t="s">
        <v>1751</v>
      </c>
      <c r="K548" s="28" t="s">
        <v>751</v>
      </c>
      <c r="L548" s="40">
        <v>3500.0</v>
      </c>
      <c r="M548" s="29">
        <f t="shared" si="232"/>
        <v>3500</v>
      </c>
      <c r="N548" s="60"/>
      <c r="O548" s="30">
        <v>5500.0</v>
      </c>
      <c r="P548" s="31">
        <f t="shared" si="228"/>
        <v>0.006363636364</v>
      </c>
      <c r="Q548" s="32">
        <f t="shared" si="229"/>
        <v>-2000</v>
      </c>
      <c r="R548" s="32">
        <f t="shared" si="230"/>
        <v>-12000</v>
      </c>
      <c r="S548" s="28"/>
      <c r="T548" s="28">
        <f t="shared" si="231"/>
        <v>1</v>
      </c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</row>
    <row r="549" ht="12.75" customHeight="1">
      <c r="A549" s="38" t="s">
        <v>39</v>
      </c>
      <c r="B549" s="34" t="s">
        <v>1921</v>
      </c>
      <c r="C549" s="39" t="s">
        <v>3344</v>
      </c>
      <c r="D549" s="28" t="s">
        <v>3345</v>
      </c>
      <c r="E549" s="26" t="s">
        <v>1905</v>
      </c>
      <c r="F549" s="28" t="s">
        <v>1924</v>
      </c>
      <c r="G549" s="28" t="s">
        <v>3346</v>
      </c>
      <c r="H549" s="28" t="s">
        <v>88</v>
      </c>
      <c r="I549" s="28" t="s">
        <v>143</v>
      </c>
      <c r="J549" s="28" t="s">
        <v>1675</v>
      </c>
      <c r="K549" s="28" t="s">
        <v>300</v>
      </c>
      <c r="L549" s="40">
        <v>5000.0</v>
      </c>
      <c r="M549" s="29">
        <f t="shared" si="232"/>
        <v>5000</v>
      </c>
      <c r="N549" s="60"/>
      <c r="O549" s="30">
        <v>5500.0</v>
      </c>
      <c r="P549" s="31">
        <f t="shared" si="228"/>
        <v>0.009090909091</v>
      </c>
      <c r="Q549" s="32">
        <f t="shared" si="229"/>
        <v>-500</v>
      </c>
      <c r="R549" s="32">
        <f t="shared" si="230"/>
        <v>-10500</v>
      </c>
      <c r="S549" s="28"/>
      <c r="T549" s="28">
        <f t="shared" si="231"/>
        <v>1</v>
      </c>
      <c r="V549" s="28"/>
      <c r="W549" s="28"/>
      <c r="X549" s="28"/>
    </row>
    <row r="550" ht="12.75" customHeight="1">
      <c r="A550" s="38" t="s">
        <v>39</v>
      </c>
      <c r="B550" s="34" t="s">
        <v>1921</v>
      </c>
      <c r="C550" s="39" t="s">
        <v>3347</v>
      </c>
      <c r="D550" s="28" t="s">
        <v>3348</v>
      </c>
      <c r="E550" s="26" t="s">
        <v>1902</v>
      </c>
      <c r="F550" s="28" t="s">
        <v>1924</v>
      </c>
      <c r="G550" s="28" t="s">
        <v>3349</v>
      </c>
      <c r="H550" s="28" t="s">
        <v>88</v>
      </c>
      <c r="I550" s="28" t="s">
        <v>44</v>
      </c>
      <c r="J550" s="28" t="s">
        <v>1490</v>
      </c>
      <c r="K550" s="28" t="s">
        <v>1016</v>
      </c>
      <c r="L550" s="40">
        <v>4500.0</v>
      </c>
      <c r="M550" s="29">
        <f t="shared" si="232"/>
        <v>4500</v>
      </c>
      <c r="N550" s="60"/>
      <c r="O550" s="30">
        <v>5500.0</v>
      </c>
      <c r="P550" s="31">
        <f t="shared" si="228"/>
        <v>0.008181818182</v>
      </c>
      <c r="Q550" s="32">
        <f t="shared" si="229"/>
        <v>-1000</v>
      </c>
      <c r="R550" s="32">
        <f t="shared" si="230"/>
        <v>-11000</v>
      </c>
      <c r="S550" s="28"/>
      <c r="T550" s="28">
        <f t="shared" si="231"/>
        <v>1</v>
      </c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</row>
    <row r="551" ht="12.75" customHeight="1">
      <c r="A551" s="38" t="s">
        <v>39</v>
      </c>
      <c r="B551" s="34" t="s">
        <v>1928</v>
      </c>
      <c r="C551" s="39" t="s">
        <v>3350</v>
      </c>
      <c r="D551" s="28" t="s">
        <v>3351</v>
      </c>
      <c r="E551" s="26" t="s">
        <v>1902</v>
      </c>
      <c r="F551" s="28" t="s">
        <v>1924</v>
      </c>
      <c r="G551" s="28" t="s">
        <v>3352</v>
      </c>
      <c r="H551" s="28" t="s">
        <v>88</v>
      </c>
      <c r="I551" s="28" t="s">
        <v>2205</v>
      </c>
      <c r="J551" s="28" t="s">
        <v>1876</v>
      </c>
      <c r="K551" s="28" t="s">
        <v>891</v>
      </c>
      <c r="L551" s="40">
        <v>5000.0</v>
      </c>
      <c r="M551" s="29">
        <f t="shared" si="232"/>
        <v>5000</v>
      </c>
      <c r="N551" s="60"/>
      <c r="O551" s="30">
        <v>5500.0</v>
      </c>
      <c r="P551" s="31">
        <f t="shared" si="228"/>
        <v>0.009090909091</v>
      </c>
      <c r="Q551" s="32">
        <f t="shared" si="229"/>
        <v>-500</v>
      </c>
      <c r="R551" s="32">
        <f t="shared" si="230"/>
        <v>-10500</v>
      </c>
      <c r="S551" s="28"/>
      <c r="T551" s="28">
        <f t="shared" si="231"/>
        <v>1</v>
      </c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</row>
    <row r="552" ht="12.75" customHeight="1">
      <c r="A552" s="38" t="s">
        <v>39</v>
      </c>
      <c r="B552" s="34" t="s">
        <v>1928</v>
      </c>
      <c r="C552" s="39" t="s">
        <v>3353</v>
      </c>
      <c r="D552" s="28" t="s">
        <v>3354</v>
      </c>
      <c r="E552" s="26" t="s">
        <v>1905</v>
      </c>
      <c r="F552" s="28" t="s">
        <v>1924</v>
      </c>
      <c r="G552" s="28" t="s">
        <v>3355</v>
      </c>
      <c r="H552" s="28" t="s">
        <v>88</v>
      </c>
      <c r="I552" s="28" t="s">
        <v>2568</v>
      </c>
      <c r="J552" s="28" t="s">
        <v>1435</v>
      </c>
      <c r="K552" s="28" t="s">
        <v>1293</v>
      </c>
      <c r="L552" s="40">
        <v>5000.0</v>
      </c>
      <c r="M552" s="29">
        <f t="shared" si="232"/>
        <v>5000</v>
      </c>
      <c r="N552" s="60"/>
      <c r="O552" s="30">
        <v>5500.0</v>
      </c>
      <c r="P552" s="31">
        <f t="shared" si="228"/>
        <v>0.009090909091</v>
      </c>
      <c r="Q552" s="32">
        <f t="shared" si="229"/>
        <v>-500</v>
      </c>
      <c r="R552" s="32">
        <f t="shared" si="230"/>
        <v>-10500</v>
      </c>
      <c r="S552" s="28"/>
      <c r="T552" s="28">
        <f t="shared" si="231"/>
        <v>1</v>
      </c>
      <c r="V552" s="28"/>
      <c r="W552" s="28"/>
      <c r="X552" s="28"/>
    </row>
    <row r="553" ht="12.75" customHeight="1">
      <c r="A553" s="38" t="s">
        <v>39</v>
      </c>
      <c r="B553" s="34" t="s">
        <v>1928</v>
      </c>
      <c r="C553" s="39" t="s">
        <v>3356</v>
      </c>
      <c r="D553" s="28" t="s">
        <v>3357</v>
      </c>
      <c r="E553" s="26" t="s">
        <v>1905</v>
      </c>
      <c r="F553" s="28" t="s">
        <v>1924</v>
      </c>
      <c r="G553" s="28" t="s">
        <v>3358</v>
      </c>
      <c r="H553" s="28" t="s">
        <v>88</v>
      </c>
      <c r="I553" s="28" t="s">
        <v>127</v>
      </c>
      <c r="J553" s="28" t="s">
        <v>1772</v>
      </c>
      <c r="K553" s="28" t="s">
        <v>1005</v>
      </c>
      <c r="L553" s="40">
        <v>4500.0</v>
      </c>
      <c r="M553" s="29">
        <f t="shared" si="232"/>
        <v>4500</v>
      </c>
      <c r="N553" s="60"/>
      <c r="O553" s="30">
        <v>5500.0</v>
      </c>
      <c r="P553" s="31">
        <f t="shared" si="228"/>
        <v>0.008181818182</v>
      </c>
      <c r="Q553" s="32">
        <f t="shared" si="229"/>
        <v>-1000</v>
      </c>
      <c r="R553" s="32">
        <f t="shared" si="230"/>
        <v>-11000</v>
      </c>
      <c r="S553" s="28"/>
      <c r="T553" s="28">
        <f t="shared" si="231"/>
        <v>1</v>
      </c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</row>
    <row r="554" ht="12.75" customHeight="1">
      <c r="A554" s="38" t="s">
        <v>39</v>
      </c>
      <c r="B554" s="34" t="s">
        <v>1928</v>
      </c>
      <c r="C554" s="39" t="s">
        <v>2729</v>
      </c>
      <c r="D554" s="28" t="s">
        <v>3359</v>
      </c>
      <c r="E554" s="26" t="s">
        <v>1902</v>
      </c>
      <c r="F554" s="28" t="s">
        <v>1924</v>
      </c>
      <c r="G554" s="28" t="s">
        <v>3360</v>
      </c>
      <c r="H554" s="28" t="s">
        <v>88</v>
      </c>
      <c r="I554" s="28" t="s">
        <v>2634</v>
      </c>
      <c r="J554" s="28" t="s">
        <v>1678</v>
      </c>
      <c r="K554" s="28" t="s">
        <v>1302</v>
      </c>
      <c r="L554" s="40">
        <v>10000.0</v>
      </c>
      <c r="M554" s="29">
        <f t="shared" si="232"/>
        <v>10000</v>
      </c>
      <c r="N554" s="60"/>
      <c r="O554" s="30">
        <v>5500.0</v>
      </c>
      <c r="P554" s="31">
        <f t="shared" si="228"/>
        <v>0.01818181818</v>
      </c>
      <c r="Q554" s="32">
        <f t="shared" si="229"/>
        <v>4500</v>
      </c>
      <c r="R554" s="32">
        <f t="shared" si="230"/>
        <v>-5500</v>
      </c>
      <c r="S554" s="28"/>
      <c r="T554" s="28">
        <f t="shared" si="231"/>
        <v>0</v>
      </c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</row>
    <row r="555" ht="12.75" customHeight="1">
      <c r="A555" s="38" t="s">
        <v>39</v>
      </c>
      <c r="B555" s="34" t="s">
        <v>1928</v>
      </c>
      <c r="C555" s="39" t="s">
        <v>3361</v>
      </c>
      <c r="D555" s="28" t="s">
        <v>3362</v>
      </c>
      <c r="E555" s="26" t="s">
        <v>1902</v>
      </c>
      <c r="F555" s="28" t="s">
        <v>1924</v>
      </c>
      <c r="G555" s="28" t="s">
        <v>3363</v>
      </c>
      <c r="H555" s="28" t="s">
        <v>88</v>
      </c>
      <c r="I555" s="28" t="s">
        <v>44</v>
      </c>
      <c r="J555" s="28" t="s">
        <v>1670</v>
      </c>
      <c r="K555" s="28" t="s">
        <v>794</v>
      </c>
      <c r="L555" s="40">
        <v>35000.0</v>
      </c>
      <c r="M555" s="29">
        <f t="shared" si="232"/>
        <v>35000</v>
      </c>
      <c r="N555" s="60"/>
      <c r="O555" s="30">
        <v>5500.0</v>
      </c>
      <c r="P555" s="31">
        <f t="shared" si="228"/>
        <v>0.06363636364</v>
      </c>
      <c r="Q555" s="32">
        <f t="shared" si="229"/>
        <v>29500</v>
      </c>
      <c r="R555" s="32">
        <f t="shared" si="230"/>
        <v>19500</v>
      </c>
      <c r="S555" s="28"/>
      <c r="T555" s="28">
        <f t="shared" si="231"/>
        <v>0</v>
      </c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</row>
    <row r="556" ht="12.75" customHeight="1">
      <c r="A556" s="38" t="s">
        <v>39</v>
      </c>
      <c r="B556" s="34" t="s">
        <v>1928</v>
      </c>
      <c r="C556" s="39" t="s">
        <v>3364</v>
      </c>
      <c r="D556" s="28" t="s">
        <v>3365</v>
      </c>
      <c r="E556" s="26" t="s">
        <v>1902</v>
      </c>
      <c r="F556" s="28" t="s">
        <v>1924</v>
      </c>
      <c r="G556" s="28" t="s">
        <v>3366</v>
      </c>
      <c r="H556" s="28" t="s">
        <v>88</v>
      </c>
      <c r="I556" s="28" t="s">
        <v>3367</v>
      </c>
      <c r="J556" s="28" t="s">
        <v>1580</v>
      </c>
      <c r="K556" s="28" t="s">
        <v>296</v>
      </c>
      <c r="L556" s="40">
        <v>36000.0</v>
      </c>
      <c r="M556" s="29">
        <f t="shared" si="232"/>
        <v>36000</v>
      </c>
      <c r="N556" s="60"/>
      <c r="O556" s="30">
        <v>5500.0</v>
      </c>
      <c r="P556" s="31">
        <f t="shared" si="228"/>
        <v>0.06545454545</v>
      </c>
      <c r="Q556" s="32">
        <f t="shared" si="229"/>
        <v>30500</v>
      </c>
      <c r="R556" s="32">
        <f t="shared" si="230"/>
        <v>20500</v>
      </c>
      <c r="S556" s="28"/>
      <c r="T556" s="28">
        <f t="shared" si="231"/>
        <v>0</v>
      </c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</row>
    <row r="557" ht="12.75" customHeight="1">
      <c r="A557" s="25" t="s">
        <v>39</v>
      </c>
      <c r="B557" s="26" t="s">
        <v>1933</v>
      </c>
      <c r="C557" s="39" t="s">
        <v>3368</v>
      </c>
      <c r="D557" s="28" t="s">
        <v>3369</v>
      </c>
      <c r="E557" s="28" t="s">
        <v>1905</v>
      </c>
      <c r="F557" s="28" t="s">
        <v>1924</v>
      </c>
      <c r="G557" s="28" t="s">
        <v>3370</v>
      </c>
      <c r="H557" s="53" t="s">
        <v>88</v>
      </c>
      <c r="I557" s="28" t="s">
        <v>2728</v>
      </c>
      <c r="J557" s="28" t="s">
        <v>1774</v>
      </c>
      <c r="K557" s="28" t="s">
        <v>379</v>
      </c>
      <c r="L557" s="29">
        <f>M557*1.2</f>
        <v>48000</v>
      </c>
      <c r="M557" s="49">
        <v>40000.0</v>
      </c>
      <c r="N557" s="28"/>
      <c r="O557" s="30">
        <v>5500.0</v>
      </c>
      <c r="P557" s="31">
        <f t="shared" si="228"/>
        <v>0.08727272727</v>
      </c>
      <c r="Q557" s="32">
        <f t="shared" si="229"/>
        <v>42500</v>
      </c>
      <c r="R557" s="32">
        <f t="shared" si="230"/>
        <v>32500</v>
      </c>
      <c r="S557" s="28"/>
      <c r="T557" s="28">
        <f t="shared" si="231"/>
        <v>0</v>
      </c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</row>
    <row r="558" ht="12.75" customHeight="1">
      <c r="A558" s="25" t="s">
        <v>39</v>
      </c>
      <c r="B558" s="35" t="s">
        <v>1949</v>
      </c>
      <c r="C558" s="44" t="s">
        <v>3371</v>
      </c>
      <c r="D558" s="6" t="s">
        <v>3372</v>
      </c>
      <c r="E558" s="6" t="s">
        <v>1902</v>
      </c>
      <c r="F558" s="6" t="s">
        <v>1924</v>
      </c>
      <c r="G558" s="6" t="s">
        <v>3373</v>
      </c>
      <c r="H558" s="6" t="s">
        <v>88</v>
      </c>
      <c r="I558" s="6" t="s">
        <v>3374</v>
      </c>
      <c r="J558" s="6" t="s">
        <v>1608</v>
      </c>
      <c r="K558" s="6" t="s">
        <v>1204</v>
      </c>
      <c r="L558" s="46">
        <v>40800.0</v>
      </c>
      <c r="M558" s="47">
        <v>34000.0</v>
      </c>
      <c r="O558" s="48">
        <v>5500.0</v>
      </c>
      <c r="P558" s="31">
        <f t="shared" ref="P558:P563" si="234">sum(M558/O558/100)</f>
        <v>0.06181818182</v>
      </c>
      <c r="Q558" s="32">
        <f t="shared" ref="Q558:Q563" si="235">sum(M558-O558)</f>
        <v>28500</v>
      </c>
      <c r="R558" s="32">
        <f t="shared" ref="R558:R563" si="236">M558-O558-$S$1</f>
        <v>18500</v>
      </c>
      <c r="S558" s="28"/>
      <c r="T558" s="28">
        <f t="shared" ref="T558:T563" si="237">IF(O558&gt;=M558,1,0)</f>
        <v>0</v>
      </c>
    </row>
    <row r="559" ht="12.75" customHeight="1">
      <c r="A559" s="25" t="s">
        <v>39</v>
      </c>
      <c r="B559" s="35" t="s">
        <v>1949</v>
      </c>
      <c r="C559" s="27" t="s">
        <v>3375</v>
      </c>
      <c r="D559" s="28" t="s">
        <v>3376</v>
      </c>
      <c r="E559" s="28" t="s">
        <v>1905</v>
      </c>
      <c r="F559" s="28" t="s">
        <v>1924</v>
      </c>
      <c r="G559" s="28" t="s">
        <v>3377</v>
      </c>
      <c r="H559" s="28" t="s">
        <v>88</v>
      </c>
      <c r="I559" s="28" t="s">
        <v>3378</v>
      </c>
      <c r="J559" s="32" t="s">
        <v>1671</v>
      </c>
      <c r="K559" s="32" t="s">
        <v>177</v>
      </c>
      <c r="L559" s="29">
        <v>50400.0</v>
      </c>
      <c r="M559" s="49">
        <v>42000.0</v>
      </c>
      <c r="N559" s="50"/>
      <c r="O559" s="48">
        <v>5500.0</v>
      </c>
      <c r="P559" s="31">
        <f t="shared" si="234"/>
        <v>0.07636363636</v>
      </c>
      <c r="Q559" s="32">
        <f t="shared" si="235"/>
        <v>36500</v>
      </c>
      <c r="R559" s="32">
        <f t="shared" si="236"/>
        <v>26500</v>
      </c>
      <c r="S559" s="28"/>
      <c r="T559" s="28">
        <f t="shared" si="237"/>
        <v>0</v>
      </c>
      <c r="U559" s="28"/>
      <c r="V559" s="28"/>
      <c r="W559" s="28"/>
    </row>
    <row r="560" ht="12.75" customHeight="1">
      <c r="A560" s="25" t="s">
        <v>39</v>
      </c>
      <c r="B560" s="35" t="s">
        <v>1949</v>
      </c>
      <c r="C560" s="27" t="s">
        <v>3379</v>
      </c>
      <c r="D560" s="28" t="s">
        <v>3380</v>
      </c>
      <c r="E560" s="28" t="s">
        <v>1902</v>
      </c>
      <c r="F560" s="28" t="s">
        <v>1924</v>
      </c>
      <c r="G560" s="28" t="s">
        <v>3381</v>
      </c>
      <c r="H560" s="28" t="s">
        <v>88</v>
      </c>
      <c r="I560" s="28" t="s">
        <v>3382</v>
      </c>
      <c r="J560" s="32" t="s">
        <v>1774</v>
      </c>
      <c r="K560" s="32" t="s">
        <v>600</v>
      </c>
      <c r="L560" s="29">
        <v>72000.0</v>
      </c>
      <c r="M560" s="49">
        <v>60000.0</v>
      </c>
      <c r="N560" s="50"/>
      <c r="O560" s="48">
        <v>5500.0</v>
      </c>
      <c r="P560" s="31">
        <f t="shared" si="234"/>
        <v>0.1090909091</v>
      </c>
      <c r="Q560" s="32">
        <f t="shared" si="235"/>
        <v>54500</v>
      </c>
      <c r="R560" s="32">
        <f t="shared" si="236"/>
        <v>44500</v>
      </c>
      <c r="S560" s="28"/>
      <c r="T560" s="28">
        <f t="shared" si="237"/>
        <v>0</v>
      </c>
      <c r="U560" s="28"/>
      <c r="V560" s="28"/>
      <c r="W560" s="28"/>
    </row>
    <row r="561" ht="12.75" customHeight="1">
      <c r="A561" s="25" t="s">
        <v>39</v>
      </c>
      <c r="B561" s="35" t="s">
        <v>1949</v>
      </c>
      <c r="C561" s="27" t="s">
        <v>3383</v>
      </c>
      <c r="D561" s="28" t="s">
        <v>3384</v>
      </c>
      <c r="E561" s="28" t="s">
        <v>1902</v>
      </c>
      <c r="F561" s="28" t="s">
        <v>1924</v>
      </c>
      <c r="G561" s="28" t="s">
        <v>3385</v>
      </c>
      <c r="H561" s="28" t="s">
        <v>88</v>
      </c>
      <c r="I561" s="28" t="s">
        <v>9</v>
      </c>
      <c r="J561" s="32" t="s">
        <v>1830</v>
      </c>
      <c r="K561" s="32" t="s">
        <v>1367</v>
      </c>
      <c r="L561" s="29">
        <v>12000.0</v>
      </c>
      <c r="M561" s="49">
        <v>10000.0</v>
      </c>
      <c r="N561" s="50"/>
      <c r="O561" s="48">
        <v>5500.0</v>
      </c>
      <c r="P561" s="31">
        <f t="shared" si="234"/>
        <v>0.01818181818</v>
      </c>
      <c r="Q561" s="32">
        <f t="shared" si="235"/>
        <v>4500</v>
      </c>
      <c r="R561" s="32">
        <f t="shared" si="236"/>
        <v>-5500</v>
      </c>
      <c r="S561" s="28"/>
      <c r="T561" s="28">
        <f t="shared" si="237"/>
        <v>0</v>
      </c>
      <c r="U561" s="28"/>
      <c r="V561" s="28"/>
      <c r="W561" s="28"/>
    </row>
    <row r="562" ht="12.75" customHeight="1">
      <c r="A562" s="25" t="s">
        <v>39</v>
      </c>
      <c r="B562" s="35" t="s">
        <v>1949</v>
      </c>
      <c r="C562" s="27" t="s">
        <v>3386</v>
      </c>
      <c r="D562" s="28" t="s">
        <v>3387</v>
      </c>
      <c r="E562" s="28" t="s">
        <v>1905</v>
      </c>
      <c r="F562" s="28" t="s">
        <v>1924</v>
      </c>
      <c r="G562" s="28" t="s">
        <v>3388</v>
      </c>
      <c r="H562" s="28" t="s">
        <v>88</v>
      </c>
      <c r="I562" s="28" t="s">
        <v>132</v>
      </c>
      <c r="J562" s="32" t="s">
        <v>1774</v>
      </c>
      <c r="K562" s="32" t="s">
        <v>888</v>
      </c>
      <c r="L562" s="29">
        <v>12000.0</v>
      </c>
      <c r="M562" s="49">
        <v>10000.0</v>
      </c>
      <c r="N562" s="50"/>
      <c r="O562" s="48">
        <v>5500.0</v>
      </c>
      <c r="P562" s="31">
        <f t="shared" si="234"/>
        <v>0.01818181818</v>
      </c>
      <c r="Q562" s="32">
        <f t="shared" si="235"/>
        <v>4500</v>
      </c>
      <c r="R562" s="32">
        <f t="shared" si="236"/>
        <v>-5500</v>
      </c>
      <c r="S562" s="28"/>
      <c r="T562" s="28">
        <f t="shared" si="237"/>
        <v>0</v>
      </c>
      <c r="U562" s="28"/>
      <c r="V562" s="28"/>
      <c r="W562" s="28"/>
    </row>
    <row r="563" ht="12.75" customHeight="1">
      <c r="A563" s="25" t="s">
        <v>39</v>
      </c>
      <c r="B563" s="35" t="s">
        <v>1949</v>
      </c>
      <c r="C563" s="27" t="s">
        <v>3389</v>
      </c>
      <c r="D563" s="28" t="s">
        <v>3390</v>
      </c>
      <c r="E563" s="28" t="s">
        <v>1905</v>
      </c>
      <c r="F563" s="28" t="s">
        <v>1924</v>
      </c>
      <c r="G563" s="28" t="s">
        <v>3391</v>
      </c>
      <c r="H563" s="28" t="s">
        <v>88</v>
      </c>
      <c r="I563" s="28" t="s">
        <v>3392</v>
      </c>
      <c r="J563" s="32" t="s">
        <v>1774</v>
      </c>
      <c r="K563" s="32" t="s">
        <v>694</v>
      </c>
      <c r="L563" s="29">
        <v>21600.0</v>
      </c>
      <c r="M563" s="49">
        <v>18000.0</v>
      </c>
      <c r="N563" s="50"/>
      <c r="O563" s="48">
        <v>5500.0</v>
      </c>
      <c r="P563" s="31">
        <f t="shared" si="234"/>
        <v>0.03272727273</v>
      </c>
      <c r="Q563" s="32">
        <f t="shared" si="235"/>
        <v>12500</v>
      </c>
      <c r="R563" s="32">
        <f t="shared" si="236"/>
        <v>2500</v>
      </c>
      <c r="S563" s="28"/>
      <c r="T563" s="28">
        <f t="shared" si="237"/>
        <v>0</v>
      </c>
      <c r="U563" s="28"/>
      <c r="V563" s="28"/>
      <c r="W563" s="28"/>
    </row>
    <row r="564" ht="12.75" customHeight="1">
      <c r="A564" s="25" t="s">
        <v>40</v>
      </c>
      <c r="B564" s="26" t="s">
        <v>1900</v>
      </c>
      <c r="C564" s="27">
        <v>74.0</v>
      </c>
      <c r="D564" s="28" t="s">
        <v>3393</v>
      </c>
      <c r="E564" s="28" t="s">
        <v>1902</v>
      </c>
      <c r="F564" s="28"/>
      <c r="G564" s="28" t="s">
        <v>3394</v>
      </c>
      <c r="H564" s="28"/>
      <c r="I564" s="28"/>
      <c r="J564" s="28" t="s">
        <v>1480</v>
      </c>
      <c r="K564" s="28" t="s">
        <v>1344</v>
      </c>
      <c r="L564" s="29">
        <f t="shared" ref="L564:L566" si="238">M564*1.2</f>
        <v>4800</v>
      </c>
      <c r="M564" s="29">
        <v>4000.0</v>
      </c>
      <c r="N564" s="28"/>
      <c r="O564" s="30">
        <v>21000.0</v>
      </c>
      <c r="P564" s="31">
        <f t="shared" ref="P564:P569" si="239">sum(L564/O564/100)</f>
        <v>0.002285714286</v>
      </c>
      <c r="Q564" s="32">
        <f t="shared" ref="Q564:Q569" si="240">sum(L564-O564)</f>
        <v>-16200</v>
      </c>
      <c r="R564" s="32">
        <f t="shared" ref="R564:R569" si="241">L564-O564-$S$1</f>
        <v>-26200</v>
      </c>
      <c r="S564" s="28"/>
      <c r="T564" s="28">
        <f t="shared" ref="T564:T569" si="242">IF(O564&gt;=L564,1,0)</f>
        <v>1</v>
      </c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</row>
    <row r="565" ht="12.75" customHeight="1">
      <c r="A565" s="25" t="s">
        <v>40</v>
      </c>
      <c r="B565" s="26" t="s">
        <v>1900</v>
      </c>
      <c r="C565" s="27">
        <v>293.0</v>
      </c>
      <c r="D565" s="28" t="s">
        <v>3395</v>
      </c>
      <c r="E565" s="28" t="s">
        <v>1905</v>
      </c>
      <c r="F565" s="28"/>
      <c r="G565" s="28" t="s">
        <v>3396</v>
      </c>
      <c r="H565" s="28"/>
      <c r="I565" s="28"/>
      <c r="J565" s="28" t="s">
        <v>1528</v>
      </c>
      <c r="K565" s="28" t="s">
        <v>1265</v>
      </c>
      <c r="L565" s="29">
        <f t="shared" si="238"/>
        <v>42000</v>
      </c>
      <c r="M565" s="29">
        <v>35000.0</v>
      </c>
      <c r="N565" s="28"/>
      <c r="O565" s="30">
        <v>21000.0</v>
      </c>
      <c r="P565" s="31">
        <f t="shared" si="239"/>
        <v>0.02</v>
      </c>
      <c r="Q565" s="32">
        <f t="shared" si="240"/>
        <v>21000</v>
      </c>
      <c r="R565" s="32">
        <f t="shared" si="241"/>
        <v>11000</v>
      </c>
      <c r="S565" s="28"/>
      <c r="T565" s="28">
        <f t="shared" si="242"/>
        <v>0</v>
      </c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</row>
    <row r="566" ht="12.75" customHeight="1">
      <c r="A566" s="25" t="s">
        <v>40</v>
      </c>
      <c r="B566" s="26" t="s">
        <v>1900</v>
      </c>
      <c r="C566" s="27">
        <v>457.0</v>
      </c>
      <c r="D566" s="28" t="s">
        <v>3397</v>
      </c>
      <c r="E566" s="28" t="s">
        <v>1902</v>
      </c>
      <c r="F566" s="28"/>
      <c r="G566" s="28" t="s">
        <v>3398</v>
      </c>
      <c r="H566" s="28"/>
      <c r="I566" s="28"/>
      <c r="J566" s="28" t="s">
        <v>1771</v>
      </c>
      <c r="K566" s="28" t="s">
        <v>1311</v>
      </c>
      <c r="L566" s="29">
        <f t="shared" si="238"/>
        <v>9600</v>
      </c>
      <c r="M566" s="29">
        <v>8000.0</v>
      </c>
      <c r="N566" s="28"/>
      <c r="O566" s="30">
        <v>21000.0</v>
      </c>
      <c r="P566" s="31">
        <f t="shared" si="239"/>
        <v>0.004571428571</v>
      </c>
      <c r="Q566" s="32">
        <f t="shared" si="240"/>
        <v>-11400</v>
      </c>
      <c r="R566" s="32">
        <f t="shared" si="241"/>
        <v>-21400</v>
      </c>
      <c r="S566" s="28"/>
      <c r="T566" s="28">
        <f t="shared" si="242"/>
        <v>1</v>
      </c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</row>
    <row r="567" ht="12.75" customHeight="1">
      <c r="A567" s="33" t="s">
        <v>40</v>
      </c>
      <c r="B567" s="26" t="s">
        <v>1919</v>
      </c>
      <c r="C567" s="34">
        <v>46.0</v>
      </c>
      <c r="D567" s="26" t="s">
        <v>3399</v>
      </c>
      <c r="E567" s="26" t="s">
        <v>1905</v>
      </c>
      <c r="F567" s="35"/>
      <c r="G567" s="26"/>
      <c r="H567" s="26"/>
      <c r="I567" s="26"/>
      <c r="J567" s="26" t="s">
        <v>1447</v>
      </c>
      <c r="K567" s="26" t="s">
        <v>527</v>
      </c>
      <c r="L567" s="36">
        <v>95000.0</v>
      </c>
      <c r="M567" s="29">
        <f t="shared" ref="M567:M568" si="243">L567</f>
        <v>95000</v>
      </c>
      <c r="N567" s="28"/>
      <c r="O567" s="37">
        <v>21000.0</v>
      </c>
      <c r="P567" s="31">
        <f t="shared" si="239"/>
        <v>0.04523809524</v>
      </c>
      <c r="Q567" s="32">
        <f t="shared" si="240"/>
        <v>74000</v>
      </c>
      <c r="R567" s="32">
        <f t="shared" si="241"/>
        <v>64000</v>
      </c>
      <c r="S567" s="28"/>
      <c r="T567" s="28">
        <f t="shared" si="242"/>
        <v>0</v>
      </c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</row>
    <row r="568" ht="12.75" customHeight="1">
      <c r="A568" s="52" t="s">
        <v>40</v>
      </c>
      <c r="B568" s="26" t="s">
        <v>2005</v>
      </c>
      <c r="C568" s="34">
        <v>895.0</v>
      </c>
      <c r="D568" s="28" t="str">
        <f>CONCATENATE(A568," x ", G568)</f>
        <v>Cracksman (GB) x No War (USA)</v>
      </c>
      <c r="E568" s="26" t="s">
        <v>1905</v>
      </c>
      <c r="F568" s="26" t="s">
        <v>2019</v>
      </c>
      <c r="G568" s="26" t="s">
        <v>3400</v>
      </c>
      <c r="H568" s="28"/>
      <c r="I568" s="28"/>
      <c r="J568" s="26" t="s">
        <v>1403</v>
      </c>
      <c r="K568" s="26" t="s">
        <v>536</v>
      </c>
      <c r="L568" s="55">
        <v>26000.0</v>
      </c>
      <c r="M568" s="29">
        <f t="shared" si="243"/>
        <v>26000</v>
      </c>
      <c r="N568" s="28"/>
      <c r="O568" s="37">
        <v>21000.0</v>
      </c>
      <c r="P568" s="31">
        <f t="shared" si="239"/>
        <v>0.01238095238</v>
      </c>
      <c r="Q568" s="32">
        <f t="shared" si="240"/>
        <v>5000</v>
      </c>
      <c r="R568" s="32">
        <f t="shared" si="241"/>
        <v>-5000</v>
      </c>
      <c r="S568" s="28"/>
      <c r="T568" s="28">
        <f t="shared" si="242"/>
        <v>0</v>
      </c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</row>
    <row r="569" ht="12.75" customHeight="1">
      <c r="A569" s="25" t="s">
        <v>40</v>
      </c>
      <c r="B569" s="26" t="s">
        <v>1933</v>
      </c>
      <c r="C569" s="39" t="s">
        <v>3401</v>
      </c>
      <c r="D569" s="28" t="s">
        <v>3402</v>
      </c>
      <c r="E569" s="28" t="s">
        <v>1902</v>
      </c>
      <c r="F569" s="28" t="s">
        <v>1924</v>
      </c>
      <c r="G569" s="28" t="s">
        <v>3403</v>
      </c>
      <c r="H569" s="53" t="s">
        <v>58</v>
      </c>
      <c r="I569" s="28" t="s">
        <v>3404</v>
      </c>
      <c r="J569" s="28" t="s">
        <v>1602</v>
      </c>
      <c r="K569" s="28" t="s">
        <v>177</v>
      </c>
      <c r="L569" s="29">
        <f t="shared" ref="L569:L571" si="244">M569*1.2</f>
        <v>72000</v>
      </c>
      <c r="M569" s="49">
        <v>60000.0</v>
      </c>
      <c r="N569" s="28"/>
      <c r="O569" s="37">
        <v>21000.0</v>
      </c>
      <c r="P569" s="31">
        <f t="shared" si="239"/>
        <v>0.03428571429</v>
      </c>
      <c r="Q569" s="32">
        <f t="shared" si="240"/>
        <v>51000</v>
      </c>
      <c r="R569" s="32">
        <f t="shared" si="241"/>
        <v>41000</v>
      </c>
      <c r="S569" s="28"/>
      <c r="T569" s="28">
        <f t="shared" si="242"/>
        <v>0</v>
      </c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</row>
    <row r="570" ht="12.75" customHeight="1">
      <c r="A570" s="25" t="s">
        <v>40</v>
      </c>
      <c r="B570" s="26" t="s">
        <v>1937</v>
      </c>
      <c r="C570" s="39" t="s">
        <v>3405</v>
      </c>
      <c r="D570" s="28" t="s">
        <v>3406</v>
      </c>
      <c r="E570" s="28" t="s">
        <v>1902</v>
      </c>
      <c r="F570" s="28" t="s">
        <v>1924</v>
      </c>
      <c r="G570" s="28" t="s">
        <v>3407</v>
      </c>
      <c r="H570" s="28" t="s">
        <v>58</v>
      </c>
      <c r="I570" s="28" t="s">
        <v>2505</v>
      </c>
      <c r="J570" s="28" t="s">
        <v>1874</v>
      </c>
      <c r="K570" s="28" t="s">
        <v>614</v>
      </c>
      <c r="L570" s="29">
        <f t="shared" si="244"/>
        <v>84000</v>
      </c>
      <c r="M570" s="40">
        <v>70000.0</v>
      </c>
      <c r="N570" s="32"/>
      <c r="O570" s="30">
        <v>21000.0</v>
      </c>
      <c r="P570" s="31">
        <f t="shared" ref="P570:P580" si="245">sum(M570/O570/100)</f>
        <v>0.03333333333</v>
      </c>
      <c r="Q570" s="32">
        <f t="shared" ref="Q570:Q580" si="246">sum(M570-O570)</f>
        <v>49000</v>
      </c>
      <c r="R570" s="32">
        <f t="shared" ref="R570:R580" si="247">M570-O570-$S$1</f>
        <v>39000</v>
      </c>
      <c r="S570" s="28"/>
      <c r="T570" s="28">
        <f t="shared" ref="T570:T580" si="248">IF(O570&gt;=M570,1,0)</f>
        <v>0</v>
      </c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</row>
    <row r="571" ht="12.75" customHeight="1">
      <c r="A571" s="25" t="s">
        <v>40</v>
      </c>
      <c r="B571" s="26" t="s">
        <v>1937</v>
      </c>
      <c r="C571" s="42" t="s">
        <v>3408</v>
      </c>
      <c r="D571" s="28" t="s">
        <v>3409</v>
      </c>
      <c r="E571" s="28" t="s">
        <v>1902</v>
      </c>
      <c r="F571" s="28" t="s">
        <v>1924</v>
      </c>
      <c r="G571" s="28" t="s">
        <v>3410</v>
      </c>
      <c r="H571" s="28" t="s">
        <v>58</v>
      </c>
      <c r="I571" s="28" t="s">
        <v>3411</v>
      </c>
      <c r="J571" s="28" t="s">
        <v>1784</v>
      </c>
      <c r="K571" s="28" t="s">
        <v>1080</v>
      </c>
      <c r="L571" s="29">
        <f t="shared" si="244"/>
        <v>60000</v>
      </c>
      <c r="M571" s="43">
        <v>50000.0</v>
      </c>
      <c r="N571" s="28"/>
      <c r="O571" s="30">
        <v>21000.0</v>
      </c>
      <c r="P571" s="31">
        <f t="shared" si="245"/>
        <v>0.02380952381</v>
      </c>
      <c r="Q571" s="32">
        <f t="shared" si="246"/>
        <v>29000</v>
      </c>
      <c r="R571" s="32">
        <f t="shared" si="247"/>
        <v>19000</v>
      </c>
      <c r="S571" s="28"/>
      <c r="T571" s="28">
        <f t="shared" si="248"/>
        <v>0</v>
      </c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</row>
    <row r="572" ht="12.75" customHeight="1">
      <c r="A572" s="25" t="s">
        <v>40</v>
      </c>
      <c r="B572" s="35" t="s">
        <v>1949</v>
      </c>
      <c r="C572" s="27" t="s">
        <v>3412</v>
      </c>
      <c r="D572" s="28" t="s">
        <v>3413</v>
      </c>
      <c r="E572" s="28" t="s">
        <v>1905</v>
      </c>
      <c r="F572" s="28" t="s">
        <v>1924</v>
      </c>
      <c r="G572" s="28" t="s">
        <v>3414</v>
      </c>
      <c r="H572" s="28" t="s">
        <v>58</v>
      </c>
      <c r="I572" s="28" t="s">
        <v>3105</v>
      </c>
      <c r="J572" s="32" t="s">
        <v>1844</v>
      </c>
      <c r="K572" s="32" t="s">
        <v>416</v>
      </c>
      <c r="L572" s="29">
        <v>16800.0</v>
      </c>
      <c r="M572" s="49">
        <v>14000.0</v>
      </c>
      <c r="N572" s="50"/>
      <c r="O572" s="48">
        <v>21000.0</v>
      </c>
      <c r="P572" s="31">
        <f t="shared" si="245"/>
        <v>0.006666666667</v>
      </c>
      <c r="Q572" s="32">
        <f t="shared" si="246"/>
        <v>-7000</v>
      </c>
      <c r="R572" s="32">
        <f t="shared" si="247"/>
        <v>-17000</v>
      </c>
      <c r="S572" s="28"/>
      <c r="T572" s="28">
        <f t="shared" si="248"/>
        <v>1</v>
      </c>
      <c r="U572" s="28"/>
      <c r="V572" s="28"/>
      <c r="W572" s="28"/>
    </row>
    <row r="573" ht="12.75" customHeight="1">
      <c r="A573" s="25" t="s">
        <v>40</v>
      </c>
      <c r="B573" s="35" t="s">
        <v>1949</v>
      </c>
      <c r="C573" s="27" t="s">
        <v>3415</v>
      </c>
      <c r="D573" s="28" t="s">
        <v>3416</v>
      </c>
      <c r="E573" s="28" t="s">
        <v>1905</v>
      </c>
      <c r="F573" s="28" t="s">
        <v>1924</v>
      </c>
      <c r="G573" s="28" t="s">
        <v>3417</v>
      </c>
      <c r="H573" s="28" t="s">
        <v>58</v>
      </c>
      <c r="I573" s="28" t="s">
        <v>44</v>
      </c>
      <c r="J573" s="32" t="s">
        <v>1827</v>
      </c>
      <c r="K573" s="32" t="s">
        <v>1306</v>
      </c>
      <c r="L573" s="29">
        <v>9600.0</v>
      </c>
      <c r="M573" s="49">
        <v>8000.0</v>
      </c>
      <c r="N573" s="50"/>
      <c r="O573" s="48">
        <v>21000.0</v>
      </c>
      <c r="P573" s="31">
        <f t="shared" si="245"/>
        <v>0.00380952381</v>
      </c>
      <c r="Q573" s="32">
        <f t="shared" si="246"/>
        <v>-13000</v>
      </c>
      <c r="R573" s="32">
        <f t="shared" si="247"/>
        <v>-23000</v>
      </c>
      <c r="S573" s="28"/>
      <c r="T573" s="28">
        <f t="shared" si="248"/>
        <v>1</v>
      </c>
      <c r="U573" s="28"/>
      <c r="V573" s="28"/>
      <c r="W573" s="28"/>
    </row>
    <row r="574" ht="12.75" customHeight="1">
      <c r="A574" s="25" t="s">
        <v>40</v>
      </c>
      <c r="B574" s="35" t="s">
        <v>1949</v>
      </c>
      <c r="C574" s="27" t="s">
        <v>3418</v>
      </c>
      <c r="D574" s="28" t="s">
        <v>3419</v>
      </c>
      <c r="E574" s="28" t="s">
        <v>1905</v>
      </c>
      <c r="F574" s="28" t="s">
        <v>1924</v>
      </c>
      <c r="G574" s="28" t="s">
        <v>3420</v>
      </c>
      <c r="H574" s="28" t="s">
        <v>58</v>
      </c>
      <c r="I574" s="28" t="s">
        <v>3421</v>
      </c>
      <c r="J574" s="32" t="s">
        <v>1614</v>
      </c>
      <c r="K574" s="32" t="s">
        <v>891</v>
      </c>
      <c r="L574" s="29">
        <v>8400.0</v>
      </c>
      <c r="M574" s="49">
        <v>7000.0</v>
      </c>
      <c r="N574" s="50"/>
      <c r="O574" s="48">
        <v>21000.0</v>
      </c>
      <c r="P574" s="31">
        <f t="shared" si="245"/>
        <v>0.003333333333</v>
      </c>
      <c r="Q574" s="32">
        <f t="shared" si="246"/>
        <v>-14000</v>
      </c>
      <c r="R574" s="32">
        <f t="shared" si="247"/>
        <v>-24000</v>
      </c>
      <c r="S574" s="28"/>
      <c r="T574" s="28">
        <f t="shared" si="248"/>
        <v>1</v>
      </c>
      <c r="U574" s="28"/>
      <c r="V574" s="28"/>
      <c r="W574" s="28"/>
    </row>
    <row r="575" ht="12.75" customHeight="1">
      <c r="A575" s="25" t="s">
        <v>40</v>
      </c>
      <c r="B575" s="35" t="s">
        <v>1949</v>
      </c>
      <c r="C575" s="27" t="s">
        <v>3422</v>
      </c>
      <c r="D575" s="28" t="s">
        <v>3423</v>
      </c>
      <c r="E575" s="28" t="s">
        <v>1905</v>
      </c>
      <c r="F575" s="28" t="s">
        <v>3424</v>
      </c>
      <c r="G575" s="28" t="s">
        <v>3425</v>
      </c>
      <c r="H575" s="28" t="s">
        <v>58</v>
      </c>
      <c r="I575" s="28" t="s">
        <v>3426</v>
      </c>
      <c r="J575" s="32" t="s">
        <v>1598</v>
      </c>
      <c r="K575" s="32" t="s">
        <v>344</v>
      </c>
      <c r="L575" s="29">
        <v>40800.0</v>
      </c>
      <c r="M575" s="49">
        <v>34000.0</v>
      </c>
      <c r="N575" s="50"/>
      <c r="O575" s="48">
        <v>21000.0</v>
      </c>
      <c r="P575" s="31">
        <f t="shared" si="245"/>
        <v>0.01619047619</v>
      </c>
      <c r="Q575" s="32">
        <f t="shared" si="246"/>
        <v>13000</v>
      </c>
      <c r="R575" s="32">
        <f t="shared" si="247"/>
        <v>3000</v>
      </c>
      <c r="S575" s="28"/>
      <c r="T575" s="28">
        <f t="shared" si="248"/>
        <v>0</v>
      </c>
      <c r="U575" s="28"/>
      <c r="V575" s="28"/>
      <c r="W575" s="28"/>
    </row>
    <row r="576" ht="12.75" customHeight="1">
      <c r="A576" s="25" t="s">
        <v>40</v>
      </c>
      <c r="B576" s="35" t="s">
        <v>1949</v>
      </c>
      <c r="C576" s="27" t="s">
        <v>3427</v>
      </c>
      <c r="D576" s="28" t="s">
        <v>3428</v>
      </c>
      <c r="E576" s="28" t="s">
        <v>1905</v>
      </c>
      <c r="F576" s="28" t="s">
        <v>1924</v>
      </c>
      <c r="G576" s="28" t="s">
        <v>3429</v>
      </c>
      <c r="H576" s="28" t="s">
        <v>58</v>
      </c>
      <c r="I576" s="28" t="s">
        <v>2030</v>
      </c>
      <c r="J576" s="32" t="s">
        <v>1614</v>
      </c>
      <c r="K576" s="32" t="s">
        <v>923</v>
      </c>
      <c r="L576" s="29">
        <v>18000.0</v>
      </c>
      <c r="M576" s="49">
        <v>15000.0</v>
      </c>
      <c r="N576" s="50"/>
      <c r="O576" s="48">
        <v>21000.0</v>
      </c>
      <c r="P576" s="31">
        <f t="shared" si="245"/>
        <v>0.007142857143</v>
      </c>
      <c r="Q576" s="32">
        <f t="shared" si="246"/>
        <v>-6000</v>
      </c>
      <c r="R576" s="32">
        <f t="shared" si="247"/>
        <v>-16000</v>
      </c>
      <c r="S576" s="28"/>
      <c r="T576" s="28">
        <f t="shared" si="248"/>
        <v>1</v>
      </c>
      <c r="U576" s="28"/>
      <c r="V576" s="28"/>
      <c r="W576" s="28"/>
    </row>
    <row r="577" ht="12.75" customHeight="1">
      <c r="A577" s="25" t="s">
        <v>40</v>
      </c>
      <c r="B577" s="35" t="s">
        <v>1949</v>
      </c>
      <c r="C577" s="27" t="s">
        <v>3430</v>
      </c>
      <c r="D577" s="28" t="s">
        <v>3431</v>
      </c>
      <c r="E577" s="28" t="s">
        <v>1905</v>
      </c>
      <c r="F577" s="28" t="s">
        <v>1952</v>
      </c>
      <c r="G577" s="28" t="s">
        <v>3432</v>
      </c>
      <c r="H577" s="28" t="s">
        <v>58</v>
      </c>
      <c r="I577" s="28" t="s">
        <v>3433</v>
      </c>
      <c r="J577" s="32" t="s">
        <v>1614</v>
      </c>
      <c r="K577" s="32" t="s">
        <v>698</v>
      </c>
      <c r="L577" s="29">
        <v>13200.0</v>
      </c>
      <c r="M577" s="49">
        <v>11000.0</v>
      </c>
      <c r="N577" s="50"/>
      <c r="O577" s="48">
        <v>21000.0</v>
      </c>
      <c r="P577" s="31">
        <f t="shared" si="245"/>
        <v>0.005238095238</v>
      </c>
      <c r="Q577" s="32">
        <f t="shared" si="246"/>
        <v>-10000</v>
      </c>
      <c r="R577" s="32">
        <f t="shared" si="247"/>
        <v>-20000</v>
      </c>
      <c r="S577" s="28"/>
      <c r="T577" s="28">
        <f t="shared" si="248"/>
        <v>1</v>
      </c>
      <c r="U577" s="28"/>
      <c r="V577" s="28"/>
      <c r="W577" s="28"/>
    </row>
    <row r="578" ht="12.75" customHeight="1">
      <c r="A578" s="25" t="s">
        <v>40</v>
      </c>
      <c r="B578" s="35" t="s">
        <v>1949</v>
      </c>
      <c r="C578" s="27" t="s">
        <v>3434</v>
      </c>
      <c r="D578" s="28" t="s">
        <v>3435</v>
      </c>
      <c r="E578" s="28" t="s">
        <v>1905</v>
      </c>
      <c r="F578" s="28" t="s">
        <v>1952</v>
      </c>
      <c r="G578" s="28" t="s">
        <v>3436</v>
      </c>
      <c r="H578" s="28" t="s">
        <v>58</v>
      </c>
      <c r="I578" s="28" t="s">
        <v>3437</v>
      </c>
      <c r="J578" s="32" t="s">
        <v>1614</v>
      </c>
      <c r="K578" s="32" t="s">
        <v>690</v>
      </c>
      <c r="L578" s="29">
        <v>18000.0</v>
      </c>
      <c r="M578" s="49">
        <v>15000.0</v>
      </c>
      <c r="N578" s="50"/>
      <c r="O578" s="48">
        <v>21000.0</v>
      </c>
      <c r="P578" s="31">
        <f t="shared" si="245"/>
        <v>0.007142857143</v>
      </c>
      <c r="Q578" s="32">
        <f t="shared" si="246"/>
        <v>-6000</v>
      </c>
      <c r="R578" s="32">
        <f t="shared" si="247"/>
        <v>-16000</v>
      </c>
      <c r="S578" s="28"/>
      <c r="T578" s="28">
        <f t="shared" si="248"/>
        <v>1</v>
      </c>
      <c r="U578" s="28"/>
      <c r="V578" s="28"/>
      <c r="W578" s="28"/>
    </row>
    <row r="579" ht="12.75" customHeight="1">
      <c r="A579" s="25" t="s">
        <v>41</v>
      </c>
      <c r="B579" s="35" t="s">
        <v>1949</v>
      </c>
      <c r="C579" s="27" t="s">
        <v>3438</v>
      </c>
      <c r="D579" s="28" t="s">
        <v>3439</v>
      </c>
      <c r="E579" s="28" t="s">
        <v>1905</v>
      </c>
      <c r="F579" s="28" t="s">
        <v>1924</v>
      </c>
      <c r="G579" s="28" t="s">
        <v>3440</v>
      </c>
      <c r="H579" s="28" t="s">
        <v>127</v>
      </c>
      <c r="I579" s="28" t="s">
        <v>1982</v>
      </c>
      <c r="J579" s="32" t="s">
        <v>1578</v>
      </c>
      <c r="K579" s="32" t="s">
        <v>676</v>
      </c>
      <c r="L579" s="29">
        <v>9600.0</v>
      </c>
      <c r="M579" s="49">
        <v>8000.0</v>
      </c>
      <c r="N579" s="50"/>
      <c r="O579" s="48">
        <v>21000.0</v>
      </c>
      <c r="P579" s="31">
        <f t="shared" si="245"/>
        <v>0.00380952381</v>
      </c>
      <c r="Q579" s="32">
        <f t="shared" si="246"/>
        <v>-13000</v>
      </c>
      <c r="R579" s="32">
        <f t="shared" si="247"/>
        <v>-23000</v>
      </c>
      <c r="S579" s="28"/>
      <c r="T579" s="28">
        <f t="shared" si="248"/>
        <v>1</v>
      </c>
      <c r="U579" s="28"/>
      <c r="V579" s="28"/>
      <c r="W579" s="28"/>
    </row>
    <row r="580" ht="12.75" customHeight="1">
      <c r="A580" s="25" t="s">
        <v>42</v>
      </c>
      <c r="B580" s="35" t="s">
        <v>1949</v>
      </c>
      <c r="C580" s="27" t="s">
        <v>3441</v>
      </c>
      <c r="D580" s="28" t="s">
        <v>3442</v>
      </c>
      <c r="E580" s="28" t="s">
        <v>1905</v>
      </c>
      <c r="F580" s="28" t="s">
        <v>1924</v>
      </c>
      <c r="G580" s="28" t="s">
        <v>3443</v>
      </c>
      <c r="H580" s="28" t="s">
        <v>3444</v>
      </c>
      <c r="I580" s="28" t="s">
        <v>132</v>
      </c>
      <c r="J580" s="32" t="s">
        <v>1502</v>
      </c>
      <c r="K580" s="32" t="s">
        <v>236</v>
      </c>
      <c r="L580" s="29">
        <v>4800.0</v>
      </c>
      <c r="M580" s="49">
        <v>4000.0</v>
      </c>
      <c r="N580" s="50"/>
      <c r="O580" s="48">
        <v>21000.0</v>
      </c>
      <c r="P580" s="31">
        <f t="shared" si="245"/>
        <v>0.001904761905</v>
      </c>
      <c r="Q580" s="32">
        <f t="shared" si="246"/>
        <v>-17000</v>
      </c>
      <c r="R580" s="32">
        <f t="shared" si="247"/>
        <v>-27000</v>
      </c>
      <c r="S580" s="28"/>
      <c r="T580" s="28">
        <f t="shared" si="248"/>
        <v>1</v>
      </c>
      <c r="U580" s="28"/>
      <c r="V580" s="28"/>
      <c r="W580" s="28"/>
    </row>
    <row r="581" ht="12.75" customHeight="1">
      <c r="A581" s="25" t="s">
        <v>43</v>
      </c>
      <c r="B581" s="26" t="s">
        <v>1900</v>
      </c>
      <c r="C581" s="27">
        <v>50.0</v>
      </c>
      <c r="D581" s="28" t="s">
        <v>3445</v>
      </c>
      <c r="E581" s="28" t="s">
        <v>1905</v>
      </c>
      <c r="F581" s="28"/>
      <c r="G581" s="28" t="s">
        <v>3446</v>
      </c>
      <c r="H581" s="28"/>
      <c r="I581" s="28"/>
      <c r="J581" s="28" t="s">
        <v>1692</v>
      </c>
      <c r="K581" s="28" t="s">
        <v>1083</v>
      </c>
      <c r="L581" s="29">
        <f t="shared" ref="L581:L589" si="249">M581*1.2</f>
        <v>81600</v>
      </c>
      <c r="M581" s="29">
        <v>68000.0</v>
      </c>
      <c r="N581" s="28"/>
      <c r="O581" s="30">
        <v>10000.0</v>
      </c>
      <c r="P581" s="31">
        <f t="shared" ref="P581:P609" si="250">sum(L581/O581/100)</f>
        <v>0.0816</v>
      </c>
      <c r="Q581" s="32">
        <f t="shared" ref="Q581:Q609" si="251">sum(L581-O581)</f>
        <v>71600</v>
      </c>
      <c r="R581" s="32">
        <f t="shared" ref="R581:R609" si="252">L581-O581-$S$1</f>
        <v>61600</v>
      </c>
      <c r="S581" s="28"/>
      <c r="T581" s="28">
        <f t="shared" ref="T581:T609" si="253">IF(O581&gt;=L581,1,0)</f>
        <v>0</v>
      </c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</row>
    <row r="582" ht="12.75" customHeight="1">
      <c r="A582" s="25" t="s">
        <v>43</v>
      </c>
      <c r="B582" s="26" t="s">
        <v>1900</v>
      </c>
      <c r="C582" s="27">
        <v>129.0</v>
      </c>
      <c r="D582" s="28" t="s">
        <v>3447</v>
      </c>
      <c r="E582" s="28" t="s">
        <v>1905</v>
      </c>
      <c r="F582" s="28"/>
      <c r="G582" s="28" t="s">
        <v>3448</v>
      </c>
      <c r="H582" s="28"/>
      <c r="I582" s="28"/>
      <c r="J582" s="28" t="s">
        <v>1655</v>
      </c>
      <c r="K582" s="28" t="s">
        <v>1079</v>
      </c>
      <c r="L582" s="29">
        <f t="shared" si="249"/>
        <v>21600</v>
      </c>
      <c r="M582" s="29">
        <v>18000.0</v>
      </c>
      <c r="N582" s="28"/>
      <c r="O582" s="30">
        <v>10000.0</v>
      </c>
      <c r="P582" s="31">
        <f t="shared" si="250"/>
        <v>0.0216</v>
      </c>
      <c r="Q582" s="32">
        <f t="shared" si="251"/>
        <v>11600</v>
      </c>
      <c r="R582" s="32">
        <f t="shared" si="252"/>
        <v>1600</v>
      </c>
      <c r="S582" s="28"/>
      <c r="T582" s="28">
        <f t="shared" si="253"/>
        <v>0</v>
      </c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</row>
    <row r="583" ht="12.75" customHeight="1">
      <c r="A583" s="25" t="s">
        <v>43</v>
      </c>
      <c r="B583" s="26" t="s">
        <v>1900</v>
      </c>
      <c r="C583" s="27">
        <v>180.0</v>
      </c>
      <c r="D583" s="28" t="s">
        <v>3449</v>
      </c>
      <c r="E583" s="28" t="s">
        <v>1902</v>
      </c>
      <c r="F583" s="28"/>
      <c r="G583" s="28" t="s">
        <v>3450</v>
      </c>
      <c r="H583" s="28"/>
      <c r="I583" s="28"/>
      <c r="J583" s="28" t="s">
        <v>1454</v>
      </c>
      <c r="K583" s="28" t="s">
        <v>1039</v>
      </c>
      <c r="L583" s="29">
        <f t="shared" si="249"/>
        <v>45600</v>
      </c>
      <c r="M583" s="29">
        <v>38000.0</v>
      </c>
      <c r="N583" s="28"/>
      <c r="O583" s="30">
        <v>10000.0</v>
      </c>
      <c r="P583" s="31">
        <f t="shared" si="250"/>
        <v>0.0456</v>
      </c>
      <c r="Q583" s="32">
        <f t="shared" si="251"/>
        <v>35600</v>
      </c>
      <c r="R583" s="32">
        <f t="shared" si="252"/>
        <v>25600</v>
      </c>
      <c r="S583" s="28"/>
      <c r="T583" s="28">
        <f t="shared" si="253"/>
        <v>0</v>
      </c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</row>
    <row r="584" ht="12.75" customHeight="1">
      <c r="A584" s="25" t="s">
        <v>43</v>
      </c>
      <c r="B584" s="26" t="s">
        <v>1900</v>
      </c>
      <c r="C584" s="27">
        <v>200.0</v>
      </c>
      <c r="D584" s="28" t="s">
        <v>3451</v>
      </c>
      <c r="E584" s="28" t="s">
        <v>1902</v>
      </c>
      <c r="F584" s="28"/>
      <c r="G584" s="28" t="s">
        <v>3452</v>
      </c>
      <c r="H584" s="28"/>
      <c r="I584" s="28"/>
      <c r="J584" s="28" t="s">
        <v>1435</v>
      </c>
      <c r="K584" s="28" t="s">
        <v>1189</v>
      </c>
      <c r="L584" s="29">
        <f t="shared" si="249"/>
        <v>48000</v>
      </c>
      <c r="M584" s="29">
        <v>40000.0</v>
      </c>
      <c r="N584" s="28"/>
      <c r="O584" s="30">
        <v>10000.0</v>
      </c>
      <c r="P584" s="31">
        <f t="shared" si="250"/>
        <v>0.048</v>
      </c>
      <c r="Q584" s="32">
        <f t="shared" si="251"/>
        <v>38000</v>
      </c>
      <c r="R584" s="32">
        <f t="shared" si="252"/>
        <v>28000</v>
      </c>
      <c r="S584" s="28"/>
      <c r="T584" s="28">
        <f t="shared" si="253"/>
        <v>0</v>
      </c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</row>
    <row r="585" ht="12.75" customHeight="1">
      <c r="A585" s="25" t="s">
        <v>43</v>
      </c>
      <c r="B585" s="26" t="s">
        <v>1900</v>
      </c>
      <c r="C585" s="27">
        <v>254.0</v>
      </c>
      <c r="D585" s="28" t="s">
        <v>3453</v>
      </c>
      <c r="E585" s="28" t="s">
        <v>1902</v>
      </c>
      <c r="F585" s="28"/>
      <c r="G585" s="28" t="s">
        <v>3454</v>
      </c>
      <c r="H585" s="28"/>
      <c r="I585" s="28"/>
      <c r="J585" s="28" t="s">
        <v>1435</v>
      </c>
      <c r="K585" s="28" t="s">
        <v>772</v>
      </c>
      <c r="L585" s="29">
        <f t="shared" si="249"/>
        <v>38400</v>
      </c>
      <c r="M585" s="29">
        <v>32000.0</v>
      </c>
      <c r="N585" s="28"/>
      <c r="O585" s="30">
        <v>10000.0</v>
      </c>
      <c r="P585" s="31">
        <f t="shared" si="250"/>
        <v>0.0384</v>
      </c>
      <c r="Q585" s="32">
        <f t="shared" si="251"/>
        <v>28400</v>
      </c>
      <c r="R585" s="32">
        <f t="shared" si="252"/>
        <v>18400</v>
      </c>
      <c r="S585" s="28"/>
      <c r="T585" s="28">
        <f t="shared" si="253"/>
        <v>0</v>
      </c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</row>
    <row r="586" ht="12.75" customHeight="1">
      <c r="A586" s="25" t="s">
        <v>43</v>
      </c>
      <c r="B586" s="26" t="s">
        <v>1900</v>
      </c>
      <c r="C586" s="27">
        <v>371.0</v>
      </c>
      <c r="D586" s="28" t="s">
        <v>3455</v>
      </c>
      <c r="E586" s="28" t="s">
        <v>1902</v>
      </c>
      <c r="F586" s="28"/>
      <c r="G586" s="28" t="s">
        <v>3456</v>
      </c>
      <c r="H586" s="28"/>
      <c r="I586" s="28"/>
      <c r="J586" s="28" t="s">
        <v>1682</v>
      </c>
      <c r="K586" s="28" t="s">
        <v>891</v>
      </c>
      <c r="L586" s="29">
        <f t="shared" si="249"/>
        <v>30000</v>
      </c>
      <c r="M586" s="29">
        <v>25000.0</v>
      </c>
      <c r="N586" s="28"/>
      <c r="O586" s="30">
        <v>10000.0</v>
      </c>
      <c r="P586" s="31">
        <f t="shared" si="250"/>
        <v>0.03</v>
      </c>
      <c r="Q586" s="32">
        <f t="shared" si="251"/>
        <v>20000</v>
      </c>
      <c r="R586" s="32">
        <f t="shared" si="252"/>
        <v>10000</v>
      </c>
      <c r="S586" s="28"/>
      <c r="T586" s="28">
        <f t="shared" si="253"/>
        <v>0</v>
      </c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</row>
    <row r="587" ht="12.75" customHeight="1">
      <c r="A587" s="25" t="s">
        <v>43</v>
      </c>
      <c r="B587" s="26" t="s">
        <v>1900</v>
      </c>
      <c r="C587" s="27">
        <v>375.0</v>
      </c>
      <c r="D587" s="28" t="s">
        <v>3457</v>
      </c>
      <c r="E587" s="28" t="s">
        <v>1902</v>
      </c>
      <c r="F587" s="28"/>
      <c r="G587" s="28" t="s">
        <v>3458</v>
      </c>
      <c r="H587" s="28"/>
      <c r="I587" s="28"/>
      <c r="J587" s="28" t="s">
        <v>1678</v>
      </c>
      <c r="K587" s="28" t="s">
        <v>210</v>
      </c>
      <c r="L587" s="29">
        <f t="shared" si="249"/>
        <v>57600</v>
      </c>
      <c r="M587" s="29">
        <v>48000.0</v>
      </c>
      <c r="N587" s="28"/>
      <c r="O587" s="30">
        <v>10000.0</v>
      </c>
      <c r="P587" s="31">
        <f t="shared" si="250"/>
        <v>0.0576</v>
      </c>
      <c r="Q587" s="32">
        <f t="shared" si="251"/>
        <v>47600</v>
      </c>
      <c r="R587" s="32">
        <f t="shared" si="252"/>
        <v>37600</v>
      </c>
      <c r="S587" s="28"/>
      <c r="T587" s="28">
        <f t="shared" si="253"/>
        <v>0</v>
      </c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</row>
    <row r="588" ht="12.75" customHeight="1">
      <c r="A588" s="25" t="s">
        <v>43</v>
      </c>
      <c r="B588" s="26" t="s">
        <v>1900</v>
      </c>
      <c r="C588" s="27">
        <v>394.0</v>
      </c>
      <c r="D588" s="28" t="s">
        <v>3459</v>
      </c>
      <c r="E588" s="28" t="s">
        <v>1905</v>
      </c>
      <c r="F588" s="28"/>
      <c r="G588" s="28" t="s">
        <v>3460</v>
      </c>
      <c r="H588" s="28"/>
      <c r="I588" s="28"/>
      <c r="J588" s="28" t="s">
        <v>854</v>
      </c>
      <c r="K588" s="28" t="s">
        <v>1329</v>
      </c>
      <c r="L588" s="29">
        <f t="shared" si="249"/>
        <v>22800</v>
      </c>
      <c r="M588" s="29">
        <v>19000.0</v>
      </c>
      <c r="N588" s="28"/>
      <c r="O588" s="30">
        <v>10000.0</v>
      </c>
      <c r="P588" s="31">
        <f t="shared" si="250"/>
        <v>0.0228</v>
      </c>
      <c r="Q588" s="32">
        <f t="shared" si="251"/>
        <v>12800</v>
      </c>
      <c r="R588" s="32">
        <f t="shared" si="252"/>
        <v>2800</v>
      </c>
      <c r="S588" s="28"/>
      <c r="T588" s="28">
        <f t="shared" si="253"/>
        <v>0</v>
      </c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</row>
    <row r="589" ht="12.75" customHeight="1">
      <c r="A589" s="25" t="s">
        <v>43</v>
      </c>
      <c r="B589" s="26" t="s">
        <v>1900</v>
      </c>
      <c r="C589" s="27">
        <v>466.0</v>
      </c>
      <c r="D589" s="28" t="s">
        <v>3461</v>
      </c>
      <c r="E589" s="28" t="s">
        <v>1902</v>
      </c>
      <c r="F589" s="28"/>
      <c r="G589" s="28" t="s">
        <v>3462</v>
      </c>
      <c r="H589" s="28"/>
      <c r="I589" s="28"/>
      <c r="J589" s="28" t="s">
        <v>1435</v>
      </c>
      <c r="K589" s="28" t="s">
        <v>343</v>
      </c>
      <c r="L589" s="29">
        <f t="shared" si="249"/>
        <v>30000</v>
      </c>
      <c r="M589" s="29">
        <v>25000.0</v>
      </c>
      <c r="N589" s="28"/>
      <c r="O589" s="30">
        <v>10000.0</v>
      </c>
      <c r="P589" s="31">
        <f t="shared" si="250"/>
        <v>0.03</v>
      </c>
      <c r="Q589" s="32">
        <f t="shared" si="251"/>
        <v>20000</v>
      </c>
      <c r="R589" s="32">
        <f t="shared" si="252"/>
        <v>10000</v>
      </c>
      <c r="S589" s="28"/>
      <c r="T589" s="28">
        <f t="shared" si="253"/>
        <v>0</v>
      </c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</row>
    <row r="590" ht="12.75" customHeight="1">
      <c r="A590" s="52" t="s">
        <v>43</v>
      </c>
      <c r="B590" s="26" t="s">
        <v>2005</v>
      </c>
      <c r="C590" s="34">
        <v>303.0</v>
      </c>
      <c r="D590" s="26" t="s">
        <v>3463</v>
      </c>
      <c r="E590" s="26" t="s">
        <v>1905</v>
      </c>
      <c r="F590" s="28"/>
      <c r="G590" s="28"/>
      <c r="H590" s="28"/>
      <c r="I590" s="28"/>
      <c r="J590" s="26" t="s">
        <v>1701</v>
      </c>
      <c r="K590" s="26" t="s">
        <v>464</v>
      </c>
      <c r="L590" s="40">
        <v>50000.0</v>
      </c>
      <c r="M590" s="29">
        <f t="shared" ref="M590:M609" si="254">L590</f>
        <v>50000</v>
      </c>
      <c r="N590" s="53"/>
      <c r="O590" s="30">
        <v>10000.0</v>
      </c>
      <c r="P590" s="31">
        <f t="shared" si="250"/>
        <v>0.05</v>
      </c>
      <c r="Q590" s="32">
        <f t="shared" si="251"/>
        <v>40000</v>
      </c>
      <c r="R590" s="32">
        <f t="shared" si="252"/>
        <v>30000</v>
      </c>
      <c r="S590" s="28"/>
      <c r="T590" s="28">
        <f t="shared" si="253"/>
        <v>0</v>
      </c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</row>
    <row r="591" ht="12.75" customHeight="1">
      <c r="A591" s="33" t="s">
        <v>43</v>
      </c>
      <c r="B591" s="34" t="s">
        <v>2005</v>
      </c>
      <c r="C591" s="54">
        <v>598.0</v>
      </c>
      <c r="D591" s="28" t="s">
        <v>3464</v>
      </c>
      <c r="E591" s="26" t="s">
        <v>1905</v>
      </c>
      <c r="F591" s="35" t="s">
        <v>2007</v>
      </c>
      <c r="G591" s="35" t="s">
        <v>3465</v>
      </c>
      <c r="H591" s="28"/>
      <c r="I591" s="28"/>
      <c r="J591" s="35" t="s">
        <v>1430</v>
      </c>
      <c r="K591" s="35" t="s">
        <v>859</v>
      </c>
      <c r="L591" s="40">
        <v>22000.0</v>
      </c>
      <c r="M591" s="29">
        <f t="shared" si="254"/>
        <v>22000</v>
      </c>
      <c r="N591" s="53"/>
      <c r="O591" s="61">
        <v>10000.0</v>
      </c>
      <c r="P591" s="31">
        <f t="shared" si="250"/>
        <v>0.022</v>
      </c>
      <c r="Q591" s="32">
        <f t="shared" si="251"/>
        <v>12000</v>
      </c>
      <c r="R591" s="32">
        <f t="shared" si="252"/>
        <v>2000</v>
      </c>
      <c r="S591" s="28"/>
      <c r="T591" s="28">
        <f t="shared" si="253"/>
        <v>0</v>
      </c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</row>
    <row r="592" ht="12.75" customHeight="1">
      <c r="A592" s="52" t="s">
        <v>43</v>
      </c>
      <c r="B592" s="26" t="s">
        <v>2005</v>
      </c>
      <c r="C592" s="34">
        <v>761.0</v>
      </c>
      <c r="D592" s="26" t="s">
        <v>3466</v>
      </c>
      <c r="E592" s="26" t="s">
        <v>1902</v>
      </c>
      <c r="F592" s="26" t="s">
        <v>1924</v>
      </c>
      <c r="G592" s="26" t="s">
        <v>3467</v>
      </c>
      <c r="H592" s="28"/>
      <c r="I592" s="28"/>
      <c r="J592" s="26" t="s">
        <v>1416</v>
      </c>
      <c r="K592" s="26" t="s">
        <v>1107</v>
      </c>
      <c r="L592" s="36">
        <v>6000.0</v>
      </c>
      <c r="M592" s="29">
        <f t="shared" si="254"/>
        <v>6000</v>
      </c>
      <c r="N592" s="53"/>
      <c r="O592" s="61">
        <v>10000.0</v>
      </c>
      <c r="P592" s="31">
        <f t="shared" si="250"/>
        <v>0.006</v>
      </c>
      <c r="Q592" s="32">
        <f t="shared" si="251"/>
        <v>-4000</v>
      </c>
      <c r="R592" s="32">
        <f t="shared" si="252"/>
        <v>-14000</v>
      </c>
      <c r="S592" s="28"/>
      <c r="T592" s="28">
        <f t="shared" si="253"/>
        <v>1</v>
      </c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</row>
    <row r="593" ht="12.75" customHeight="1">
      <c r="A593" s="52" t="s">
        <v>43</v>
      </c>
      <c r="B593" s="26" t="s">
        <v>2005</v>
      </c>
      <c r="C593" s="34">
        <v>857.0</v>
      </c>
      <c r="D593" s="28" t="str">
        <f t="shared" ref="D593:D595" si="255">CONCATENATE(A593," x ", G593)</f>
        <v>Dandy Man (IRE) x Maria Ormani (IRE)</v>
      </c>
      <c r="E593" s="26" t="s">
        <v>1905</v>
      </c>
      <c r="F593" s="26" t="s">
        <v>2019</v>
      </c>
      <c r="G593" s="26" t="s">
        <v>3468</v>
      </c>
      <c r="H593" s="28"/>
      <c r="I593" s="28"/>
      <c r="J593" s="26" t="s">
        <v>1435</v>
      </c>
      <c r="K593" s="26" t="s">
        <v>792</v>
      </c>
      <c r="L593" s="55">
        <v>23000.0</v>
      </c>
      <c r="M593" s="29">
        <f t="shared" si="254"/>
        <v>23000</v>
      </c>
      <c r="N593" s="28"/>
      <c r="O593" s="61">
        <v>10000.0</v>
      </c>
      <c r="P593" s="31">
        <f t="shared" si="250"/>
        <v>0.023</v>
      </c>
      <c r="Q593" s="32">
        <f t="shared" si="251"/>
        <v>13000</v>
      </c>
      <c r="R593" s="32">
        <f t="shared" si="252"/>
        <v>3000</v>
      </c>
      <c r="S593" s="28"/>
      <c r="T593" s="28">
        <f t="shared" si="253"/>
        <v>0</v>
      </c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</row>
    <row r="594" ht="12.75" customHeight="1">
      <c r="A594" s="52" t="s">
        <v>43</v>
      </c>
      <c r="B594" s="26" t="s">
        <v>2005</v>
      </c>
      <c r="C594" s="34">
        <v>863.0</v>
      </c>
      <c r="D594" s="28" t="str">
        <f t="shared" si="255"/>
        <v>Dandy Man (IRE) x Maybe So (GB)</v>
      </c>
      <c r="E594" s="26" t="s">
        <v>1905</v>
      </c>
      <c r="F594" s="26" t="s">
        <v>2437</v>
      </c>
      <c r="G594" s="26" t="s">
        <v>3469</v>
      </c>
      <c r="H594" s="28"/>
      <c r="I594" s="28"/>
      <c r="J594" s="26" t="s">
        <v>1504</v>
      </c>
      <c r="K594" s="26" t="s">
        <v>990</v>
      </c>
      <c r="L594" s="55">
        <v>3500.0</v>
      </c>
      <c r="M594" s="29">
        <f t="shared" si="254"/>
        <v>3500</v>
      </c>
      <c r="N594" s="28"/>
      <c r="O594" s="61">
        <v>10000.0</v>
      </c>
      <c r="P594" s="31">
        <f t="shared" si="250"/>
        <v>0.0035</v>
      </c>
      <c r="Q594" s="32">
        <f t="shared" si="251"/>
        <v>-6500</v>
      </c>
      <c r="R594" s="32">
        <f t="shared" si="252"/>
        <v>-16500</v>
      </c>
      <c r="S594" s="28"/>
      <c r="T594" s="28">
        <f t="shared" si="253"/>
        <v>1</v>
      </c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</row>
    <row r="595" ht="12.75" customHeight="1">
      <c r="A595" s="52" t="s">
        <v>43</v>
      </c>
      <c r="B595" s="26" t="s">
        <v>2005</v>
      </c>
      <c r="C595" s="34">
        <v>936.0</v>
      </c>
      <c r="D595" s="28" t="str">
        <f t="shared" si="255"/>
        <v>Dandy Man (IRE) x Remember Alexander (GB)</v>
      </c>
      <c r="E595" s="26" t="s">
        <v>1902</v>
      </c>
      <c r="F595" s="26" t="s">
        <v>2019</v>
      </c>
      <c r="G595" s="26" t="s">
        <v>3470</v>
      </c>
      <c r="H595" s="28"/>
      <c r="I595" s="28"/>
      <c r="J595" s="26" t="s">
        <v>1713</v>
      </c>
      <c r="K595" s="26" t="s">
        <v>1331</v>
      </c>
      <c r="L595" s="55">
        <v>20000.0</v>
      </c>
      <c r="M595" s="29">
        <f t="shared" si="254"/>
        <v>20000</v>
      </c>
      <c r="N595" s="28"/>
      <c r="O595" s="61">
        <v>10000.0</v>
      </c>
      <c r="P595" s="31">
        <f t="shared" si="250"/>
        <v>0.02</v>
      </c>
      <c r="Q595" s="32">
        <f t="shared" si="251"/>
        <v>10000</v>
      </c>
      <c r="R595" s="32">
        <f t="shared" si="252"/>
        <v>0</v>
      </c>
      <c r="S595" s="28"/>
      <c r="T595" s="28">
        <f t="shared" si="253"/>
        <v>0</v>
      </c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</row>
    <row r="596" ht="12.75" customHeight="1">
      <c r="A596" s="38" t="s">
        <v>43</v>
      </c>
      <c r="B596" s="34" t="s">
        <v>1921</v>
      </c>
      <c r="C596" s="39" t="s">
        <v>3471</v>
      </c>
      <c r="D596" s="28" t="s">
        <v>3472</v>
      </c>
      <c r="E596" s="26" t="s">
        <v>1902</v>
      </c>
      <c r="F596" s="28" t="s">
        <v>1924</v>
      </c>
      <c r="G596" s="28" t="s">
        <v>3473</v>
      </c>
      <c r="H596" s="28" t="s">
        <v>3474</v>
      </c>
      <c r="I596" s="28" t="s">
        <v>3374</v>
      </c>
      <c r="J596" s="28" t="s">
        <v>1435</v>
      </c>
      <c r="K596" s="28" t="s">
        <v>752</v>
      </c>
      <c r="L596" s="40">
        <v>16000.0</v>
      </c>
      <c r="M596" s="29">
        <f t="shared" si="254"/>
        <v>16000</v>
      </c>
      <c r="N596" s="60"/>
      <c r="O596" s="61">
        <v>10000.0</v>
      </c>
      <c r="P596" s="31">
        <f t="shared" si="250"/>
        <v>0.016</v>
      </c>
      <c r="Q596" s="32">
        <f t="shared" si="251"/>
        <v>6000</v>
      </c>
      <c r="R596" s="32">
        <f t="shared" si="252"/>
        <v>-4000</v>
      </c>
      <c r="S596" s="28"/>
      <c r="T596" s="28">
        <f t="shared" si="253"/>
        <v>0</v>
      </c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</row>
    <row r="597" ht="12.75" customHeight="1">
      <c r="A597" s="38" t="s">
        <v>43</v>
      </c>
      <c r="B597" s="34" t="s">
        <v>1921</v>
      </c>
      <c r="C597" s="39" t="s">
        <v>3475</v>
      </c>
      <c r="D597" s="28" t="s">
        <v>3476</v>
      </c>
      <c r="E597" s="26" t="s">
        <v>1902</v>
      </c>
      <c r="F597" s="28" t="s">
        <v>1924</v>
      </c>
      <c r="G597" s="28" t="s">
        <v>3477</v>
      </c>
      <c r="H597" s="28" t="s">
        <v>3474</v>
      </c>
      <c r="I597" s="28" t="s">
        <v>3478</v>
      </c>
      <c r="J597" s="28" t="s">
        <v>1530</v>
      </c>
      <c r="K597" s="28" t="s">
        <v>519</v>
      </c>
      <c r="L597" s="40">
        <v>75000.0</v>
      </c>
      <c r="M597" s="29">
        <f t="shared" si="254"/>
        <v>75000</v>
      </c>
      <c r="N597" s="60"/>
      <c r="O597" s="61">
        <v>10000.0</v>
      </c>
      <c r="P597" s="31">
        <f t="shared" si="250"/>
        <v>0.075</v>
      </c>
      <c r="Q597" s="32">
        <f t="shared" si="251"/>
        <v>65000</v>
      </c>
      <c r="R597" s="32">
        <f t="shared" si="252"/>
        <v>55000</v>
      </c>
      <c r="S597" s="28"/>
      <c r="T597" s="28">
        <f t="shared" si="253"/>
        <v>0</v>
      </c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</row>
    <row r="598" ht="12.75" customHeight="1">
      <c r="A598" s="38" t="s">
        <v>43</v>
      </c>
      <c r="B598" s="34" t="s">
        <v>1921</v>
      </c>
      <c r="C598" s="39" t="s">
        <v>3479</v>
      </c>
      <c r="D598" s="28" t="s">
        <v>3480</v>
      </c>
      <c r="E598" s="26" t="s">
        <v>1905</v>
      </c>
      <c r="F598" s="28" t="s">
        <v>1924</v>
      </c>
      <c r="G598" s="28" t="s">
        <v>3481</v>
      </c>
      <c r="H598" s="28" t="s">
        <v>3474</v>
      </c>
      <c r="I598" s="28" t="s">
        <v>3482</v>
      </c>
      <c r="J598" s="28" t="s">
        <v>1449</v>
      </c>
      <c r="K598" s="28" t="s">
        <v>833</v>
      </c>
      <c r="L598" s="40">
        <v>11000.0</v>
      </c>
      <c r="M598" s="29">
        <f t="shared" si="254"/>
        <v>11000</v>
      </c>
      <c r="N598" s="60"/>
      <c r="O598" s="61">
        <v>10000.0</v>
      </c>
      <c r="P598" s="31">
        <f t="shared" si="250"/>
        <v>0.011</v>
      </c>
      <c r="Q598" s="32">
        <f t="shared" si="251"/>
        <v>1000</v>
      </c>
      <c r="R598" s="32">
        <f t="shared" si="252"/>
        <v>-9000</v>
      </c>
      <c r="S598" s="28"/>
      <c r="T598" s="28">
        <f t="shared" si="253"/>
        <v>0</v>
      </c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</row>
    <row r="599" ht="12.75" customHeight="1">
      <c r="A599" s="38" t="s">
        <v>43</v>
      </c>
      <c r="B599" s="34" t="s">
        <v>1921</v>
      </c>
      <c r="C599" s="39" t="s">
        <v>3483</v>
      </c>
      <c r="D599" s="28" t="s">
        <v>3484</v>
      </c>
      <c r="E599" s="26" t="s">
        <v>1902</v>
      </c>
      <c r="F599" s="28" t="s">
        <v>1952</v>
      </c>
      <c r="G599" s="28" t="s">
        <v>3485</v>
      </c>
      <c r="H599" s="28" t="s">
        <v>3474</v>
      </c>
      <c r="I599" s="28" t="s">
        <v>3486</v>
      </c>
      <c r="J599" s="28" t="s">
        <v>1427</v>
      </c>
      <c r="K599" s="28" t="s">
        <v>1200</v>
      </c>
      <c r="L599" s="40">
        <v>20000.0</v>
      </c>
      <c r="M599" s="29">
        <f t="shared" si="254"/>
        <v>20000</v>
      </c>
      <c r="N599" s="60"/>
      <c r="O599" s="61">
        <v>10000.0</v>
      </c>
      <c r="P599" s="31">
        <f t="shared" si="250"/>
        <v>0.02</v>
      </c>
      <c r="Q599" s="32">
        <f t="shared" si="251"/>
        <v>10000</v>
      </c>
      <c r="R599" s="32">
        <f t="shared" si="252"/>
        <v>0</v>
      </c>
      <c r="S599" s="28"/>
      <c r="T599" s="28">
        <f t="shared" si="253"/>
        <v>0</v>
      </c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</row>
    <row r="600" ht="12.75" customHeight="1">
      <c r="A600" s="38" t="s">
        <v>43</v>
      </c>
      <c r="B600" s="34" t="s">
        <v>1921</v>
      </c>
      <c r="C600" s="39" t="s">
        <v>3487</v>
      </c>
      <c r="D600" s="28" t="s">
        <v>3488</v>
      </c>
      <c r="E600" s="26" t="s">
        <v>1902</v>
      </c>
      <c r="F600" s="28" t="s">
        <v>1924</v>
      </c>
      <c r="G600" s="28" t="s">
        <v>3489</v>
      </c>
      <c r="H600" s="28" t="s">
        <v>3474</v>
      </c>
      <c r="I600" s="28" t="s">
        <v>3421</v>
      </c>
      <c r="J600" s="28" t="s">
        <v>1839</v>
      </c>
      <c r="K600" s="28" t="s">
        <v>1212</v>
      </c>
      <c r="L600" s="40">
        <v>7000.0</v>
      </c>
      <c r="M600" s="29">
        <f t="shared" si="254"/>
        <v>7000</v>
      </c>
      <c r="N600" s="60"/>
      <c r="O600" s="61">
        <v>10000.0</v>
      </c>
      <c r="P600" s="31">
        <f t="shared" si="250"/>
        <v>0.007</v>
      </c>
      <c r="Q600" s="32">
        <f t="shared" si="251"/>
        <v>-3000</v>
      </c>
      <c r="R600" s="32">
        <f t="shared" si="252"/>
        <v>-13000</v>
      </c>
      <c r="S600" s="28"/>
      <c r="T600" s="28">
        <f t="shared" si="253"/>
        <v>1</v>
      </c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</row>
    <row r="601" ht="12.75" customHeight="1">
      <c r="A601" s="38" t="s">
        <v>43</v>
      </c>
      <c r="B601" s="34" t="s">
        <v>1921</v>
      </c>
      <c r="C601" s="39" t="s">
        <v>3490</v>
      </c>
      <c r="D601" s="28" t="s">
        <v>3491</v>
      </c>
      <c r="E601" s="26" t="s">
        <v>1905</v>
      </c>
      <c r="F601" s="28" t="s">
        <v>1924</v>
      </c>
      <c r="G601" s="28" t="s">
        <v>3492</v>
      </c>
      <c r="H601" s="28" t="s">
        <v>3474</v>
      </c>
      <c r="I601" s="28" t="s">
        <v>3493</v>
      </c>
      <c r="J601" s="28" t="s">
        <v>1779</v>
      </c>
      <c r="K601" s="28" t="s">
        <v>635</v>
      </c>
      <c r="L601" s="40">
        <v>4500.0</v>
      </c>
      <c r="M601" s="29">
        <f t="shared" si="254"/>
        <v>4500</v>
      </c>
      <c r="N601" s="60"/>
      <c r="O601" s="61">
        <v>10000.0</v>
      </c>
      <c r="P601" s="31">
        <f t="shared" si="250"/>
        <v>0.0045</v>
      </c>
      <c r="Q601" s="32">
        <f t="shared" si="251"/>
        <v>-5500</v>
      </c>
      <c r="R601" s="32">
        <f t="shared" si="252"/>
        <v>-15500</v>
      </c>
      <c r="S601" s="28"/>
      <c r="T601" s="28">
        <f t="shared" si="253"/>
        <v>1</v>
      </c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</row>
    <row r="602" ht="12.75" customHeight="1">
      <c r="A602" s="38" t="s">
        <v>43</v>
      </c>
      <c r="B602" s="34" t="s">
        <v>1921</v>
      </c>
      <c r="C602" s="39" t="s">
        <v>3494</v>
      </c>
      <c r="D602" s="28" t="s">
        <v>3495</v>
      </c>
      <c r="E602" s="26" t="s">
        <v>1905</v>
      </c>
      <c r="F602" s="28" t="s">
        <v>1952</v>
      </c>
      <c r="G602" s="28" t="s">
        <v>3496</v>
      </c>
      <c r="H602" s="28" t="s">
        <v>3474</v>
      </c>
      <c r="I602" s="28" t="s">
        <v>3497</v>
      </c>
      <c r="J602" s="28" t="s">
        <v>1444</v>
      </c>
      <c r="K602" s="28" t="s">
        <v>1016</v>
      </c>
      <c r="L602" s="40">
        <v>5500.0</v>
      </c>
      <c r="M602" s="29">
        <f t="shared" si="254"/>
        <v>5500</v>
      </c>
      <c r="N602" s="60"/>
      <c r="O602" s="61">
        <v>10000.0</v>
      </c>
      <c r="P602" s="31">
        <f t="shared" si="250"/>
        <v>0.0055</v>
      </c>
      <c r="Q602" s="32">
        <f t="shared" si="251"/>
        <v>-4500</v>
      </c>
      <c r="R602" s="32">
        <f t="shared" si="252"/>
        <v>-14500</v>
      </c>
      <c r="S602" s="28"/>
      <c r="T602" s="28">
        <f t="shared" si="253"/>
        <v>1</v>
      </c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</row>
    <row r="603" ht="12.75" customHeight="1">
      <c r="A603" s="38" t="s">
        <v>43</v>
      </c>
      <c r="B603" s="34" t="s">
        <v>1921</v>
      </c>
      <c r="C603" s="39" t="s">
        <v>3498</v>
      </c>
      <c r="D603" s="28" t="s">
        <v>3499</v>
      </c>
      <c r="E603" s="26" t="s">
        <v>1905</v>
      </c>
      <c r="F603" s="28" t="s">
        <v>1924</v>
      </c>
      <c r="G603" s="28" t="s">
        <v>3500</v>
      </c>
      <c r="H603" s="28" t="s">
        <v>3474</v>
      </c>
      <c r="I603" s="28" t="s">
        <v>146</v>
      </c>
      <c r="J603" s="28" t="s">
        <v>1449</v>
      </c>
      <c r="K603" s="28" t="s">
        <v>295</v>
      </c>
      <c r="L603" s="40">
        <v>2000.0</v>
      </c>
      <c r="M603" s="29">
        <f t="shared" si="254"/>
        <v>2000</v>
      </c>
      <c r="N603" s="60"/>
      <c r="O603" s="61">
        <v>10000.0</v>
      </c>
      <c r="P603" s="31">
        <f t="shared" si="250"/>
        <v>0.002</v>
      </c>
      <c r="Q603" s="32">
        <f t="shared" si="251"/>
        <v>-8000</v>
      </c>
      <c r="R603" s="32">
        <f t="shared" si="252"/>
        <v>-18000</v>
      </c>
      <c r="S603" s="28"/>
      <c r="T603" s="28">
        <f t="shared" si="253"/>
        <v>1</v>
      </c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</row>
    <row r="604" ht="12.75" customHeight="1">
      <c r="A604" s="38" t="s">
        <v>43</v>
      </c>
      <c r="B604" s="34" t="s">
        <v>1921</v>
      </c>
      <c r="C604" s="39" t="s">
        <v>3501</v>
      </c>
      <c r="D604" s="28" t="s">
        <v>3502</v>
      </c>
      <c r="E604" s="26" t="s">
        <v>1905</v>
      </c>
      <c r="F604" s="28" t="s">
        <v>1944</v>
      </c>
      <c r="G604" s="28" t="s">
        <v>3503</v>
      </c>
      <c r="H604" s="28" t="s">
        <v>3474</v>
      </c>
      <c r="I604" s="28" t="s">
        <v>2030</v>
      </c>
      <c r="J604" s="28" t="s">
        <v>1779</v>
      </c>
      <c r="K604" s="28" t="s">
        <v>359</v>
      </c>
      <c r="L604" s="40">
        <v>3000.0</v>
      </c>
      <c r="M604" s="29">
        <f t="shared" si="254"/>
        <v>3000</v>
      </c>
      <c r="N604" s="60"/>
      <c r="O604" s="61">
        <v>10000.0</v>
      </c>
      <c r="P604" s="31">
        <f t="shared" si="250"/>
        <v>0.003</v>
      </c>
      <c r="Q604" s="32">
        <f t="shared" si="251"/>
        <v>-7000</v>
      </c>
      <c r="R604" s="32">
        <f t="shared" si="252"/>
        <v>-17000</v>
      </c>
      <c r="S604" s="28"/>
      <c r="T604" s="28">
        <f t="shared" si="253"/>
        <v>1</v>
      </c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</row>
    <row r="605" ht="12.75" customHeight="1">
      <c r="A605" s="38" t="s">
        <v>43</v>
      </c>
      <c r="B605" s="34" t="s">
        <v>1928</v>
      </c>
      <c r="C605" s="39" t="s">
        <v>3504</v>
      </c>
      <c r="D605" s="28" t="s">
        <v>3505</v>
      </c>
      <c r="E605" s="26" t="s">
        <v>1905</v>
      </c>
      <c r="F605" s="28" t="s">
        <v>1924</v>
      </c>
      <c r="G605" s="28" t="s">
        <v>3506</v>
      </c>
      <c r="H605" s="28" t="s">
        <v>3474</v>
      </c>
      <c r="I605" s="28" t="s">
        <v>130</v>
      </c>
      <c r="J605" s="28" t="s">
        <v>1387</v>
      </c>
      <c r="K605" s="28" t="s">
        <v>225</v>
      </c>
      <c r="L605" s="40">
        <v>23000.0</v>
      </c>
      <c r="M605" s="29">
        <f t="shared" si="254"/>
        <v>23000</v>
      </c>
      <c r="N605" s="60"/>
      <c r="O605" s="61">
        <v>10000.0</v>
      </c>
      <c r="P605" s="31">
        <f t="shared" si="250"/>
        <v>0.023</v>
      </c>
      <c r="Q605" s="32">
        <f t="shared" si="251"/>
        <v>13000</v>
      </c>
      <c r="R605" s="32">
        <f t="shared" si="252"/>
        <v>3000</v>
      </c>
      <c r="S605" s="28"/>
      <c r="T605" s="28">
        <f t="shared" si="253"/>
        <v>0</v>
      </c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</row>
    <row r="606" ht="12.75" customHeight="1">
      <c r="A606" s="38" t="s">
        <v>43</v>
      </c>
      <c r="B606" s="34" t="s">
        <v>1928</v>
      </c>
      <c r="C606" s="39" t="s">
        <v>3507</v>
      </c>
      <c r="D606" s="28" t="s">
        <v>3508</v>
      </c>
      <c r="E606" s="26" t="s">
        <v>1905</v>
      </c>
      <c r="F606" s="28" t="s">
        <v>1924</v>
      </c>
      <c r="G606" s="28" t="s">
        <v>3509</v>
      </c>
      <c r="H606" s="28" t="s">
        <v>3474</v>
      </c>
      <c r="I606" s="28" t="s">
        <v>93</v>
      </c>
      <c r="J606" s="28" t="s">
        <v>1490</v>
      </c>
      <c r="K606" s="28" t="s">
        <v>1206</v>
      </c>
      <c r="L606" s="40">
        <v>3000.0</v>
      </c>
      <c r="M606" s="29">
        <f t="shared" si="254"/>
        <v>3000</v>
      </c>
      <c r="N606" s="60"/>
      <c r="O606" s="61">
        <v>10000.0</v>
      </c>
      <c r="P606" s="31">
        <f t="shared" si="250"/>
        <v>0.003</v>
      </c>
      <c r="Q606" s="32">
        <f t="shared" si="251"/>
        <v>-7000</v>
      </c>
      <c r="R606" s="32">
        <f t="shared" si="252"/>
        <v>-17000</v>
      </c>
      <c r="S606" s="28"/>
      <c r="T606" s="28">
        <f t="shared" si="253"/>
        <v>1</v>
      </c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</row>
    <row r="607" ht="12.75" customHeight="1">
      <c r="A607" s="38" t="s">
        <v>43</v>
      </c>
      <c r="B607" s="34" t="s">
        <v>1928</v>
      </c>
      <c r="C607" s="39" t="s">
        <v>3510</v>
      </c>
      <c r="D607" s="28" t="s">
        <v>3511</v>
      </c>
      <c r="E607" s="26" t="s">
        <v>1902</v>
      </c>
      <c r="F607" s="28" t="s">
        <v>1924</v>
      </c>
      <c r="G607" s="28" t="s">
        <v>3512</v>
      </c>
      <c r="H607" s="28" t="s">
        <v>3474</v>
      </c>
      <c r="I607" s="28" t="s">
        <v>3513</v>
      </c>
      <c r="J607" s="28" t="s">
        <v>1432</v>
      </c>
      <c r="K607" s="28" t="s">
        <v>746</v>
      </c>
      <c r="L607" s="40">
        <v>7000.0</v>
      </c>
      <c r="M607" s="29">
        <f t="shared" si="254"/>
        <v>7000</v>
      </c>
      <c r="N607" s="60"/>
      <c r="O607" s="61">
        <v>10000.0</v>
      </c>
      <c r="P607" s="31">
        <f t="shared" si="250"/>
        <v>0.007</v>
      </c>
      <c r="Q607" s="32">
        <f t="shared" si="251"/>
        <v>-3000</v>
      </c>
      <c r="R607" s="32">
        <f t="shared" si="252"/>
        <v>-13000</v>
      </c>
      <c r="S607" s="28"/>
      <c r="T607" s="28">
        <f t="shared" si="253"/>
        <v>1</v>
      </c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</row>
    <row r="608" ht="12.75" customHeight="1">
      <c r="A608" s="38" t="s">
        <v>43</v>
      </c>
      <c r="B608" s="34" t="s">
        <v>1928</v>
      </c>
      <c r="C608" s="39" t="s">
        <v>3514</v>
      </c>
      <c r="D608" s="28" t="s">
        <v>3515</v>
      </c>
      <c r="E608" s="26" t="s">
        <v>1905</v>
      </c>
      <c r="F608" s="28" t="s">
        <v>1924</v>
      </c>
      <c r="G608" s="28" t="s">
        <v>3516</v>
      </c>
      <c r="H608" s="28" t="s">
        <v>3474</v>
      </c>
      <c r="I608" s="28" t="s">
        <v>88</v>
      </c>
      <c r="J608" s="28" t="s">
        <v>1775</v>
      </c>
      <c r="K608" s="28" t="s">
        <v>524</v>
      </c>
      <c r="L608" s="40">
        <v>33000.0</v>
      </c>
      <c r="M608" s="29">
        <f t="shared" si="254"/>
        <v>33000</v>
      </c>
      <c r="N608" s="60"/>
      <c r="O608" s="61">
        <v>10000.0</v>
      </c>
      <c r="P608" s="31">
        <f t="shared" si="250"/>
        <v>0.033</v>
      </c>
      <c r="Q608" s="32">
        <f t="shared" si="251"/>
        <v>23000</v>
      </c>
      <c r="R608" s="32">
        <f t="shared" si="252"/>
        <v>13000</v>
      </c>
      <c r="S608" s="28"/>
      <c r="T608" s="28">
        <f t="shared" si="253"/>
        <v>0</v>
      </c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</row>
    <row r="609" ht="12.75" customHeight="1">
      <c r="A609" s="38" t="s">
        <v>43</v>
      </c>
      <c r="B609" s="34" t="s">
        <v>1928</v>
      </c>
      <c r="C609" s="39" t="s">
        <v>3517</v>
      </c>
      <c r="D609" s="28" t="s">
        <v>3518</v>
      </c>
      <c r="E609" s="26" t="s">
        <v>1902</v>
      </c>
      <c r="F609" s="28" t="s">
        <v>1924</v>
      </c>
      <c r="G609" s="28" t="s">
        <v>3519</v>
      </c>
      <c r="H609" s="28" t="s">
        <v>3474</v>
      </c>
      <c r="I609" s="28" t="s">
        <v>2314</v>
      </c>
      <c r="J609" s="28" t="s">
        <v>1779</v>
      </c>
      <c r="K609" s="28" t="s">
        <v>1010</v>
      </c>
      <c r="L609" s="40">
        <v>25000.0</v>
      </c>
      <c r="M609" s="29">
        <f t="shared" si="254"/>
        <v>25000</v>
      </c>
      <c r="N609" s="60"/>
      <c r="O609" s="61">
        <v>10000.0</v>
      </c>
      <c r="P609" s="31">
        <f t="shared" si="250"/>
        <v>0.025</v>
      </c>
      <c r="Q609" s="32">
        <f t="shared" si="251"/>
        <v>15000</v>
      </c>
      <c r="R609" s="32">
        <f t="shared" si="252"/>
        <v>5000</v>
      </c>
      <c r="S609" s="28"/>
      <c r="T609" s="28">
        <f t="shared" si="253"/>
        <v>0</v>
      </c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</row>
    <row r="610" ht="12.75" customHeight="1">
      <c r="A610" s="25" t="s">
        <v>43</v>
      </c>
      <c r="B610" s="26" t="s">
        <v>1937</v>
      </c>
      <c r="C610" s="42" t="s">
        <v>3520</v>
      </c>
      <c r="D610" s="28" t="s">
        <v>3521</v>
      </c>
      <c r="E610" s="28" t="s">
        <v>1902</v>
      </c>
      <c r="F610" s="28" t="s">
        <v>1924</v>
      </c>
      <c r="G610" s="28" t="s">
        <v>3522</v>
      </c>
      <c r="H610" s="28" t="s">
        <v>3474</v>
      </c>
      <c r="I610" s="28" t="s">
        <v>122</v>
      </c>
      <c r="J610" s="28" t="s">
        <v>1645</v>
      </c>
      <c r="K610" s="28" t="s">
        <v>599</v>
      </c>
      <c r="L610" s="29">
        <f>M610*1.2</f>
        <v>102000</v>
      </c>
      <c r="M610" s="43">
        <v>85000.0</v>
      </c>
      <c r="N610" s="28"/>
      <c r="O610" s="30">
        <v>10000.0</v>
      </c>
      <c r="P610" s="31">
        <f t="shared" ref="P610:P613" si="256">sum(M610/O610/100)</f>
        <v>0.085</v>
      </c>
      <c r="Q610" s="32">
        <f t="shared" ref="Q610:Q613" si="257">sum(M610-O610)</f>
        <v>75000</v>
      </c>
      <c r="R610" s="32">
        <f t="shared" ref="R610:R613" si="258">M610-O610-$S$1</f>
        <v>65000</v>
      </c>
      <c r="S610" s="28"/>
      <c r="T610" s="28">
        <f t="shared" ref="T610:T613" si="259">IF(O610&gt;=M610,1,0)</f>
        <v>0</v>
      </c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</row>
    <row r="611" ht="12.75" customHeight="1">
      <c r="A611" s="25" t="s">
        <v>43</v>
      </c>
      <c r="B611" s="35" t="s">
        <v>1949</v>
      </c>
      <c r="C611" s="27" t="s">
        <v>3523</v>
      </c>
      <c r="D611" s="28" t="s">
        <v>3524</v>
      </c>
      <c r="E611" s="28" t="s">
        <v>1905</v>
      </c>
      <c r="F611" s="28" t="s">
        <v>1924</v>
      </c>
      <c r="G611" s="28" t="s">
        <v>3525</v>
      </c>
      <c r="H611" s="28" t="s">
        <v>3474</v>
      </c>
      <c r="I611" s="28" t="s">
        <v>79</v>
      </c>
      <c r="J611" s="32" t="s">
        <v>1612</v>
      </c>
      <c r="K611" s="32" t="s">
        <v>931</v>
      </c>
      <c r="L611" s="29">
        <v>21600.0</v>
      </c>
      <c r="M611" s="49">
        <v>18000.0</v>
      </c>
      <c r="N611" s="50"/>
      <c r="O611" s="48">
        <v>10000.0</v>
      </c>
      <c r="P611" s="31">
        <f t="shared" si="256"/>
        <v>0.018</v>
      </c>
      <c r="Q611" s="32">
        <f t="shared" si="257"/>
        <v>8000</v>
      </c>
      <c r="R611" s="32">
        <f t="shared" si="258"/>
        <v>-2000</v>
      </c>
      <c r="S611" s="28"/>
      <c r="T611" s="28">
        <f t="shared" si="259"/>
        <v>0</v>
      </c>
      <c r="U611" s="28"/>
      <c r="V611" s="28"/>
      <c r="W611" s="28"/>
    </row>
    <row r="612" ht="12.75" customHeight="1">
      <c r="A612" s="25" t="s">
        <v>43</v>
      </c>
      <c r="B612" s="35" t="s">
        <v>1949</v>
      </c>
      <c r="C612" s="27" t="s">
        <v>3526</v>
      </c>
      <c r="D612" s="28" t="s">
        <v>3527</v>
      </c>
      <c r="E612" s="28" t="s">
        <v>1905</v>
      </c>
      <c r="F612" s="28" t="s">
        <v>1952</v>
      </c>
      <c r="G612" s="28" t="s">
        <v>3528</v>
      </c>
      <c r="H612" s="28" t="s">
        <v>3474</v>
      </c>
      <c r="I612" s="28" t="s">
        <v>74</v>
      </c>
      <c r="J612" s="32" t="s">
        <v>1436</v>
      </c>
      <c r="K612" s="32" t="s">
        <v>479</v>
      </c>
      <c r="L612" s="29">
        <v>66000.0</v>
      </c>
      <c r="M612" s="49">
        <v>55000.0</v>
      </c>
      <c r="N612" s="50"/>
      <c r="O612" s="48">
        <v>10000.0</v>
      </c>
      <c r="P612" s="31">
        <f t="shared" si="256"/>
        <v>0.055</v>
      </c>
      <c r="Q612" s="32">
        <f t="shared" si="257"/>
        <v>45000</v>
      </c>
      <c r="R612" s="32">
        <f t="shared" si="258"/>
        <v>35000</v>
      </c>
      <c r="S612" s="28"/>
      <c r="T612" s="28">
        <f t="shared" si="259"/>
        <v>0</v>
      </c>
      <c r="U612" s="28"/>
      <c r="V612" s="28"/>
      <c r="W612" s="28"/>
    </row>
    <row r="613" ht="12.75" customHeight="1">
      <c r="A613" s="25" t="s">
        <v>43</v>
      </c>
      <c r="B613" s="35" t="s">
        <v>1949</v>
      </c>
      <c r="C613" s="27" t="s">
        <v>3529</v>
      </c>
      <c r="D613" s="28" t="s">
        <v>3530</v>
      </c>
      <c r="E613" s="28" t="s">
        <v>1905</v>
      </c>
      <c r="F613" s="28" t="s">
        <v>1944</v>
      </c>
      <c r="G613" s="28" t="s">
        <v>3531</v>
      </c>
      <c r="H613" s="28" t="s">
        <v>3474</v>
      </c>
      <c r="I613" s="28" t="s">
        <v>3532</v>
      </c>
      <c r="J613" s="32" t="s">
        <v>1829</v>
      </c>
      <c r="K613" s="32" t="s">
        <v>944</v>
      </c>
      <c r="L613" s="29">
        <v>30000.0</v>
      </c>
      <c r="M613" s="49">
        <v>25000.0</v>
      </c>
      <c r="N613" s="50"/>
      <c r="O613" s="48">
        <v>10000.0</v>
      </c>
      <c r="P613" s="31">
        <f t="shared" si="256"/>
        <v>0.025</v>
      </c>
      <c r="Q613" s="32">
        <f t="shared" si="257"/>
        <v>15000</v>
      </c>
      <c r="R613" s="32">
        <f t="shared" si="258"/>
        <v>5000</v>
      </c>
      <c r="S613" s="28"/>
      <c r="T613" s="28">
        <f t="shared" si="259"/>
        <v>0</v>
      </c>
      <c r="U613" s="28"/>
      <c r="V613" s="28"/>
      <c r="W613" s="28"/>
    </row>
    <row r="614" ht="12.75" customHeight="1">
      <c r="A614" s="25" t="s">
        <v>44</v>
      </c>
      <c r="B614" s="26" t="s">
        <v>1900</v>
      </c>
      <c r="C614" s="27">
        <v>14.0</v>
      </c>
      <c r="D614" s="28" t="s">
        <v>3533</v>
      </c>
      <c r="E614" s="28" t="s">
        <v>1902</v>
      </c>
      <c r="F614" s="28"/>
      <c r="G614" s="28" t="s">
        <v>3534</v>
      </c>
      <c r="H614" s="28"/>
      <c r="I614" s="28"/>
      <c r="J614" s="28" t="s">
        <v>1581</v>
      </c>
      <c r="K614" s="28" t="s">
        <v>1025</v>
      </c>
      <c r="L614" s="29">
        <f t="shared" ref="L614:L619" si="260">M614*1.2</f>
        <v>24000</v>
      </c>
      <c r="M614" s="29">
        <v>20000.0</v>
      </c>
      <c r="N614" s="28"/>
      <c r="O614" s="30">
        <v>60000.0</v>
      </c>
      <c r="P614" s="31">
        <f t="shared" ref="P614:P654" si="261">sum(L614/O614/100)</f>
        <v>0.004</v>
      </c>
      <c r="Q614" s="32">
        <f t="shared" ref="Q614:Q654" si="262">sum(L614-O614)</f>
        <v>-36000</v>
      </c>
      <c r="R614" s="32">
        <f t="shared" ref="R614:R654" si="263">L614-O614-$S$1</f>
        <v>-46000</v>
      </c>
      <c r="S614" s="28"/>
      <c r="T614" s="28">
        <f t="shared" ref="T614:T654" si="264">IF(O614&gt;=L614,1,0)</f>
        <v>1</v>
      </c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</row>
    <row r="615" ht="12.75" customHeight="1">
      <c r="A615" s="25" t="s">
        <v>44</v>
      </c>
      <c r="B615" s="26" t="s">
        <v>1900</v>
      </c>
      <c r="C615" s="27">
        <v>62.0</v>
      </c>
      <c r="D615" s="28" t="s">
        <v>3535</v>
      </c>
      <c r="E615" s="28" t="s">
        <v>1905</v>
      </c>
      <c r="F615" s="28"/>
      <c r="G615" s="28" t="s">
        <v>3536</v>
      </c>
      <c r="H615" s="28"/>
      <c r="I615" s="28"/>
      <c r="J615" s="28" t="s">
        <v>1387</v>
      </c>
      <c r="K615" s="28" t="s">
        <v>350</v>
      </c>
      <c r="L615" s="29">
        <f t="shared" si="260"/>
        <v>86400</v>
      </c>
      <c r="M615" s="29">
        <v>72000.0</v>
      </c>
      <c r="N615" s="28"/>
      <c r="O615" s="30">
        <v>60000.0</v>
      </c>
      <c r="P615" s="31">
        <f t="shared" si="261"/>
        <v>0.0144</v>
      </c>
      <c r="Q615" s="32">
        <f t="shared" si="262"/>
        <v>26400</v>
      </c>
      <c r="R615" s="32">
        <f t="shared" si="263"/>
        <v>16400</v>
      </c>
      <c r="S615" s="28"/>
      <c r="T615" s="28">
        <f t="shared" si="264"/>
        <v>0</v>
      </c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</row>
    <row r="616" ht="12.75" customHeight="1">
      <c r="A616" s="25" t="s">
        <v>44</v>
      </c>
      <c r="B616" s="26" t="s">
        <v>1900</v>
      </c>
      <c r="C616" s="27">
        <v>92.0</v>
      </c>
      <c r="D616" s="28" t="s">
        <v>3537</v>
      </c>
      <c r="E616" s="28" t="s">
        <v>1902</v>
      </c>
      <c r="F616" s="28"/>
      <c r="G616" s="28" t="s">
        <v>3538</v>
      </c>
      <c r="H616" s="28"/>
      <c r="I616" s="28"/>
      <c r="J616" s="28" t="s">
        <v>1387</v>
      </c>
      <c r="K616" s="28" t="s">
        <v>624</v>
      </c>
      <c r="L616" s="29">
        <f t="shared" si="260"/>
        <v>204000</v>
      </c>
      <c r="M616" s="29">
        <v>170000.0</v>
      </c>
      <c r="N616" s="28"/>
      <c r="O616" s="30">
        <v>60000.0</v>
      </c>
      <c r="P616" s="31">
        <f t="shared" si="261"/>
        <v>0.034</v>
      </c>
      <c r="Q616" s="32">
        <f t="shared" si="262"/>
        <v>144000</v>
      </c>
      <c r="R616" s="32">
        <f t="shared" si="263"/>
        <v>134000</v>
      </c>
      <c r="S616" s="28"/>
      <c r="T616" s="28">
        <f t="shared" si="264"/>
        <v>0</v>
      </c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</row>
    <row r="617" ht="12.75" customHeight="1">
      <c r="A617" s="25" t="s">
        <v>44</v>
      </c>
      <c r="B617" s="26" t="s">
        <v>1900</v>
      </c>
      <c r="C617" s="27">
        <v>114.0</v>
      </c>
      <c r="D617" s="28" t="s">
        <v>3539</v>
      </c>
      <c r="E617" s="28" t="s">
        <v>1902</v>
      </c>
      <c r="F617" s="28"/>
      <c r="G617" s="28" t="s">
        <v>3540</v>
      </c>
      <c r="H617" s="28"/>
      <c r="I617" s="28"/>
      <c r="J617" s="28" t="s">
        <v>1754</v>
      </c>
      <c r="K617" s="28" t="s">
        <v>242</v>
      </c>
      <c r="L617" s="29">
        <f t="shared" si="260"/>
        <v>9600</v>
      </c>
      <c r="M617" s="29">
        <v>8000.0</v>
      </c>
      <c r="N617" s="28"/>
      <c r="O617" s="30">
        <v>60000.0</v>
      </c>
      <c r="P617" s="31">
        <f t="shared" si="261"/>
        <v>0.0016</v>
      </c>
      <c r="Q617" s="32">
        <f t="shared" si="262"/>
        <v>-50400</v>
      </c>
      <c r="R617" s="32">
        <f t="shared" si="263"/>
        <v>-60400</v>
      </c>
      <c r="S617" s="28"/>
      <c r="T617" s="28">
        <f t="shared" si="264"/>
        <v>1</v>
      </c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</row>
    <row r="618" ht="12.75" customHeight="1">
      <c r="A618" s="25" t="s">
        <v>44</v>
      </c>
      <c r="B618" s="26" t="s">
        <v>1900</v>
      </c>
      <c r="C618" s="27">
        <v>292.0</v>
      </c>
      <c r="D618" s="28" t="s">
        <v>3541</v>
      </c>
      <c r="E618" s="28" t="s">
        <v>1902</v>
      </c>
      <c r="F618" s="28"/>
      <c r="G618" s="28" t="s">
        <v>3542</v>
      </c>
      <c r="H618" s="28"/>
      <c r="I618" s="28"/>
      <c r="J618" s="28" t="s">
        <v>1713</v>
      </c>
      <c r="K618" s="28" t="s">
        <v>891</v>
      </c>
      <c r="L618" s="29">
        <f t="shared" si="260"/>
        <v>62400</v>
      </c>
      <c r="M618" s="29">
        <v>52000.0</v>
      </c>
      <c r="N618" s="28"/>
      <c r="O618" s="30">
        <v>60000.0</v>
      </c>
      <c r="P618" s="31">
        <f t="shared" si="261"/>
        <v>0.0104</v>
      </c>
      <c r="Q618" s="32">
        <f t="shared" si="262"/>
        <v>2400</v>
      </c>
      <c r="R618" s="32">
        <f t="shared" si="263"/>
        <v>-7600</v>
      </c>
      <c r="S618" s="28"/>
      <c r="T618" s="28">
        <f t="shared" si="264"/>
        <v>0</v>
      </c>
    </row>
    <row r="619" ht="12.75" customHeight="1">
      <c r="A619" s="25" t="s">
        <v>44</v>
      </c>
      <c r="B619" s="26" t="s">
        <v>1900</v>
      </c>
      <c r="C619" s="27">
        <v>324.0</v>
      </c>
      <c r="D619" s="28" t="s">
        <v>3543</v>
      </c>
      <c r="E619" s="28" t="s">
        <v>1902</v>
      </c>
      <c r="F619" s="28"/>
      <c r="G619" s="28" t="s">
        <v>3544</v>
      </c>
      <c r="H619" s="28"/>
      <c r="I619" s="28"/>
      <c r="J619" s="28" t="s">
        <v>1414</v>
      </c>
      <c r="K619" s="28" t="s">
        <v>1161</v>
      </c>
      <c r="L619" s="29">
        <f t="shared" si="260"/>
        <v>19200</v>
      </c>
      <c r="M619" s="29">
        <v>16000.0</v>
      </c>
      <c r="N619" s="28"/>
      <c r="O619" s="30">
        <v>60000.0</v>
      </c>
      <c r="P619" s="31">
        <f t="shared" si="261"/>
        <v>0.0032</v>
      </c>
      <c r="Q619" s="32">
        <f t="shared" si="262"/>
        <v>-40800</v>
      </c>
      <c r="R619" s="32">
        <f t="shared" si="263"/>
        <v>-50800</v>
      </c>
      <c r="S619" s="28"/>
      <c r="T619" s="28">
        <f t="shared" si="264"/>
        <v>1</v>
      </c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</row>
    <row r="620" ht="12.75" customHeight="1">
      <c r="A620" s="25" t="s">
        <v>44</v>
      </c>
      <c r="B620" s="26" t="s">
        <v>1919</v>
      </c>
      <c r="C620" s="51">
        <v>7.0</v>
      </c>
      <c r="D620" s="26" t="s">
        <v>3545</v>
      </c>
      <c r="E620" s="26" t="s">
        <v>1902</v>
      </c>
      <c r="F620" s="35"/>
      <c r="G620" s="26"/>
      <c r="H620" s="26"/>
      <c r="I620" s="26"/>
      <c r="J620" s="26" t="s">
        <v>1387</v>
      </c>
      <c r="K620" s="26" t="s">
        <v>728</v>
      </c>
      <c r="L620" s="36">
        <v>100000.0</v>
      </c>
      <c r="M620" s="29">
        <f t="shared" ref="M620:M641" si="265">L620</f>
        <v>100000</v>
      </c>
      <c r="N620" s="28"/>
      <c r="O620" s="37">
        <v>60000.0</v>
      </c>
      <c r="P620" s="31">
        <f t="shared" si="261"/>
        <v>0.01666666667</v>
      </c>
      <c r="Q620" s="32">
        <f t="shared" si="262"/>
        <v>40000</v>
      </c>
      <c r="R620" s="32">
        <f t="shared" si="263"/>
        <v>30000</v>
      </c>
      <c r="S620" s="28"/>
      <c r="T620" s="28">
        <f t="shared" si="264"/>
        <v>0</v>
      </c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</row>
    <row r="621" ht="12.75" customHeight="1">
      <c r="A621" s="25" t="s">
        <v>44</v>
      </c>
      <c r="B621" s="26" t="s">
        <v>1919</v>
      </c>
      <c r="C621" s="34">
        <v>8.0</v>
      </c>
      <c r="D621" s="26" t="s">
        <v>3546</v>
      </c>
      <c r="E621" s="26" t="s">
        <v>1902</v>
      </c>
      <c r="F621" s="35"/>
      <c r="G621" s="26"/>
      <c r="H621" s="26"/>
      <c r="I621" s="26"/>
      <c r="J621" s="26" t="s">
        <v>1387</v>
      </c>
      <c r="K621" s="26" t="s">
        <v>554</v>
      </c>
      <c r="L621" s="36">
        <v>95000.0</v>
      </c>
      <c r="M621" s="29">
        <f t="shared" si="265"/>
        <v>95000</v>
      </c>
      <c r="N621" s="28"/>
      <c r="O621" s="37">
        <v>60000.0</v>
      </c>
      <c r="P621" s="31">
        <f t="shared" si="261"/>
        <v>0.01583333333</v>
      </c>
      <c r="Q621" s="32">
        <f t="shared" si="262"/>
        <v>35000</v>
      </c>
      <c r="R621" s="32">
        <f t="shared" si="263"/>
        <v>25000</v>
      </c>
      <c r="S621" s="28"/>
      <c r="T621" s="28">
        <f t="shared" si="264"/>
        <v>0</v>
      </c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</row>
    <row r="622" ht="12.75" customHeight="1">
      <c r="A622" s="33" t="s">
        <v>44</v>
      </c>
      <c r="B622" s="26" t="s">
        <v>1919</v>
      </c>
      <c r="C622" s="51">
        <v>18.0</v>
      </c>
      <c r="D622" s="26" t="s">
        <v>3547</v>
      </c>
      <c r="E622" s="26" t="s">
        <v>1905</v>
      </c>
      <c r="F622" s="35"/>
      <c r="G622" s="26"/>
      <c r="H622" s="26"/>
      <c r="I622" s="26"/>
      <c r="J622" s="26" t="s">
        <v>1481</v>
      </c>
      <c r="K622" s="26" t="s">
        <v>395</v>
      </c>
      <c r="L622" s="36">
        <v>150000.0</v>
      </c>
      <c r="M622" s="29">
        <f t="shared" si="265"/>
        <v>150000</v>
      </c>
      <c r="N622" s="28"/>
      <c r="O622" s="37">
        <v>60000.0</v>
      </c>
      <c r="P622" s="31">
        <f t="shared" si="261"/>
        <v>0.025</v>
      </c>
      <c r="Q622" s="32">
        <f t="shared" si="262"/>
        <v>90000</v>
      </c>
      <c r="R622" s="32">
        <f t="shared" si="263"/>
        <v>80000</v>
      </c>
      <c r="S622" s="28"/>
      <c r="T622" s="28">
        <f t="shared" si="264"/>
        <v>0</v>
      </c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</row>
    <row r="623" ht="12.75" customHeight="1">
      <c r="A623" s="33" t="s">
        <v>44</v>
      </c>
      <c r="B623" s="26" t="s">
        <v>1919</v>
      </c>
      <c r="C623" s="34">
        <v>42.0</v>
      </c>
      <c r="D623" s="26" t="s">
        <v>3548</v>
      </c>
      <c r="E623" s="26" t="s">
        <v>1905</v>
      </c>
      <c r="F623" s="35"/>
      <c r="G623" s="26"/>
      <c r="H623" s="26"/>
      <c r="I623" s="26"/>
      <c r="J623" s="26" t="s">
        <v>293</v>
      </c>
      <c r="K623" s="26" t="s">
        <v>1056</v>
      </c>
      <c r="L623" s="36">
        <v>40000.0</v>
      </c>
      <c r="M623" s="29">
        <f t="shared" si="265"/>
        <v>40000</v>
      </c>
      <c r="N623" s="28"/>
      <c r="O623" s="30">
        <v>60000.0</v>
      </c>
      <c r="P623" s="31">
        <f t="shared" si="261"/>
        <v>0.006666666667</v>
      </c>
      <c r="Q623" s="32">
        <f t="shared" si="262"/>
        <v>-20000</v>
      </c>
      <c r="R623" s="32">
        <f t="shared" si="263"/>
        <v>-30000</v>
      </c>
      <c r="S623" s="28"/>
      <c r="T623" s="28">
        <f t="shared" si="264"/>
        <v>1</v>
      </c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</row>
    <row r="624" ht="12.75" customHeight="1">
      <c r="A624" s="33" t="s">
        <v>44</v>
      </c>
      <c r="B624" s="26" t="s">
        <v>1919</v>
      </c>
      <c r="C624" s="34">
        <v>54.0</v>
      </c>
      <c r="D624" s="26" t="s">
        <v>3549</v>
      </c>
      <c r="E624" s="26" t="s">
        <v>1902</v>
      </c>
      <c r="F624" s="35"/>
      <c r="G624" s="26"/>
      <c r="H624" s="26"/>
      <c r="I624" s="26"/>
      <c r="J624" s="26" t="s">
        <v>1621</v>
      </c>
      <c r="K624" s="26" t="s">
        <v>929</v>
      </c>
      <c r="L624" s="36">
        <v>38000.0</v>
      </c>
      <c r="M624" s="29">
        <f t="shared" si="265"/>
        <v>38000</v>
      </c>
      <c r="N624" s="28"/>
      <c r="O624" s="30">
        <v>60000.0</v>
      </c>
      <c r="P624" s="31">
        <f t="shared" si="261"/>
        <v>0.006333333333</v>
      </c>
      <c r="Q624" s="32">
        <f t="shared" si="262"/>
        <v>-22000</v>
      </c>
      <c r="R624" s="32">
        <f t="shared" si="263"/>
        <v>-32000</v>
      </c>
      <c r="S624" s="28"/>
      <c r="T624" s="28">
        <f t="shared" si="264"/>
        <v>1</v>
      </c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</row>
    <row r="625" ht="12.75" customHeight="1">
      <c r="A625" s="33" t="s">
        <v>44</v>
      </c>
      <c r="B625" s="26" t="s">
        <v>1919</v>
      </c>
      <c r="C625" s="34">
        <v>77.0</v>
      </c>
      <c r="D625" s="26" t="s">
        <v>3550</v>
      </c>
      <c r="E625" s="26" t="s">
        <v>1905</v>
      </c>
      <c r="F625" s="35"/>
      <c r="G625" s="26"/>
      <c r="H625" s="26"/>
      <c r="I625" s="26"/>
      <c r="J625" s="26" t="s">
        <v>1798</v>
      </c>
      <c r="K625" s="26" t="s">
        <v>722</v>
      </c>
      <c r="L625" s="36">
        <v>40000.0</v>
      </c>
      <c r="M625" s="29">
        <f t="shared" si="265"/>
        <v>40000</v>
      </c>
      <c r="N625" s="28"/>
      <c r="O625" s="37">
        <v>60000.0</v>
      </c>
      <c r="P625" s="31">
        <f t="shared" si="261"/>
        <v>0.006666666667</v>
      </c>
      <c r="Q625" s="32">
        <f t="shared" si="262"/>
        <v>-20000</v>
      </c>
      <c r="R625" s="32">
        <f t="shared" si="263"/>
        <v>-30000</v>
      </c>
      <c r="S625" s="28"/>
      <c r="T625" s="28">
        <f t="shared" si="264"/>
        <v>1</v>
      </c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</row>
    <row r="626" ht="12.75" customHeight="1">
      <c r="A626" s="33" t="s">
        <v>44</v>
      </c>
      <c r="B626" s="26" t="s">
        <v>1919</v>
      </c>
      <c r="C626" s="34">
        <v>252.0</v>
      </c>
      <c r="D626" s="26" t="s">
        <v>3551</v>
      </c>
      <c r="E626" s="26" t="s">
        <v>1905</v>
      </c>
      <c r="F626" s="35"/>
      <c r="G626" s="26"/>
      <c r="H626" s="26"/>
      <c r="I626" s="26"/>
      <c r="J626" s="26" t="s">
        <v>1761</v>
      </c>
      <c r="K626" s="26" t="s">
        <v>244</v>
      </c>
      <c r="L626" s="36">
        <v>50000.0</v>
      </c>
      <c r="M626" s="29">
        <f t="shared" si="265"/>
        <v>50000</v>
      </c>
      <c r="N626" s="53"/>
      <c r="O626" s="37">
        <v>60000.0</v>
      </c>
      <c r="P626" s="31">
        <f t="shared" si="261"/>
        <v>0.008333333333</v>
      </c>
      <c r="Q626" s="32">
        <f t="shared" si="262"/>
        <v>-10000</v>
      </c>
      <c r="R626" s="32">
        <f t="shared" si="263"/>
        <v>-20000</v>
      </c>
      <c r="S626" s="28"/>
      <c r="T626" s="28">
        <f t="shared" si="264"/>
        <v>1</v>
      </c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</row>
    <row r="627" ht="12.75" customHeight="1">
      <c r="A627" s="52" t="s">
        <v>44</v>
      </c>
      <c r="B627" s="26" t="s">
        <v>1919</v>
      </c>
      <c r="C627" s="34">
        <v>328.0</v>
      </c>
      <c r="D627" s="26" t="s">
        <v>3552</v>
      </c>
      <c r="E627" s="26" t="s">
        <v>1905</v>
      </c>
      <c r="F627" s="28"/>
      <c r="G627" s="28"/>
      <c r="H627" s="28"/>
      <c r="I627" s="28"/>
      <c r="J627" s="26" t="s">
        <v>1731</v>
      </c>
      <c r="K627" s="26" t="s">
        <v>306</v>
      </c>
      <c r="L627" s="40">
        <v>55000.0</v>
      </c>
      <c r="M627" s="29">
        <f t="shared" si="265"/>
        <v>55000</v>
      </c>
      <c r="N627" s="53"/>
      <c r="O627" s="37">
        <v>60000.0</v>
      </c>
      <c r="P627" s="31">
        <f t="shared" si="261"/>
        <v>0.009166666667</v>
      </c>
      <c r="Q627" s="32">
        <f t="shared" si="262"/>
        <v>-5000</v>
      </c>
      <c r="R627" s="32">
        <f t="shared" si="263"/>
        <v>-15000</v>
      </c>
      <c r="S627" s="28"/>
      <c r="T627" s="28">
        <f t="shared" si="264"/>
        <v>1</v>
      </c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</row>
    <row r="628" ht="12.75" customHeight="1">
      <c r="A628" s="52" t="s">
        <v>44</v>
      </c>
      <c r="B628" s="26" t="s">
        <v>1919</v>
      </c>
      <c r="C628" s="34">
        <v>375.0</v>
      </c>
      <c r="D628" s="26" t="s">
        <v>3553</v>
      </c>
      <c r="E628" s="26" t="s">
        <v>1905</v>
      </c>
      <c r="F628" s="28"/>
      <c r="G628" s="28"/>
      <c r="H628" s="28"/>
      <c r="I628" s="28"/>
      <c r="J628" s="26" t="s">
        <v>1678</v>
      </c>
      <c r="K628" s="26" t="s">
        <v>836</v>
      </c>
      <c r="L628" s="40">
        <v>125000.0</v>
      </c>
      <c r="M628" s="29">
        <f t="shared" si="265"/>
        <v>125000</v>
      </c>
      <c r="N628" s="53"/>
      <c r="O628" s="30">
        <v>60000.0</v>
      </c>
      <c r="P628" s="31">
        <f t="shared" si="261"/>
        <v>0.02083333333</v>
      </c>
      <c r="Q628" s="32">
        <f t="shared" si="262"/>
        <v>65000</v>
      </c>
      <c r="R628" s="32">
        <f t="shared" si="263"/>
        <v>55000</v>
      </c>
      <c r="S628" s="28"/>
      <c r="T628" s="28">
        <f t="shared" si="264"/>
        <v>0</v>
      </c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</row>
    <row r="629" ht="12.75" customHeight="1">
      <c r="A629" s="52" t="s">
        <v>44</v>
      </c>
      <c r="B629" s="26" t="s">
        <v>1919</v>
      </c>
      <c r="C629" s="34">
        <v>417.0</v>
      </c>
      <c r="D629" s="26" t="s">
        <v>3554</v>
      </c>
      <c r="E629" s="26" t="s">
        <v>1902</v>
      </c>
      <c r="F629" s="28"/>
      <c r="G629" s="28"/>
      <c r="H629" s="28"/>
      <c r="I629" s="28"/>
      <c r="J629" s="26" t="s">
        <v>1593</v>
      </c>
      <c r="K629" s="26" t="s">
        <v>614</v>
      </c>
      <c r="L629" s="40">
        <v>140000.0</v>
      </c>
      <c r="M629" s="29">
        <f t="shared" si="265"/>
        <v>140000</v>
      </c>
      <c r="N629" s="53"/>
      <c r="O629" s="37">
        <v>60000.0</v>
      </c>
      <c r="P629" s="31">
        <f t="shared" si="261"/>
        <v>0.02333333333</v>
      </c>
      <c r="Q629" s="32">
        <f t="shared" si="262"/>
        <v>80000</v>
      </c>
      <c r="R629" s="32">
        <f t="shared" si="263"/>
        <v>70000</v>
      </c>
      <c r="S629" s="28"/>
      <c r="T629" s="28">
        <f t="shared" si="264"/>
        <v>0</v>
      </c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</row>
    <row r="630" ht="12.75" customHeight="1">
      <c r="A630" s="52" t="s">
        <v>44</v>
      </c>
      <c r="B630" s="26" t="s">
        <v>1919</v>
      </c>
      <c r="C630" s="34">
        <v>424.0</v>
      </c>
      <c r="D630" s="26" t="s">
        <v>3555</v>
      </c>
      <c r="E630" s="26" t="s">
        <v>1902</v>
      </c>
      <c r="F630" s="28"/>
      <c r="G630" s="28"/>
      <c r="H630" s="28"/>
      <c r="I630" s="28"/>
      <c r="J630" s="26" t="s">
        <v>1858</v>
      </c>
      <c r="K630" s="26" t="s">
        <v>1233</v>
      </c>
      <c r="L630" s="40">
        <v>22000.0</v>
      </c>
      <c r="M630" s="29">
        <f t="shared" si="265"/>
        <v>22000</v>
      </c>
      <c r="N630" s="53"/>
      <c r="O630" s="30">
        <v>60000.0</v>
      </c>
      <c r="P630" s="31">
        <f t="shared" si="261"/>
        <v>0.003666666667</v>
      </c>
      <c r="Q630" s="32">
        <f t="shared" si="262"/>
        <v>-38000</v>
      </c>
      <c r="R630" s="32">
        <f t="shared" si="263"/>
        <v>-48000</v>
      </c>
      <c r="S630" s="28"/>
      <c r="T630" s="28">
        <f t="shared" si="264"/>
        <v>1</v>
      </c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</row>
    <row r="631" ht="12.75" customHeight="1">
      <c r="A631" s="52" t="s">
        <v>44</v>
      </c>
      <c r="B631" s="26" t="s">
        <v>1919</v>
      </c>
      <c r="C631" s="34">
        <v>460.0</v>
      </c>
      <c r="D631" s="26" t="s">
        <v>3556</v>
      </c>
      <c r="E631" s="26" t="s">
        <v>1905</v>
      </c>
      <c r="F631" s="28"/>
      <c r="G631" s="28"/>
      <c r="H631" s="28"/>
      <c r="I631" s="28"/>
      <c r="J631" s="26" t="s">
        <v>1858</v>
      </c>
      <c r="K631" s="26" t="s">
        <v>362</v>
      </c>
      <c r="L631" s="40">
        <v>60000.0</v>
      </c>
      <c r="M631" s="29">
        <f t="shared" si="265"/>
        <v>60000</v>
      </c>
      <c r="N631" s="53"/>
      <c r="O631" s="30">
        <v>60000.0</v>
      </c>
      <c r="P631" s="31">
        <f t="shared" si="261"/>
        <v>0.01</v>
      </c>
      <c r="Q631" s="32">
        <f t="shared" si="262"/>
        <v>0</v>
      </c>
      <c r="R631" s="32">
        <f t="shared" si="263"/>
        <v>-10000</v>
      </c>
      <c r="S631" s="28"/>
      <c r="T631" s="28">
        <f t="shared" si="264"/>
        <v>1</v>
      </c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</row>
    <row r="632" ht="12.75" customHeight="1">
      <c r="A632" s="52" t="s">
        <v>44</v>
      </c>
      <c r="B632" s="26" t="s">
        <v>1919</v>
      </c>
      <c r="C632" s="34">
        <v>485.0</v>
      </c>
      <c r="D632" s="26" t="s">
        <v>3557</v>
      </c>
      <c r="E632" s="26" t="s">
        <v>1902</v>
      </c>
      <c r="F632" s="28"/>
      <c r="G632" s="28"/>
      <c r="H632" s="28"/>
      <c r="I632" s="28"/>
      <c r="J632" s="26" t="s">
        <v>1535</v>
      </c>
      <c r="K632" s="26" t="s">
        <v>629</v>
      </c>
      <c r="L632" s="40">
        <v>220000.0</v>
      </c>
      <c r="M632" s="29">
        <f t="shared" si="265"/>
        <v>220000</v>
      </c>
      <c r="N632" s="53"/>
      <c r="O632" s="37">
        <v>60000.0</v>
      </c>
      <c r="P632" s="31">
        <f t="shared" si="261"/>
        <v>0.03666666667</v>
      </c>
      <c r="Q632" s="32">
        <f t="shared" si="262"/>
        <v>160000</v>
      </c>
      <c r="R632" s="32">
        <f t="shared" si="263"/>
        <v>150000</v>
      </c>
      <c r="S632" s="28"/>
      <c r="T632" s="28">
        <f t="shared" si="264"/>
        <v>0</v>
      </c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</row>
    <row r="633" ht="12.75" customHeight="1">
      <c r="A633" s="33" t="s">
        <v>44</v>
      </c>
      <c r="B633" s="34" t="s">
        <v>2005</v>
      </c>
      <c r="C633" s="54">
        <v>518.0</v>
      </c>
      <c r="D633" s="28" t="s">
        <v>3558</v>
      </c>
      <c r="E633" s="26" t="s">
        <v>1902</v>
      </c>
      <c r="F633" s="35" t="s">
        <v>2010</v>
      </c>
      <c r="G633" s="35" t="s">
        <v>3559</v>
      </c>
      <c r="H633" s="28"/>
      <c r="I633" s="28"/>
      <c r="J633" s="35" t="s">
        <v>1761</v>
      </c>
      <c r="K633" s="35" t="s">
        <v>547</v>
      </c>
      <c r="L633" s="40">
        <v>48000.0</v>
      </c>
      <c r="M633" s="29">
        <f t="shared" si="265"/>
        <v>48000</v>
      </c>
      <c r="N633" s="53"/>
      <c r="O633" s="37">
        <v>60000.0</v>
      </c>
      <c r="P633" s="31">
        <f t="shared" si="261"/>
        <v>0.008</v>
      </c>
      <c r="Q633" s="32">
        <f t="shared" si="262"/>
        <v>-12000</v>
      </c>
      <c r="R633" s="32">
        <f t="shared" si="263"/>
        <v>-22000</v>
      </c>
      <c r="S633" s="28"/>
      <c r="T633" s="28">
        <f t="shared" si="264"/>
        <v>1</v>
      </c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</row>
    <row r="634" ht="12.75" customHeight="1">
      <c r="A634" s="33" t="s">
        <v>44</v>
      </c>
      <c r="B634" s="26" t="s">
        <v>2005</v>
      </c>
      <c r="C634" s="54">
        <v>570.0</v>
      </c>
      <c r="D634" s="28" t="s">
        <v>3560</v>
      </c>
      <c r="E634" s="26" t="s">
        <v>1902</v>
      </c>
      <c r="F634" s="35" t="s">
        <v>2010</v>
      </c>
      <c r="G634" s="35" t="s">
        <v>3561</v>
      </c>
      <c r="H634" s="28"/>
      <c r="I634" s="28"/>
      <c r="J634" s="35" t="s">
        <v>1387</v>
      </c>
      <c r="K634" s="35" t="s">
        <v>231</v>
      </c>
      <c r="L634" s="40">
        <v>25000.0</v>
      </c>
      <c r="M634" s="29">
        <f t="shared" si="265"/>
        <v>25000</v>
      </c>
      <c r="N634" s="53"/>
      <c r="O634" s="30">
        <v>60000.0</v>
      </c>
      <c r="P634" s="31">
        <f t="shared" si="261"/>
        <v>0.004166666667</v>
      </c>
      <c r="Q634" s="32">
        <f t="shared" si="262"/>
        <v>-35000</v>
      </c>
      <c r="R634" s="32">
        <f t="shared" si="263"/>
        <v>-45000</v>
      </c>
      <c r="S634" s="28"/>
      <c r="T634" s="28">
        <f t="shared" si="264"/>
        <v>1</v>
      </c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</row>
    <row r="635" ht="12.75" customHeight="1">
      <c r="A635" s="33" t="s">
        <v>44</v>
      </c>
      <c r="B635" s="26" t="s">
        <v>2005</v>
      </c>
      <c r="C635" s="54">
        <v>614.0</v>
      </c>
      <c r="D635" s="28" t="s">
        <v>3562</v>
      </c>
      <c r="E635" s="26" t="s">
        <v>1905</v>
      </c>
      <c r="F635" s="35" t="s">
        <v>3563</v>
      </c>
      <c r="G635" s="35" t="s">
        <v>3564</v>
      </c>
      <c r="H635" s="28"/>
      <c r="I635" s="28"/>
      <c r="J635" s="35" t="s">
        <v>1801</v>
      </c>
      <c r="K635" s="35" t="s">
        <v>891</v>
      </c>
      <c r="L635" s="40">
        <v>43000.0</v>
      </c>
      <c r="M635" s="29">
        <f t="shared" si="265"/>
        <v>43000</v>
      </c>
      <c r="N635" s="53"/>
      <c r="O635" s="30">
        <v>60000.0</v>
      </c>
      <c r="P635" s="31">
        <f t="shared" si="261"/>
        <v>0.007166666667</v>
      </c>
      <c r="Q635" s="32">
        <f t="shared" si="262"/>
        <v>-17000</v>
      </c>
      <c r="R635" s="32">
        <f t="shared" si="263"/>
        <v>-27000</v>
      </c>
      <c r="S635" s="28"/>
      <c r="T635" s="28">
        <f t="shared" si="264"/>
        <v>1</v>
      </c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</row>
    <row r="636" ht="12.75" customHeight="1">
      <c r="A636" s="52" t="s">
        <v>44</v>
      </c>
      <c r="B636" s="26" t="s">
        <v>2005</v>
      </c>
      <c r="C636" s="34">
        <v>763.0</v>
      </c>
      <c r="D636" s="26" t="s">
        <v>3565</v>
      </c>
      <c r="E636" s="26" t="s">
        <v>1902</v>
      </c>
      <c r="F636" s="26" t="s">
        <v>2382</v>
      </c>
      <c r="G636" s="26" t="s">
        <v>3566</v>
      </c>
      <c r="H636" s="28"/>
      <c r="I636" s="28"/>
      <c r="J636" s="26" t="s">
        <v>1399</v>
      </c>
      <c r="K636" s="26" t="s">
        <v>952</v>
      </c>
      <c r="L636" s="36">
        <v>70000.0</v>
      </c>
      <c r="M636" s="29">
        <f t="shared" si="265"/>
        <v>70000</v>
      </c>
      <c r="N636" s="53"/>
      <c r="O636" s="30">
        <v>60000.0</v>
      </c>
      <c r="P636" s="31">
        <f t="shared" si="261"/>
        <v>0.01166666667</v>
      </c>
      <c r="Q636" s="32">
        <f t="shared" si="262"/>
        <v>10000</v>
      </c>
      <c r="R636" s="32">
        <f t="shared" si="263"/>
        <v>0</v>
      </c>
      <c r="S636" s="28"/>
      <c r="T636" s="28">
        <f t="shared" si="264"/>
        <v>0</v>
      </c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</row>
    <row r="637" ht="12.75" customHeight="1">
      <c r="A637" s="52" t="s">
        <v>44</v>
      </c>
      <c r="B637" s="26" t="s">
        <v>2005</v>
      </c>
      <c r="C637" s="34">
        <v>822.0</v>
      </c>
      <c r="D637" s="28" t="str">
        <f>CONCATENATE(A637," x ", G637)</f>
        <v>Dark Angel (IRE) x Kodinar (GB)</v>
      </c>
      <c r="E637" s="26" t="s">
        <v>1902</v>
      </c>
      <c r="F637" s="26" t="s">
        <v>2019</v>
      </c>
      <c r="G637" s="26" t="s">
        <v>3567</v>
      </c>
      <c r="H637" s="28"/>
      <c r="I637" s="28"/>
      <c r="J637" s="26" t="s">
        <v>1401</v>
      </c>
      <c r="K637" s="26" t="s">
        <v>1387</v>
      </c>
      <c r="L637" s="55">
        <v>19000.0</v>
      </c>
      <c r="M637" s="29">
        <f t="shared" si="265"/>
        <v>19000</v>
      </c>
      <c r="N637" s="28"/>
      <c r="O637" s="30">
        <v>60000.0</v>
      </c>
      <c r="P637" s="31">
        <f t="shared" si="261"/>
        <v>0.003166666667</v>
      </c>
      <c r="Q637" s="32">
        <f t="shared" si="262"/>
        <v>-41000</v>
      </c>
      <c r="R637" s="32">
        <f t="shared" si="263"/>
        <v>-51000</v>
      </c>
      <c r="S637" s="28"/>
      <c r="T637" s="28">
        <f t="shared" si="264"/>
        <v>1</v>
      </c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</row>
    <row r="638" ht="12.75" customHeight="1">
      <c r="A638" s="38" t="s">
        <v>44</v>
      </c>
      <c r="B638" s="34" t="s">
        <v>1921</v>
      </c>
      <c r="C638" s="39" t="s">
        <v>3568</v>
      </c>
      <c r="D638" s="28" t="s">
        <v>3569</v>
      </c>
      <c r="E638" s="26" t="s">
        <v>1905</v>
      </c>
      <c r="F638" s="28" t="s">
        <v>1924</v>
      </c>
      <c r="G638" s="28" t="s">
        <v>3570</v>
      </c>
      <c r="H638" s="28" t="s">
        <v>9</v>
      </c>
      <c r="I638" s="28" t="s">
        <v>2321</v>
      </c>
      <c r="J638" s="28" t="s">
        <v>1865</v>
      </c>
      <c r="K638" s="28" t="s">
        <v>1126</v>
      </c>
      <c r="L638" s="40">
        <v>40000.0</v>
      </c>
      <c r="M638" s="29">
        <f t="shared" si="265"/>
        <v>40000</v>
      </c>
      <c r="N638" s="57"/>
      <c r="O638" s="30">
        <v>60000.0</v>
      </c>
      <c r="P638" s="31">
        <f t="shared" si="261"/>
        <v>0.006666666667</v>
      </c>
      <c r="Q638" s="32">
        <f t="shared" si="262"/>
        <v>-20000</v>
      </c>
      <c r="R638" s="32">
        <f t="shared" si="263"/>
        <v>-30000</v>
      </c>
      <c r="S638" s="28"/>
      <c r="T638" s="28">
        <f t="shared" si="264"/>
        <v>1</v>
      </c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</row>
    <row r="639" ht="12.75" customHeight="1">
      <c r="A639" s="38" t="s">
        <v>44</v>
      </c>
      <c r="B639" s="34" t="s">
        <v>1921</v>
      </c>
      <c r="C639" s="39" t="s">
        <v>3571</v>
      </c>
      <c r="D639" s="28" t="s">
        <v>3572</v>
      </c>
      <c r="E639" s="26" t="s">
        <v>1902</v>
      </c>
      <c r="F639" s="28" t="s">
        <v>1924</v>
      </c>
      <c r="G639" s="28" t="s">
        <v>3573</v>
      </c>
      <c r="H639" s="28" t="s">
        <v>9</v>
      </c>
      <c r="I639" s="28" t="s">
        <v>2314</v>
      </c>
      <c r="J639" s="28" t="s">
        <v>1593</v>
      </c>
      <c r="K639" s="28" t="s">
        <v>1132</v>
      </c>
      <c r="L639" s="40">
        <v>60000.0</v>
      </c>
      <c r="M639" s="29">
        <f t="shared" si="265"/>
        <v>60000</v>
      </c>
      <c r="N639" s="57"/>
      <c r="O639" s="30">
        <v>60000.0</v>
      </c>
      <c r="P639" s="31">
        <f t="shared" si="261"/>
        <v>0.01</v>
      </c>
      <c r="Q639" s="32">
        <f t="shared" si="262"/>
        <v>0</v>
      </c>
      <c r="R639" s="32">
        <f t="shared" si="263"/>
        <v>-10000</v>
      </c>
      <c r="S639" s="28"/>
      <c r="T639" s="28">
        <f t="shared" si="264"/>
        <v>1</v>
      </c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</row>
    <row r="640" ht="12.75" customHeight="1">
      <c r="A640" s="38" t="s">
        <v>44</v>
      </c>
      <c r="B640" s="34" t="s">
        <v>1928</v>
      </c>
      <c r="C640" s="39" t="s">
        <v>3574</v>
      </c>
      <c r="D640" s="28" t="s">
        <v>3575</v>
      </c>
      <c r="E640" s="26" t="s">
        <v>1905</v>
      </c>
      <c r="F640" s="28" t="s">
        <v>2382</v>
      </c>
      <c r="G640" s="28" t="s">
        <v>3576</v>
      </c>
      <c r="H640" s="28" t="s">
        <v>9</v>
      </c>
      <c r="I640" s="28" t="s">
        <v>2205</v>
      </c>
      <c r="J640" s="28" t="s">
        <v>1848</v>
      </c>
      <c r="K640" s="28" t="s">
        <v>509</v>
      </c>
      <c r="L640" s="40">
        <v>56000.0</v>
      </c>
      <c r="M640" s="29">
        <f t="shared" si="265"/>
        <v>56000</v>
      </c>
      <c r="N640" s="57"/>
      <c r="O640" s="37">
        <v>60000.0</v>
      </c>
      <c r="P640" s="31">
        <f t="shared" si="261"/>
        <v>0.009333333333</v>
      </c>
      <c r="Q640" s="32">
        <f t="shared" si="262"/>
        <v>-4000</v>
      </c>
      <c r="R640" s="32">
        <f t="shared" si="263"/>
        <v>-14000</v>
      </c>
      <c r="S640" s="28"/>
      <c r="T640" s="28">
        <f t="shared" si="264"/>
        <v>1</v>
      </c>
    </row>
    <row r="641" ht="12.75" customHeight="1">
      <c r="A641" s="38" t="s">
        <v>44</v>
      </c>
      <c r="B641" s="34" t="s">
        <v>1928</v>
      </c>
      <c r="C641" s="39" t="s">
        <v>3577</v>
      </c>
      <c r="D641" s="28" t="s">
        <v>3578</v>
      </c>
      <c r="E641" s="26" t="s">
        <v>1905</v>
      </c>
      <c r="F641" s="28" t="s">
        <v>1924</v>
      </c>
      <c r="G641" s="28" t="s">
        <v>3579</v>
      </c>
      <c r="H641" s="28" t="s">
        <v>9</v>
      </c>
      <c r="I641" s="28" t="s">
        <v>48</v>
      </c>
      <c r="J641" s="28" t="s">
        <v>1239</v>
      </c>
      <c r="K641" s="28" t="s">
        <v>862</v>
      </c>
      <c r="L641" s="40">
        <v>3000.0</v>
      </c>
      <c r="M641" s="29">
        <f t="shared" si="265"/>
        <v>3000</v>
      </c>
      <c r="N641" s="57"/>
      <c r="O641" s="30">
        <v>60000.0</v>
      </c>
      <c r="P641" s="31">
        <f t="shared" si="261"/>
        <v>0.0005</v>
      </c>
      <c r="Q641" s="32">
        <f t="shared" si="262"/>
        <v>-57000</v>
      </c>
      <c r="R641" s="32">
        <f t="shared" si="263"/>
        <v>-67000</v>
      </c>
      <c r="S641" s="28"/>
      <c r="T641" s="28">
        <f t="shared" si="264"/>
        <v>1</v>
      </c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</row>
    <row r="642" ht="12.75" customHeight="1">
      <c r="A642" s="25" t="s">
        <v>44</v>
      </c>
      <c r="B642" s="26" t="s">
        <v>1933</v>
      </c>
      <c r="C642" s="39" t="s">
        <v>3580</v>
      </c>
      <c r="D642" s="28" t="s">
        <v>3581</v>
      </c>
      <c r="E642" s="28" t="s">
        <v>1902</v>
      </c>
      <c r="F642" s="28" t="s">
        <v>1924</v>
      </c>
      <c r="G642" s="28" t="s">
        <v>3582</v>
      </c>
      <c r="H642" s="53" t="s">
        <v>9</v>
      </c>
      <c r="I642" s="28" t="s">
        <v>112</v>
      </c>
      <c r="J642" s="28" t="s">
        <v>1867</v>
      </c>
      <c r="K642" s="28" t="s">
        <v>1049</v>
      </c>
      <c r="L642" s="29">
        <f t="shared" ref="L642:L650" si="266">M642*1.2</f>
        <v>156000</v>
      </c>
      <c r="M642" s="49">
        <v>130000.0</v>
      </c>
      <c r="N642" s="28"/>
      <c r="O642" s="30">
        <v>60000.0</v>
      </c>
      <c r="P642" s="31">
        <f t="shared" si="261"/>
        <v>0.026</v>
      </c>
      <c r="Q642" s="32">
        <f t="shared" si="262"/>
        <v>96000</v>
      </c>
      <c r="R642" s="32">
        <f t="shared" si="263"/>
        <v>86000</v>
      </c>
      <c r="S642" s="28"/>
      <c r="T642" s="28">
        <f t="shared" si="264"/>
        <v>0</v>
      </c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</row>
    <row r="643" ht="12.75" customHeight="1">
      <c r="A643" s="25" t="s">
        <v>44</v>
      </c>
      <c r="B643" s="26" t="s">
        <v>1933</v>
      </c>
      <c r="C643" s="39" t="s">
        <v>2820</v>
      </c>
      <c r="D643" s="28" t="s">
        <v>3583</v>
      </c>
      <c r="E643" s="28" t="s">
        <v>1902</v>
      </c>
      <c r="F643" s="28" t="s">
        <v>1924</v>
      </c>
      <c r="G643" s="28" t="s">
        <v>3584</v>
      </c>
      <c r="H643" s="53" t="s">
        <v>9</v>
      </c>
      <c r="I643" s="28" t="s">
        <v>43</v>
      </c>
      <c r="J643" s="28" t="s">
        <v>1884</v>
      </c>
      <c r="K643" s="28" t="s">
        <v>1160</v>
      </c>
      <c r="L643" s="29">
        <f t="shared" si="266"/>
        <v>132000</v>
      </c>
      <c r="M643" s="49">
        <v>110000.0</v>
      </c>
      <c r="N643" s="28"/>
      <c r="O643" s="30">
        <v>60000.0</v>
      </c>
      <c r="P643" s="31">
        <f t="shared" si="261"/>
        <v>0.022</v>
      </c>
      <c r="Q643" s="32">
        <f t="shared" si="262"/>
        <v>72000</v>
      </c>
      <c r="R643" s="32">
        <f t="shared" si="263"/>
        <v>62000</v>
      </c>
      <c r="S643" s="28"/>
      <c r="T643" s="28">
        <f t="shared" si="264"/>
        <v>0</v>
      </c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</row>
    <row r="644" ht="12.75" customHeight="1">
      <c r="A644" s="25" t="s">
        <v>44</v>
      </c>
      <c r="B644" s="26" t="s">
        <v>1933</v>
      </c>
      <c r="C644" s="39" t="s">
        <v>3585</v>
      </c>
      <c r="D644" s="28" t="s">
        <v>3586</v>
      </c>
      <c r="E644" s="28" t="s">
        <v>1905</v>
      </c>
      <c r="F644" s="28" t="s">
        <v>3587</v>
      </c>
      <c r="G644" s="28" t="s">
        <v>3588</v>
      </c>
      <c r="H644" s="53" t="s">
        <v>9</v>
      </c>
      <c r="I644" s="28" t="s">
        <v>2422</v>
      </c>
      <c r="J644" s="28" t="s">
        <v>1884</v>
      </c>
      <c r="K644" s="28" t="s">
        <v>607</v>
      </c>
      <c r="L644" s="29">
        <f t="shared" si="266"/>
        <v>570000</v>
      </c>
      <c r="M644" s="49">
        <v>475000.0</v>
      </c>
      <c r="N644" s="28"/>
      <c r="O644" s="37">
        <v>60000.0</v>
      </c>
      <c r="P644" s="31">
        <f t="shared" si="261"/>
        <v>0.095</v>
      </c>
      <c r="Q644" s="32">
        <f t="shared" si="262"/>
        <v>510000</v>
      </c>
      <c r="R644" s="32">
        <f t="shared" si="263"/>
        <v>500000</v>
      </c>
      <c r="S644" s="28"/>
      <c r="T644" s="28">
        <f t="shared" si="264"/>
        <v>0</v>
      </c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</row>
    <row r="645" ht="12.75" customHeight="1">
      <c r="A645" s="25" t="s">
        <v>44</v>
      </c>
      <c r="B645" s="26" t="s">
        <v>1933</v>
      </c>
      <c r="C645" s="39" t="s">
        <v>3209</v>
      </c>
      <c r="D645" s="28" t="s">
        <v>3589</v>
      </c>
      <c r="E645" s="28" t="s">
        <v>1905</v>
      </c>
      <c r="F645" s="28" t="s">
        <v>2382</v>
      </c>
      <c r="G645" s="28" t="s">
        <v>3590</v>
      </c>
      <c r="H645" s="53" t="s">
        <v>9</v>
      </c>
      <c r="I645" s="28" t="s">
        <v>88</v>
      </c>
      <c r="J645" s="28" t="s">
        <v>1594</v>
      </c>
      <c r="K645" s="28" t="s">
        <v>565</v>
      </c>
      <c r="L645" s="29">
        <f t="shared" si="266"/>
        <v>3480000</v>
      </c>
      <c r="M645" s="49">
        <v>2900000.0</v>
      </c>
      <c r="N645" s="28"/>
      <c r="O645" s="37">
        <v>60000.0</v>
      </c>
      <c r="P645" s="31">
        <f t="shared" si="261"/>
        <v>0.58</v>
      </c>
      <c r="Q645" s="32">
        <f t="shared" si="262"/>
        <v>3420000</v>
      </c>
      <c r="R645" s="32">
        <f t="shared" si="263"/>
        <v>3410000</v>
      </c>
      <c r="S645" s="28"/>
      <c r="T645" s="28">
        <f t="shared" si="264"/>
        <v>0</v>
      </c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</row>
    <row r="646" ht="12.75" customHeight="1">
      <c r="A646" s="25" t="s">
        <v>44</v>
      </c>
      <c r="B646" s="26" t="s">
        <v>1933</v>
      </c>
      <c r="C646" s="39" t="s">
        <v>3591</v>
      </c>
      <c r="D646" s="28" t="s">
        <v>3592</v>
      </c>
      <c r="E646" s="28" t="s">
        <v>1902</v>
      </c>
      <c r="F646" s="28" t="s">
        <v>3587</v>
      </c>
      <c r="G646" s="28" t="s">
        <v>3593</v>
      </c>
      <c r="H646" s="53" t="s">
        <v>9</v>
      </c>
      <c r="I646" s="28" t="s">
        <v>86</v>
      </c>
      <c r="J646" s="28" t="s">
        <v>1748</v>
      </c>
      <c r="K646" s="28" t="s">
        <v>1087</v>
      </c>
      <c r="L646" s="29">
        <f t="shared" si="266"/>
        <v>138000</v>
      </c>
      <c r="M646" s="49">
        <v>115000.0</v>
      </c>
      <c r="N646" s="28"/>
      <c r="O646" s="30">
        <v>60000.0</v>
      </c>
      <c r="P646" s="31">
        <f t="shared" si="261"/>
        <v>0.023</v>
      </c>
      <c r="Q646" s="32">
        <f t="shared" si="262"/>
        <v>78000</v>
      </c>
      <c r="R646" s="32">
        <f t="shared" si="263"/>
        <v>68000</v>
      </c>
      <c r="S646" s="28"/>
      <c r="T646" s="28">
        <f t="shared" si="264"/>
        <v>0</v>
      </c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</row>
    <row r="647" ht="12.75" customHeight="1">
      <c r="A647" s="25" t="s">
        <v>44</v>
      </c>
      <c r="B647" s="26" t="s">
        <v>1933</v>
      </c>
      <c r="C647" s="39" t="s">
        <v>3594</v>
      </c>
      <c r="D647" s="28" t="s">
        <v>3595</v>
      </c>
      <c r="E647" s="28" t="s">
        <v>1902</v>
      </c>
      <c r="F647" s="28" t="s">
        <v>2324</v>
      </c>
      <c r="G647" s="28" t="s">
        <v>3596</v>
      </c>
      <c r="H647" s="53" t="s">
        <v>9</v>
      </c>
      <c r="I647" s="28" t="s">
        <v>2351</v>
      </c>
      <c r="J647" s="28" t="s">
        <v>1729</v>
      </c>
      <c r="K647" s="28" t="s">
        <v>285</v>
      </c>
      <c r="L647" s="29">
        <f t="shared" si="266"/>
        <v>138000</v>
      </c>
      <c r="M647" s="49">
        <v>115000.0</v>
      </c>
      <c r="N647" s="28"/>
      <c r="O647" s="37">
        <v>60000.0</v>
      </c>
      <c r="P647" s="31">
        <f t="shared" si="261"/>
        <v>0.023</v>
      </c>
      <c r="Q647" s="32">
        <f t="shared" si="262"/>
        <v>78000</v>
      </c>
      <c r="R647" s="32">
        <f t="shared" si="263"/>
        <v>68000</v>
      </c>
      <c r="S647" s="28"/>
      <c r="T647" s="28">
        <f t="shared" si="264"/>
        <v>0</v>
      </c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</row>
    <row r="648" ht="12.75" customHeight="1">
      <c r="A648" s="25" t="s">
        <v>44</v>
      </c>
      <c r="B648" s="26" t="s">
        <v>1933</v>
      </c>
      <c r="C648" s="39" t="s">
        <v>3597</v>
      </c>
      <c r="D648" s="28" t="s">
        <v>3598</v>
      </c>
      <c r="E648" s="28" t="s">
        <v>1905</v>
      </c>
      <c r="F648" s="28" t="s">
        <v>1924</v>
      </c>
      <c r="G648" s="28" t="s">
        <v>3599</v>
      </c>
      <c r="H648" s="53" t="s">
        <v>9</v>
      </c>
      <c r="I648" s="28" t="s">
        <v>2732</v>
      </c>
      <c r="J648" s="28" t="s">
        <v>1884</v>
      </c>
      <c r="K648" s="28" t="s">
        <v>1126</v>
      </c>
      <c r="L648" s="29">
        <f t="shared" si="266"/>
        <v>156000</v>
      </c>
      <c r="M648" s="49">
        <v>130000.0</v>
      </c>
      <c r="N648" s="28"/>
      <c r="O648" s="30">
        <v>60000.0</v>
      </c>
      <c r="P648" s="31">
        <f t="shared" si="261"/>
        <v>0.026</v>
      </c>
      <c r="Q648" s="32">
        <f t="shared" si="262"/>
        <v>96000</v>
      </c>
      <c r="R648" s="32">
        <f t="shared" si="263"/>
        <v>86000</v>
      </c>
      <c r="S648" s="28"/>
      <c r="T648" s="28">
        <f t="shared" si="264"/>
        <v>0</v>
      </c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</row>
    <row r="649" ht="12.75" customHeight="1">
      <c r="A649" s="25" t="s">
        <v>44</v>
      </c>
      <c r="B649" s="26" t="s">
        <v>1933</v>
      </c>
      <c r="C649" s="39" t="s">
        <v>3600</v>
      </c>
      <c r="D649" s="28" t="s">
        <v>3601</v>
      </c>
      <c r="E649" s="28" t="s">
        <v>1902</v>
      </c>
      <c r="F649" s="28" t="s">
        <v>1924</v>
      </c>
      <c r="G649" s="28" t="s">
        <v>3602</v>
      </c>
      <c r="H649" s="53" t="s">
        <v>9</v>
      </c>
      <c r="I649" s="28" t="s">
        <v>48</v>
      </c>
      <c r="J649" s="28" t="s">
        <v>1503</v>
      </c>
      <c r="K649" s="28" t="s">
        <v>1247</v>
      </c>
      <c r="L649" s="29">
        <f t="shared" si="266"/>
        <v>504000</v>
      </c>
      <c r="M649" s="49">
        <v>420000.0</v>
      </c>
      <c r="N649" s="28"/>
      <c r="O649" s="30">
        <v>60000.0</v>
      </c>
      <c r="P649" s="31">
        <f t="shared" si="261"/>
        <v>0.084</v>
      </c>
      <c r="Q649" s="32">
        <f t="shared" si="262"/>
        <v>444000</v>
      </c>
      <c r="R649" s="32">
        <f t="shared" si="263"/>
        <v>434000</v>
      </c>
      <c r="S649" s="28"/>
      <c r="T649" s="28">
        <f t="shared" si="264"/>
        <v>0</v>
      </c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</row>
    <row r="650" ht="12.75" customHeight="1">
      <c r="A650" s="25" t="s">
        <v>44</v>
      </c>
      <c r="B650" s="26" t="s">
        <v>1933</v>
      </c>
      <c r="C650" s="39" t="s">
        <v>3603</v>
      </c>
      <c r="D650" s="28" t="s">
        <v>3604</v>
      </c>
      <c r="E650" s="28" t="s">
        <v>1905</v>
      </c>
      <c r="F650" s="28" t="s">
        <v>2282</v>
      </c>
      <c r="G650" s="28" t="s">
        <v>3605</v>
      </c>
      <c r="H650" s="53" t="s">
        <v>9</v>
      </c>
      <c r="I650" s="28" t="s">
        <v>2505</v>
      </c>
      <c r="J650" s="28" t="s">
        <v>1482</v>
      </c>
      <c r="K650" s="28" t="s">
        <v>1041</v>
      </c>
      <c r="L650" s="29">
        <f t="shared" si="266"/>
        <v>120000</v>
      </c>
      <c r="M650" s="49">
        <v>100000.0</v>
      </c>
      <c r="N650" s="28"/>
      <c r="O650" s="30">
        <v>60000.0</v>
      </c>
      <c r="P650" s="31">
        <f t="shared" si="261"/>
        <v>0.02</v>
      </c>
      <c r="Q650" s="32">
        <f t="shared" si="262"/>
        <v>60000</v>
      </c>
      <c r="R650" s="32">
        <f t="shared" si="263"/>
        <v>50000</v>
      </c>
      <c r="S650" s="28"/>
      <c r="T650" s="28">
        <f t="shared" si="264"/>
        <v>0</v>
      </c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</row>
    <row r="651" ht="12.75" customHeight="1">
      <c r="A651" s="38" t="s">
        <v>44</v>
      </c>
      <c r="B651" s="34" t="s">
        <v>1933</v>
      </c>
      <c r="C651" s="39" t="s">
        <v>3606</v>
      </c>
      <c r="D651" s="28" t="s">
        <v>3607</v>
      </c>
      <c r="E651" s="28" t="s">
        <v>1902</v>
      </c>
      <c r="F651" s="28" t="s">
        <v>2382</v>
      </c>
      <c r="G651" s="28" t="s">
        <v>3608</v>
      </c>
      <c r="H651" s="28" t="s">
        <v>9</v>
      </c>
      <c r="I651" s="28" t="s">
        <v>3392</v>
      </c>
      <c r="J651" s="53" t="s">
        <v>1884</v>
      </c>
      <c r="K651" s="28" t="s">
        <v>797</v>
      </c>
      <c r="L651" s="29">
        <v>480000.0</v>
      </c>
      <c r="M651" s="49">
        <v>400000.0</v>
      </c>
      <c r="N651" s="28"/>
      <c r="O651" s="30">
        <v>60000.0</v>
      </c>
      <c r="P651" s="31">
        <f t="shared" si="261"/>
        <v>0.08</v>
      </c>
      <c r="Q651" s="32">
        <f t="shared" si="262"/>
        <v>420000</v>
      </c>
      <c r="R651" s="32">
        <f t="shared" si="263"/>
        <v>410000</v>
      </c>
      <c r="S651" s="28"/>
      <c r="T651" s="28">
        <f t="shared" si="264"/>
        <v>0</v>
      </c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</row>
    <row r="652" ht="12.75" customHeight="1">
      <c r="A652" s="38" t="s">
        <v>44</v>
      </c>
      <c r="B652" s="34" t="s">
        <v>1933</v>
      </c>
      <c r="C652" s="39" t="s">
        <v>3609</v>
      </c>
      <c r="D652" s="28" t="s">
        <v>3610</v>
      </c>
      <c r="E652" s="28" t="s">
        <v>1902</v>
      </c>
      <c r="F652" s="28" t="s">
        <v>2382</v>
      </c>
      <c r="G652" s="28" t="s">
        <v>3611</v>
      </c>
      <c r="H652" s="28" t="s">
        <v>9</v>
      </c>
      <c r="I652" s="28" t="s">
        <v>2205</v>
      </c>
      <c r="J652" s="53" t="s">
        <v>1884</v>
      </c>
      <c r="K652" s="28" t="s">
        <v>558</v>
      </c>
      <c r="L652" s="29">
        <v>108000.0</v>
      </c>
      <c r="M652" s="49">
        <v>90000.0</v>
      </c>
      <c r="N652" s="28"/>
      <c r="O652" s="30">
        <v>60000.0</v>
      </c>
      <c r="P652" s="31">
        <f t="shared" si="261"/>
        <v>0.018</v>
      </c>
      <c r="Q652" s="32">
        <f t="shared" si="262"/>
        <v>48000</v>
      </c>
      <c r="R652" s="32">
        <f t="shared" si="263"/>
        <v>38000</v>
      </c>
      <c r="S652" s="28"/>
      <c r="T652" s="28">
        <f t="shared" si="264"/>
        <v>0</v>
      </c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</row>
    <row r="653" ht="12.75" customHeight="1">
      <c r="A653" s="38" t="s">
        <v>44</v>
      </c>
      <c r="B653" s="34" t="s">
        <v>1933</v>
      </c>
      <c r="C653" s="39" t="s">
        <v>3612</v>
      </c>
      <c r="D653" s="28" t="s">
        <v>3613</v>
      </c>
      <c r="E653" s="28" t="s">
        <v>1905</v>
      </c>
      <c r="F653" s="28" t="s">
        <v>1924</v>
      </c>
      <c r="G653" s="28" t="s">
        <v>3614</v>
      </c>
      <c r="H653" s="28" t="s">
        <v>9</v>
      </c>
      <c r="I653" s="28" t="s">
        <v>1982</v>
      </c>
      <c r="J653" s="58" t="s">
        <v>1610</v>
      </c>
      <c r="K653" s="53" t="s">
        <v>519</v>
      </c>
      <c r="L653" s="29">
        <v>96000.0</v>
      </c>
      <c r="M653" s="49">
        <v>80000.0</v>
      </c>
      <c r="N653" s="28"/>
      <c r="O653" s="30">
        <v>60000.0</v>
      </c>
      <c r="P653" s="31">
        <f t="shared" si="261"/>
        <v>0.016</v>
      </c>
      <c r="Q653" s="32">
        <f t="shared" si="262"/>
        <v>36000</v>
      </c>
      <c r="R653" s="32">
        <f t="shared" si="263"/>
        <v>26000</v>
      </c>
      <c r="S653" s="28"/>
      <c r="T653" s="28">
        <f t="shared" si="264"/>
        <v>0</v>
      </c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</row>
    <row r="654" ht="12.75" customHeight="1">
      <c r="A654" s="25" t="s">
        <v>44</v>
      </c>
      <c r="B654" s="26" t="s">
        <v>1933</v>
      </c>
      <c r="C654" s="39" t="s">
        <v>3615</v>
      </c>
      <c r="D654" s="28" t="s">
        <v>3616</v>
      </c>
      <c r="E654" s="28" t="s">
        <v>1902</v>
      </c>
      <c r="F654" s="28" t="s">
        <v>1924</v>
      </c>
      <c r="G654" s="28" t="s">
        <v>3617</v>
      </c>
      <c r="H654" s="53" t="s">
        <v>9</v>
      </c>
      <c r="I654" s="28" t="s">
        <v>1932</v>
      </c>
      <c r="J654" s="28" t="s">
        <v>1690</v>
      </c>
      <c r="K654" s="28" t="s">
        <v>926</v>
      </c>
      <c r="L654" s="29">
        <f t="shared" ref="L654:L678" si="267">M654*1.2</f>
        <v>120000</v>
      </c>
      <c r="M654" s="49">
        <v>100000.0</v>
      </c>
      <c r="N654" s="28"/>
      <c r="O654" s="30">
        <v>60000.0</v>
      </c>
      <c r="P654" s="31">
        <f t="shared" si="261"/>
        <v>0.02</v>
      </c>
      <c r="Q654" s="32">
        <f t="shared" si="262"/>
        <v>60000</v>
      </c>
      <c r="R654" s="32">
        <f t="shared" si="263"/>
        <v>50000</v>
      </c>
      <c r="S654" s="28"/>
      <c r="T654" s="28">
        <f t="shared" si="264"/>
        <v>0</v>
      </c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</row>
    <row r="655" ht="12.75" customHeight="1">
      <c r="A655" s="25" t="s">
        <v>44</v>
      </c>
      <c r="B655" s="26" t="s">
        <v>1937</v>
      </c>
      <c r="C655" s="42" t="s">
        <v>3618</v>
      </c>
      <c r="D655" s="28" t="s">
        <v>3619</v>
      </c>
      <c r="E655" s="28" t="s">
        <v>1902</v>
      </c>
      <c r="F655" s="28" t="s">
        <v>1924</v>
      </c>
      <c r="G655" s="28" t="s">
        <v>3620</v>
      </c>
      <c r="H655" s="28" t="s">
        <v>9</v>
      </c>
      <c r="I655" s="28" t="s">
        <v>133</v>
      </c>
      <c r="J655" s="28" t="s">
        <v>1729</v>
      </c>
      <c r="K655" s="28" t="s">
        <v>799</v>
      </c>
      <c r="L655" s="29">
        <f t="shared" si="267"/>
        <v>21600</v>
      </c>
      <c r="M655" s="43">
        <v>18000.0</v>
      </c>
      <c r="N655" s="28"/>
      <c r="O655" s="30">
        <v>60000.0</v>
      </c>
      <c r="P655" s="31">
        <f>sum(M655/O655/100)</f>
        <v>0.003</v>
      </c>
      <c r="Q655" s="32">
        <f>sum(M655-O655)</f>
        <v>-42000</v>
      </c>
      <c r="R655" s="32">
        <f>M655-O655-$S$1</f>
        <v>-52000</v>
      </c>
      <c r="S655" s="28"/>
      <c r="T655" s="28">
        <f t="shared" ref="T655:T681" si="268">IF(O655&gt;=M655,1,0)</f>
        <v>1</v>
      </c>
      <c r="V655" s="28"/>
      <c r="W655" s="28"/>
      <c r="X655" s="28"/>
    </row>
    <row r="656" ht="12.75" customHeight="1">
      <c r="A656" s="25" t="s">
        <v>44</v>
      </c>
      <c r="B656" s="26" t="s">
        <v>1937</v>
      </c>
      <c r="C656" s="44" t="s">
        <v>3618</v>
      </c>
      <c r="D656" s="6" t="s">
        <v>3619</v>
      </c>
      <c r="E656" s="6" t="s">
        <v>1902</v>
      </c>
      <c r="F656" s="6" t="s">
        <v>1924</v>
      </c>
      <c r="G656" s="6" t="s">
        <v>3620</v>
      </c>
      <c r="I656" s="6" t="s">
        <v>9</v>
      </c>
      <c r="J656" s="6" t="s">
        <v>1729</v>
      </c>
      <c r="K656" s="6" t="s">
        <v>799</v>
      </c>
      <c r="L656" s="29">
        <f t="shared" si="267"/>
        <v>21600</v>
      </c>
      <c r="M656" s="45">
        <v>18000.0</v>
      </c>
      <c r="O656" s="30">
        <v>60000.0</v>
      </c>
      <c r="P656" s="31">
        <v>0.003</v>
      </c>
      <c r="Q656" s="32">
        <v>-42000.0</v>
      </c>
      <c r="R656" s="32">
        <v>-52000.0</v>
      </c>
      <c r="S656" s="28"/>
      <c r="T656" s="28">
        <f t="shared" si="268"/>
        <v>1</v>
      </c>
    </row>
    <row r="657" ht="12.75" customHeight="1">
      <c r="A657" s="25" t="s">
        <v>44</v>
      </c>
      <c r="B657" s="26" t="s">
        <v>1937</v>
      </c>
      <c r="C657" s="44" t="s">
        <v>3621</v>
      </c>
      <c r="D657" s="6" t="s">
        <v>3622</v>
      </c>
      <c r="E657" s="6" t="s">
        <v>1902</v>
      </c>
      <c r="F657" s="6" t="s">
        <v>1924</v>
      </c>
      <c r="G657" s="6" t="s">
        <v>3623</v>
      </c>
      <c r="I657" s="6" t="s">
        <v>9</v>
      </c>
      <c r="J657" s="6" t="s">
        <v>1450</v>
      </c>
      <c r="K657" s="6" t="s">
        <v>638</v>
      </c>
      <c r="L657" s="29">
        <f t="shared" si="267"/>
        <v>102000</v>
      </c>
      <c r="M657" s="45">
        <v>85000.0</v>
      </c>
      <c r="O657" s="30">
        <v>60000.0</v>
      </c>
      <c r="P657" s="31">
        <v>0.014166666666666668</v>
      </c>
      <c r="Q657" s="32">
        <v>25000.0</v>
      </c>
      <c r="R657" s="32">
        <v>15000.0</v>
      </c>
      <c r="S657" s="28"/>
      <c r="T657" s="28">
        <f t="shared" si="268"/>
        <v>0</v>
      </c>
    </row>
    <row r="658" ht="12.75" customHeight="1">
      <c r="A658" s="25" t="s">
        <v>44</v>
      </c>
      <c r="B658" s="26" t="s">
        <v>1937</v>
      </c>
      <c r="C658" s="44" t="s">
        <v>3624</v>
      </c>
      <c r="D658" s="6" t="s">
        <v>3625</v>
      </c>
      <c r="E658" s="6" t="s">
        <v>1902</v>
      </c>
      <c r="F658" s="6" t="s">
        <v>2382</v>
      </c>
      <c r="G658" s="6" t="s">
        <v>3626</v>
      </c>
      <c r="I658" s="6" t="s">
        <v>9</v>
      </c>
      <c r="J658" s="6" t="s">
        <v>1884</v>
      </c>
      <c r="K658" s="6" t="s">
        <v>1247</v>
      </c>
      <c r="L658" s="29">
        <f t="shared" si="267"/>
        <v>450000</v>
      </c>
      <c r="M658" s="45">
        <v>375000.0</v>
      </c>
      <c r="O658" s="30">
        <v>60000.0</v>
      </c>
      <c r="P658" s="31">
        <v>0.0625</v>
      </c>
      <c r="Q658" s="32">
        <v>315000.0</v>
      </c>
      <c r="R658" s="32">
        <v>305000.0</v>
      </c>
      <c r="S658" s="28"/>
      <c r="T658" s="28">
        <f t="shared" si="268"/>
        <v>0</v>
      </c>
    </row>
    <row r="659" ht="12.75" customHeight="1">
      <c r="A659" s="25" t="s">
        <v>44</v>
      </c>
      <c r="B659" s="26" t="s">
        <v>1937</v>
      </c>
      <c r="C659" s="44" t="s">
        <v>3627</v>
      </c>
      <c r="D659" s="6" t="s">
        <v>3628</v>
      </c>
      <c r="E659" s="6" t="s">
        <v>1905</v>
      </c>
      <c r="F659" s="6" t="s">
        <v>1924</v>
      </c>
      <c r="G659" s="6" t="s">
        <v>3629</v>
      </c>
      <c r="I659" s="6" t="s">
        <v>9</v>
      </c>
      <c r="J659" s="6" t="s">
        <v>1620</v>
      </c>
      <c r="K659" s="6" t="s">
        <v>959</v>
      </c>
      <c r="L659" s="29">
        <f t="shared" si="267"/>
        <v>102000</v>
      </c>
      <c r="M659" s="45">
        <v>85000.0</v>
      </c>
      <c r="O659" s="30">
        <v>60000.0</v>
      </c>
      <c r="P659" s="31">
        <v>0.014166666666666668</v>
      </c>
      <c r="Q659" s="32">
        <v>25000.0</v>
      </c>
      <c r="R659" s="32">
        <v>15000.0</v>
      </c>
      <c r="S659" s="28"/>
      <c r="T659" s="28">
        <f t="shared" si="268"/>
        <v>0</v>
      </c>
    </row>
    <row r="660" ht="12.75" customHeight="1">
      <c r="A660" s="25" t="s">
        <v>44</v>
      </c>
      <c r="B660" s="26" t="s">
        <v>1937</v>
      </c>
      <c r="C660" s="44" t="s">
        <v>3630</v>
      </c>
      <c r="D660" s="6" t="s">
        <v>3631</v>
      </c>
      <c r="E660" s="6" t="s">
        <v>1905</v>
      </c>
      <c r="F660" s="6" t="s">
        <v>2324</v>
      </c>
      <c r="G660" s="6" t="s">
        <v>3632</v>
      </c>
      <c r="I660" s="6" t="s">
        <v>9</v>
      </c>
      <c r="J660" s="6" t="s">
        <v>1759</v>
      </c>
      <c r="K660" s="6" t="s">
        <v>287</v>
      </c>
      <c r="L660" s="29">
        <f t="shared" si="267"/>
        <v>48000</v>
      </c>
      <c r="M660" s="45">
        <v>40000.0</v>
      </c>
      <c r="O660" s="30">
        <v>60000.0</v>
      </c>
      <c r="P660" s="31">
        <v>0.006666666666666666</v>
      </c>
      <c r="Q660" s="32">
        <v>-20000.0</v>
      </c>
      <c r="R660" s="32">
        <v>-30000.0</v>
      </c>
      <c r="S660" s="28"/>
      <c r="T660" s="28">
        <f t="shared" si="268"/>
        <v>1</v>
      </c>
    </row>
    <row r="661" ht="12.75" customHeight="1">
      <c r="A661" s="25" t="s">
        <v>44</v>
      </c>
      <c r="B661" s="26" t="s">
        <v>1937</v>
      </c>
      <c r="C661" s="44" t="s">
        <v>3633</v>
      </c>
      <c r="D661" s="6" t="s">
        <v>3634</v>
      </c>
      <c r="E661" s="6" t="s">
        <v>1902</v>
      </c>
      <c r="F661" s="6" t="s">
        <v>2382</v>
      </c>
      <c r="G661" s="6" t="s">
        <v>3635</v>
      </c>
      <c r="I661" s="6" t="s">
        <v>9</v>
      </c>
      <c r="J661" s="6" t="s">
        <v>1594</v>
      </c>
      <c r="K661" s="6" t="s">
        <v>1018</v>
      </c>
      <c r="L661" s="29">
        <f t="shared" si="267"/>
        <v>264000</v>
      </c>
      <c r="M661" s="45">
        <v>220000.0</v>
      </c>
      <c r="O661" s="30">
        <v>60000.0</v>
      </c>
      <c r="P661" s="31">
        <v>0.03666666666666667</v>
      </c>
      <c r="Q661" s="32">
        <v>160000.0</v>
      </c>
      <c r="R661" s="32">
        <v>150000.0</v>
      </c>
      <c r="S661" s="28"/>
      <c r="T661" s="28">
        <f t="shared" si="268"/>
        <v>0</v>
      </c>
    </row>
    <row r="662" ht="12.75" customHeight="1">
      <c r="A662" s="25" t="s">
        <v>44</v>
      </c>
      <c r="B662" s="26" t="s">
        <v>1937</v>
      </c>
      <c r="C662" s="44" t="s">
        <v>3636</v>
      </c>
      <c r="D662" s="6" t="s">
        <v>3637</v>
      </c>
      <c r="E662" s="6" t="s">
        <v>1905</v>
      </c>
      <c r="F662" s="6" t="s">
        <v>1924</v>
      </c>
      <c r="G662" s="6" t="s">
        <v>3638</v>
      </c>
      <c r="I662" s="6" t="s">
        <v>9</v>
      </c>
      <c r="J662" s="6" t="s">
        <v>1596</v>
      </c>
      <c r="K662" s="6" t="s">
        <v>394</v>
      </c>
      <c r="L662" s="29">
        <f t="shared" si="267"/>
        <v>72000</v>
      </c>
      <c r="M662" s="45">
        <v>60000.0</v>
      </c>
      <c r="O662" s="30">
        <v>60000.0</v>
      </c>
      <c r="P662" s="31">
        <v>0.01</v>
      </c>
      <c r="Q662" s="32">
        <v>0.0</v>
      </c>
      <c r="R662" s="32">
        <v>-10000.0</v>
      </c>
      <c r="S662" s="28"/>
      <c r="T662" s="28">
        <f t="shared" si="268"/>
        <v>1</v>
      </c>
    </row>
    <row r="663" ht="12.75" customHeight="1">
      <c r="A663" s="25" t="s">
        <v>44</v>
      </c>
      <c r="B663" s="26" t="s">
        <v>1937</v>
      </c>
      <c r="C663" s="39" t="s">
        <v>3639</v>
      </c>
      <c r="D663" s="28" t="s">
        <v>3640</v>
      </c>
      <c r="E663" s="28" t="s">
        <v>1902</v>
      </c>
      <c r="F663" s="28" t="s">
        <v>2282</v>
      </c>
      <c r="G663" s="28" t="s">
        <v>3641</v>
      </c>
      <c r="H663" s="28" t="s">
        <v>9</v>
      </c>
      <c r="I663" s="28" t="s">
        <v>2314</v>
      </c>
      <c r="J663" s="28" t="s">
        <v>1672</v>
      </c>
      <c r="K663" s="28" t="s">
        <v>617</v>
      </c>
      <c r="L663" s="29">
        <f t="shared" si="267"/>
        <v>78000</v>
      </c>
      <c r="M663" s="40">
        <v>65000.0</v>
      </c>
      <c r="N663" s="32"/>
      <c r="O663" s="30">
        <v>60000.0</v>
      </c>
      <c r="P663" s="31">
        <f t="shared" ref="P663:P681" si="269">sum(M663/O663/100)</f>
        <v>0.01083333333</v>
      </c>
      <c r="Q663" s="32">
        <f t="shared" ref="Q663:Q681" si="270">sum(M663-O663)</f>
        <v>5000</v>
      </c>
      <c r="R663" s="32">
        <f t="shared" ref="R663:R681" si="271">M663-O663-$S$1</f>
        <v>-5000</v>
      </c>
      <c r="S663" s="28"/>
      <c r="T663" s="28">
        <f t="shared" si="268"/>
        <v>0</v>
      </c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</row>
    <row r="664" ht="12.75" customHeight="1">
      <c r="A664" s="25" t="s">
        <v>44</v>
      </c>
      <c r="B664" s="26" t="s">
        <v>1937</v>
      </c>
      <c r="C664" s="39" t="s">
        <v>3642</v>
      </c>
      <c r="D664" s="28" t="s">
        <v>3643</v>
      </c>
      <c r="E664" s="28" t="s">
        <v>1902</v>
      </c>
      <c r="F664" s="28" t="s">
        <v>1924</v>
      </c>
      <c r="G664" s="28" t="s">
        <v>3644</v>
      </c>
      <c r="H664" s="28" t="s">
        <v>9</v>
      </c>
      <c r="I664" s="28" t="s">
        <v>2477</v>
      </c>
      <c r="J664" s="28" t="s">
        <v>1884</v>
      </c>
      <c r="K664" s="28" t="s">
        <v>926</v>
      </c>
      <c r="L664" s="29">
        <f t="shared" si="267"/>
        <v>78000</v>
      </c>
      <c r="M664" s="40">
        <v>65000.0</v>
      </c>
      <c r="N664" s="32"/>
      <c r="O664" s="30">
        <v>60000.0</v>
      </c>
      <c r="P664" s="31">
        <f t="shared" si="269"/>
        <v>0.01083333333</v>
      </c>
      <c r="Q664" s="32">
        <f t="shared" si="270"/>
        <v>5000</v>
      </c>
      <c r="R664" s="32">
        <f t="shared" si="271"/>
        <v>-5000</v>
      </c>
      <c r="S664" s="28"/>
      <c r="T664" s="28">
        <f t="shared" si="268"/>
        <v>0</v>
      </c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</row>
    <row r="665" ht="12.75" customHeight="1">
      <c r="A665" s="25" t="s">
        <v>44</v>
      </c>
      <c r="B665" s="26" t="s">
        <v>1937</v>
      </c>
      <c r="C665" s="39" t="s">
        <v>3645</v>
      </c>
      <c r="D665" s="28" t="s">
        <v>3646</v>
      </c>
      <c r="E665" s="28" t="s">
        <v>1902</v>
      </c>
      <c r="F665" s="28" t="s">
        <v>1924</v>
      </c>
      <c r="G665" s="28" t="s">
        <v>3647</v>
      </c>
      <c r="H665" s="28" t="s">
        <v>9</v>
      </c>
      <c r="I665" s="28" t="s">
        <v>48</v>
      </c>
      <c r="J665" s="28" t="s">
        <v>1884</v>
      </c>
      <c r="K665" s="28" t="s">
        <v>175</v>
      </c>
      <c r="L665" s="29">
        <f t="shared" si="267"/>
        <v>90000</v>
      </c>
      <c r="M665" s="40">
        <v>75000.0</v>
      </c>
      <c r="N665" s="32"/>
      <c r="O665" s="30">
        <v>60000.0</v>
      </c>
      <c r="P665" s="31">
        <f t="shared" si="269"/>
        <v>0.0125</v>
      </c>
      <c r="Q665" s="32">
        <f t="shared" si="270"/>
        <v>15000</v>
      </c>
      <c r="R665" s="32">
        <f t="shared" si="271"/>
        <v>5000</v>
      </c>
      <c r="S665" s="28"/>
      <c r="T665" s="28">
        <f t="shared" si="268"/>
        <v>0</v>
      </c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</row>
    <row r="666" ht="12.75" customHeight="1">
      <c r="A666" s="25" t="s">
        <v>44</v>
      </c>
      <c r="B666" s="26" t="s">
        <v>1937</v>
      </c>
      <c r="C666" s="39" t="s">
        <v>3648</v>
      </c>
      <c r="D666" s="28" t="s">
        <v>3649</v>
      </c>
      <c r="E666" s="28" t="s">
        <v>1905</v>
      </c>
      <c r="F666" s="28" t="s">
        <v>2382</v>
      </c>
      <c r="G666" s="28" t="s">
        <v>3650</v>
      </c>
      <c r="H666" s="28" t="s">
        <v>9</v>
      </c>
      <c r="I666" s="28" t="s">
        <v>2205</v>
      </c>
      <c r="J666" s="28" t="s">
        <v>1485</v>
      </c>
      <c r="K666" s="28" t="s">
        <v>736</v>
      </c>
      <c r="L666" s="29">
        <f t="shared" si="267"/>
        <v>120000</v>
      </c>
      <c r="M666" s="40">
        <v>100000.0</v>
      </c>
      <c r="N666" s="32"/>
      <c r="O666" s="30">
        <v>60000.0</v>
      </c>
      <c r="P666" s="31">
        <f t="shared" si="269"/>
        <v>0.01666666667</v>
      </c>
      <c r="Q666" s="32">
        <f t="shared" si="270"/>
        <v>40000</v>
      </c>
      <c r="R666" s="32">
        <f t="shared" si="271"/>
        <v>30000</v>
      </c>
      <c r="S666" s="28"/>
      <c r="T666" s="28">
        <f t="shared" si="268"/>
        <v>0</v>
      </c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</row>
    <row r="667" ht="12.75" customHeight="1">
      <c r="A667" s="25" t="s">
        <v>44</v>
      </c>
      <c r="B667" s="26" t="s">
        <v>1937</v>
      </c>
      <c r="C667" s="39" t="s">
        <v>3651</v>
      </c>
      <c r="D667" s="28" t="s">
        <v>3652</v>
      </c>
      <c r="E667" s="28" t="s">
        <v>1902</v>
      </c>
      <c r="F667" s="28" t="s">
        <v>2282</v>
      </c>
      <c r="G667" s="28" t="s">
        <v>3653</v>
      </c>
      <c r="H667" s="28" t="s">
        <v>9</v>
      </c>
      <c r="I667" s="28" t="s">
        <v>112</v>
      </c>
      <c r="J667" s="28" t="s">
        <v>1503</v>
      </c>
      <c r="K667" s="28" t="s">
        <v>1247</v>
      </c>
      <c r="L667" s="29">
        <f t="shared" si="267"/>
        <v>180000</v>
      </c>
      <c r="M667" s="40">
        <v>150000.0</v>
      </c>
      <c r="N667" s="32"/>
      <c r="O667" s="30">
        <v>60000.0</v>
      </c>
      <c r="P667" s="31">
        <f t="shared" si="269"/>
        <v>0.025</v>
      </c>
      <c r="Q667" s="32">
        <f t="shared" si="270"/>
        <v>90000</v>
      </c>
      <c r="R667" s="32">
        <f t="shared" si="271"/>
        <v>80000</v>
      </c>
      <c r="S667" s="28"/>
      <c r="T667" s="28">
        <f t="shared" si="268"/>
        <v>0</v>
      </c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</row>
    <row r="668" ht="12.75" customHeight="1">
      <c r="A668" s="25" t="s">
        <v>44</v>
      </c>
      <c r="B668" s="26" t="s">
        <v>1937</v>
      </c>
      <c r="C668" s="39" t="s">
        <v>3654</v>
      </c>
      <c r="D668" s="28" t="s">
        <v>3655</v>
      </c>
      <c r="E668" s="28" t="s">
        <v>1905</v>
      </c>
      <c r="F668" s="28" t="s">
        <v>1924</v>
      </c>
      <c r="G668" s="28" t="s">
        <v>3656</v>
      </c>
      <c r="H668" s="28" t="s">
        <v>9</v>
      </c>
      <c r="I668" s="28" t="s">
        <v>2477</v>
      </c>
      <c r="J668" s="28" t="s">
        <v>1714</v>
      </c>
      <c r="K668" s="28" t="s">
        <v>703</v>
      </c>
      <c r="L668" s="29">
        <f t="shared" si="267"/>
        <v>132000</v>
      </c>
      <c r="M668" s="40">
        <v>110000.0</v>
      </c>
      <c r="N668" s="32"/>
      <c r="O668" s="30">
        <v>60000.0</v>
      </c>
      <c r="P668" s="31">
        <f t="shared" si="269"/>
        <v>0.01833333333</v>
      </c>
      <c r="Q668" s="32">
        <f t="shared" si="270"/>
        <v>50000</v>
      </c>
      <c r="R668" s="32">
        <f t="shared" si="271"/>
        <v>40000</v>
      </c>
      <c r="S668" s="28"/>
      <c r="T668" s="28">
        <f t="shared" si="268"/>
        <v>0</v>
      </c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</row>
    <row r="669" ht="12.75" customHeight="1">
      <c r="A669" s="25" t="s">
        <v>44</v>
      </c>
      <c r="B669" s="26" t="s">
        <v>1937</v>
      </c>
      <c r="C669" s="39" t="s">
        <v>3657</v>
      </c>
      <c r="D669" s="28" t="s">
        <v>3658</v>
      </c>
      <c r="E669" s="28" t="s">
        <v>1905</v>
      </c>
      <c r="F669" s="28" t="s">
        <v>1924</v>
      </c>
      <c r="G669" s="28" t="s">
        <v>3659</v>
      </c>
      <c r="H669" s="28" t="s">
        <v>9</v>
      </c>
      <c r="I669" s="28" t="s">
        <v>2447</v>
      </c>
      <c r="J669" s="28" t="s">
        <v>1576</v>
      </c>
      <c r="K669" s="28" t="s">
        <v>1204</v>
      </c>
      <c r="L669" s="29">
        <f t="shared" si="267"/>
        <v>66000</v>
      </c>
      <c r="M669" s="40">
        <v>55000.0</v>
      </c>
      <c r="N669" s="32"/>
      <c r="O669" s="30">
        <v>60000.0</v>
      </c>
      <c r="P669" s="31">
        <f t="shared" si="269"/>
        <v>0.009166666667</v>
      </c>
      <c r="Q669" s="32">
        <f t="shared" si="270"/>
        <v>-5000</v>
      </c>
      <c r="R669" s="32">
        <f t="shared" si="271"/>
        <v>-15000</v>
      </c>
      <c r="S669" s="28"/>
      <c r="T669" s="28">
        <f t="shared" si="268"/>
        <v>1</v>
      </c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</row>
    <row r="670" ht="12.75" customHeight="1">
      <c r="A670" s="25" t="s">
        <v>44</v>
      </c>
      <c r="B670" s="26" t="s">
        <v>1937</v>
      </c>
      <c r="C670" s="39" t="s">
        <v>3129</v>
      </c>
      <c r="D670" s="28" t="s">
        <v>3660</v>
      </c>
      <c r="E670" s="28" t="s">
        <v>1905</v>
      </c>
      <c r="F670" s="28" t="s">
        <v>1924</v>
      </c>
      <c r="G670" s="28" t="s">
        <v>3661</v>
      </c>
      <c r="H670" s="28" t="s">
        <v>9</v>
      </c>
      <c r="I670" s="28" t="s">
        <v>52</v>
      </c>
      <c r="J670" s="28" t="s">
        <v>1884</v>
      </c>
      <c r="K670" s="28" t="s">
        <v>1168</v>
      </c>
      <c r="L670" s="29">
        <f t="shared" si="267"/>
        <v>408000</v>
      </c>
      <c r="M670" s="40">
        <v>340000.0</v>
      </c>
      <c r="N670" s="32"/>
      <c r="O670" s="30">
        <v>60000.0</v>
      </c>
      <c r="P670" s="31">
        <f t="shared" si="269"/>
        <v>0.05666666667</v>
      </c>
      <c r="Q670" s="32">
        <f t="shared" si="270"/>
        <v>280000</v>
      </c>
      <c r="R670" s="32">
        <f t="shared" si="271"/>
        <v>270000</v>
      </c>
      <c r="S670" s="28"/>
      <c r="T670" s="28">
        <f t="shared" si="268"/>
        <v>0</v>
      </c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</row>
    <row r="671" ht="12.75" customHeight="1">
      <c r="A671" s="25" t="s">
        <v>44</v>
      </c>
      <c r="B671" s="26" t="s">
        <v>1937</v>
      </c>
      <c r="C671" s="39" t="s">
        <v>3662</v>
      </c>
      <c r="D671" s="28" t="s">
        <v>3663</v>
      </c>
      <c r="E671" s="28" t="s">
        <v>1902</v>
      </c>
      <c r="F671" s="28" t="s">
        <v>1924</v>
      </c>
      <c r="G671" s="28" t="s">
        <v>3664</v>
      </c>
      <c r="H671" s="28" t="s">
        <v>9</v>
      </c>
      <c r="I671" s="28" t="s">
        <v>88</v>
      </c>
      <c r="J671" s="28" t="s">
        <v>1532</v>
      </c>
      <c r="K671" s="28" t="s">
        <v>808</v>
      </c>
      <c r="L671" s="29">
        <f t="shared" si="267"/>
        <v>62400</v>
      </c>
      <c r="M671" s="40">
        <v>52000.0</v>
      </c>
      <c r="N671" s="32"/>
      <c r="O671" s="30">
        <v>60000.0</v>
      </c>
      <c r="P671" s="31">
        <f t="shared" si="269"/>
        <v>0.008666666667</v>
      </c>
      <c r="Q671" s="32">
        <f t="shared" si="270"/>
        <v>-8000</v>
      </c>
      <c r="R671" s="32">
        <f t="shared" si="271"/>
        <v>-18000</v>
      </c>
      <c r="S671" s="28"/>
      <c r="T671" s="28">
        <f t="shared" si="268"/>
        <v>1</v>
      </c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</row>
    <row r="672" ht="12.75" customHeight="1">
      <c r="A672" s="25" t="s">
        <v>44</v>
      </c>
      <c r="B672" s="26" t="s">
        <v>1937</v>
      </c>
      <c r="C672" s="42" t="s">
        <v>3665</v>
      </c>
      <c r="D672" s="28" t="s">
        <v>3666</v>
      </c>
      <c r="E672" s="28" t="s">
        <v>1905</v>
      </c>
      <c r="F672" s="28" t="s">
        <v>1924</v>
      </c>
      <c r="G672" s="28" t="s">
        <v>3667</v>
      </c>
      <c r="H672" s="28" t="s">
        <v>9</v>
      </c>
      <c r="I672" s="28" t="s">
        <v>112</v>
      </c>
      <c r="J672" s="28" t="s">
        <v>1729</v>
      </c>
      <c r="K672" s="28" t="s">
        <v>519</v>
      </c>
      <c r="L672" s="29">
        <f t="shared" si="267"/>
        <v>192000</v>
      </c>
      <c r="M672" s="43">
        <v>160000.0</v>
      </c>
      <c r="N672" s="28"/>
      <c r="O672" s="30">
        <v>60000.0</v>
      </c>
      <c r="P672" s="31">
        <f t="shared" si="269"/>
        <v>0.02666666667</v>
      </c>
      <c r="Q672" s="32">
        <f t="shared" si="270"/>
        <v>100000</v>
      </c>
      <c r="R672" s="32">
        <f t="shared" si="271"/>
        <v>90000</v>
      </c>
      <c r="S672" s="28"/>
      <c r="T672" s="28">
        <f t="shared" si="268"/>
        <v>0</v>
      </c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</row>
    <row r="673" ht="12.75" customHeight="1">
      <c r="A673" s="25" t="s">
        <v>44</v>
      </c>
      <c r="B673" s="26" t="s">
        <v>1937</v>
      </c>
      <c r="C673" s="42" t="s">
        <v>3668</v>
      </c>
      <c r="D673" s="28" t="s">
        <v>3669</v>
      </c>
      <c r="E673" s="28" t="s">
        <v>1902</v>
      </c>
      <c r="F673" s="28" t="s">
        <v>2382</v>
      </c>
      <c r="G673" s="28" t="s">
        <v>3670</v>
      </c>
      <c r="H673" s="28" t="s">
        <v>9</v>
      </c>
      <c r="I673" s="28" t="s">
        <v>2026</v>
      </c>
      <c r="J673" s="28" t="s">
        <v>1778</v>
      </c>
      <c r="K673" s="28" t="s">
        <v>775</v>
      </c>
      <c r="L673" s="29">
        <f t="shared" si="267"/>
        <v>93600</v>
      </c>
      <c r="M673" s="43">
        <v>78000.0</v>
      </c>
      <c r="N673" s="28"/>
      <c r="O673" s="30">
        <v>60000.0</v>
      </c>
      <c r="P673" s="31">
        <f t="shared" si="269"/>
        <v>0.013</v>
      </c>
      <c r="Q673" s="32">
        <f t="shared" si="270"/>
        <v>18000</v>
      </c>
      <c r="R673" s="32">
        <f t="shared" si="271"/>
        <v>8000</v>
      </c>
      <c r="S673" s="28"/>
      <c r="T673" s="28">
        <f t="shared" si="268"/>
        <v>0</v>
      </c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</row>
    <row r="674" ht="12.75" customHeight="1">
      <c r="A674" s="25" t="s">
        <v>44</v>
      </c>
      <c r="B674" s="26" t="s">
        <v>1937</v>
      </c>
      <c r="C674" s="42" t="s">
        <v>3671</v>
      </c>
      <c r="D674" s="28" t="s">
        <v>3672</v>
      </c>
      <c r="E674" s="28" t="s">
        <v>1902</v>
      </c>
      <c r="F674" s="28" t="s">
        <v>1924</v>
      </c>
      <c r="G674" s="28" t="s">
        <v>3673</v>
      </c>
      <c r="H674" s="28" t="s">
        <v>9</v>
      </c>
      <c r="I674" s="28" t="s">
        <v>66</v>
      </c>
      <c r="J674" s="28" t="s">
        <v>1862</v>
      </c>
      <c r="K674" s="28" t="s">
        <v>248</v>
      </c>
      <c r="L674" s="29">
        <f t="shared" si="267"/>
        <v>30000</v>
      </c>
      <c r="M674" s="43">
        <v>25000.0</v>
      </c>
      <c r="N674" s="28"/>
      <c r="O674" s="30">
        <v>60000.0</v>
      </c>
      <c r="P674" s="31">
        <f t="shared" si="269"/>
        <v>0.004166666667</v>
      </c>
      <c r="Q674" s="32">
        <f t="shared" si="270"/>
        <v>-35000</v>
      </c>
      <c r="R674" s="32">
        <f t="shared" si="271"/>
        <v>-45000</v>
      </c>
      <c r="S674" s="28"/>
      <c r="T674" s="28">
        <f t="shared" si="268"/>
        <v>1</v>
      </c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</row>
    <row r="675" ht="12.75" customHeight="1">
      <c r="A675" s="25" t="s">
        <v>44</v>
      </c>
      <c r="B675" s="26" t="s">
        <v>1937</v>
      </c>
      <c r="C675" s="42" t="s">
        <v>3674</v>
      </c>
      <c r="D675" s="28" t="s">
        <v>3675</v>
      </c>
      <c r="E675" s="28" t="s">
        <v>1905</v>
      </c>
      <c r="F675" s="28" t="s">
        <v>1924</v>
      </c>
      <c r="G675" s="28" t="s">
        <v>3676</v>
      </c>
      <c r="H675" s="28" t="s">
        <v>9</v>
      </c>
      <c r="I675" s="28" t="s">
        <v>67</v>
      </c>
      <c r="J675" s="28" t="s">
        <v>1594</v>
      </c>
      <c r="K675" s="28" t="s">
        <v>1361</v>
      </c>
      <c r="L675" s="29">
        <f t="shared" si="267"/>
        <v>54000</v>
      </c>
      <c r="M675" s="43">
        <v>45000.0</v>
      </c>
      <c r="N675" s="28"/>
      <c r="O675" s="30">
        <v>60000.0</v>
      </c>
      <c r="P675" s="31">
        <f t="shared" si="269"/>
        <v>0.0075</v>
      </c>
      <c r="Q675" s="32">
        <f t="shared" si="270"/>
        <v>-15000</v>
      </c>
      <c r="R675" s="32">
        <f t="shared" si="271"/>
        <v>-25000</v>
      </c>
      <c r="S675" s="28"/>
      <c r="T675" s="28">
        <f t="shared" si="268"/>
        <v>1</v>
      </c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</row>
    <row r="676" ht="12.75" customHeight="1">
      <c r="A676" s="25" t="s">
        <v>44</v>
      </c>
      <c r="B676" s="26" t="s">
        <v>1937</v>
      </c>
      <c r="C676" s="42" t="s">
        <v>3344</v>
      </c>
      <c r="D676" s="28" t="s">
        <v>3677</v>
      </c>
      <c r="E676" s="28" t="s">
        <v>1905</v>
      </c>
      <c r="F676" s="28" t="s">
        <v>1924</v>
      </c>
      <c r="G676" s="28" t="s">
        <v>3678</v>
      </c>
      <c r="H676" s="28" t="s">
        <v>9</v>
      </c>
      <c r="I676" s="28" t="s">
        <v>3679</v>
      </c>
      <c r="J676" s="28" t="s">
        <v>1552</v>
      </c>
      <c r="K676" s="28" t="s">
        <v>1039</v>
      </c>
      <c r="L676" s="29">
        <f t="shared" si="267"/>
        <v>540000</v>
      </c>
      <c r="M676" s="43">
        <v>450000.0</v>
      </c>
      <c r="N676" s="28"/>
      <c r="O676" s="30">
        <v>60000.0</v>
      </c>
      <c r="P676" s="31">
        <f t="shared" si="269"/>
        <v>0.075</v>
      </c>
      <c r="Q676" s="32">
        <f t="shared" si="270"/>
        <v>390000</v>
      </c>
      <c r="R676" s="32">
        <f t="shared" si="271"/>
        <v>380000</v>
      </c>
      <c r="S676" s="28"/>
      <c r="T676" s="28">
        <f t="shared" si="268"/>
        <v>0</v>
      </c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</row>
    <row r="677" ht="12.75" customHeight="1">
      <c r="A677" s="25" t="s">
        <v>44</v>
      </c>
      <c r="B677" s="26" t="s">
        <v>1937</v>
      </c>
      <c r="C677" s="42" t="s">
        <v>3498</v>
      </c>
      <c r="D677" s="28" t="s">
        <v>3680</v>
      </c>
      <c r="E677" s="28" t="s">
        <v>1902</v>
      </c>
      <c r="F677" s="28" t="s">
        <v>1924</v>
      </c>
      <c r="G677" s="28" t="s">
        <v>3681</v>
      </c>
      <c r="H677" s="28" t="s">
        <v>9</v>
      </c>
      <c r="I677" s="28" t="s">
        <v>2830</v>
      </c>
      <c r="J677" s="28" t="s">
        <v>1645</v>
      </c>
      <c r="K677" s="28" t="s">
        <v>558</v>
      </c>
      <c r="L677" s="29">
        <f t="shared" si="267"/>
        <v>102000</v>
      </c>
      <c r="M677" s="43">
        <v>85000.0</v>
      </c>
      <c r="N677" s="28"/>
      <c r="O677" s="30">
        <v>60000.0</v>
      </c>
      <c r="P677" s="31">
        <f t="shared" si="269"/>
        <v>0.01416666667</v>
      </c>
      <c r="Q677" s="32">
        <f t="shared" si="270"/>
        <v>25000</v>
      </c>
      <c r="R677" s="32">
        <f t="shared" si="271"/>
        <v>15000</v>
      </c>
      <c r="S677" s="28"/>
      <c r="T677" s="28">
        <f t="shared" si="268"/>
        <v>0</v>
      </c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</row>
    <row r="678" ht="12.75" customHeight="1">
      <c r="A678" s="25" t="s">
        <v>44</v>
      </c>
      <c r="B678" s="26" t="s">
        <v>1937</v>
      </c>
      <c r="C678" s="42" t="s">
        <v>3682</v>
      </c>
      <c r="D678" s="28" t="s">
        <v>3683</v>
      </c>
      <c r="E678" s="28" t="s">
        <v>1905</v>
      </c>
      <c r="F678" s="28" t="s">
        <v>3587</v>
      </c>
      <c r="G678" s="28" t="s">
        <v>3684</v>
      </c>
      <c r="H678" s="28" t="s">
        <v>9</v>
      </c>
      <c r="I678" s="28" t="s">
        <v>28</v>
      </c>
      <c r="J678" s="28" t="s">
        <v>1802</v>
      </c>
      <c r="K678" s="28" t="s">
        <v>1126</v>
      </c>
      <c r="L678" s="29">
        <f t="shared" si="267"/>
        <v>72000</v>
      </c>
      <c r="M678" s="43">
        <v>60000.0</v>
      </c>
      <c r="N678" s="28"/>
      <c r="O678" s="30">
        <v>60000.0</v>
      </c>
      <c r="P678" s="31">
        <f t="shared" si="269"/>
        <v>0.01</v>
      </c>
      <c r="Q678" s="32">
        <f t="shared" si="270"/>
        <v>0</v>
      </c>
      <c r="R678" s="32">
        <f t="shared" si="271"/>
        <v>-10000</v>
      </c>
      <c r="S678" s="28"/>
      <c r="T678" s="28">
        <f t="shared" si="268"/>
        <v>1</v>
      </c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</row>
    <row r="679" ht="12.75" customHeight="1">
      <c r="A679" s="25" t="s">
        <v>44</v>
      </c>
      <c r="B679" s="35" t="s">
        <v>1949</v>
      </c>
      <c r="C679" s="27" t="s">
        <v>3685</v>
      </c>
      <c r="D679" s="28" t="s">
        <v>3686</v>
      </c>
      <c r="E679" s="28" t="s">
        <v>1905</v>
      </c>
      <c r="F679" s="28" t="s">
        <v>1924</v>
      </c>
      <c r="G679" s="28" t="s">
        <v>3687</v>
      </c>
      <c r="H679" s="28" t="s">
        <v>9</v>
      </c>
      <c r="I679" s="28" t="s">
        <v>2205</v>
      </c>
      <c r="J679" s="32" t="s">
        <v>1502</v>
      </c>
      <c r="K679" s="32" t="s">
        <v>891</v>
      </c>
      <c r="L679" s="29">
        <v>36000.0</v>
      </c>
      <c r="M679" s="49">
        <v>30000.0</v>
      </c>
      <c r="N679" s="50"/>
      <c r="O679" s="48">
        <v>60000.0</v>
      </c>
      <c r="P679" s="31">
        <f t="shared" si="269"/>
        <v>0.005</v>
      </c>
      <c r="Q679" s="32">
        <f t="shared" si="270"/>
        <v>-30000</v>
      </c>
      <c r="R679" s="32">
        <f t="shared" si="271"/>
        <v>-40000</v>
      </c>
      <c r="S679" s="28"/>
      <c r="T679" s="28">
        <f t="shared" si="268"/>
        <v>1</v>
      </c>
      <c r="U679" s="28"/>
      <c r="V679" s="28"/>
      <c r="W679" s="28"/>
    </row>
    <row r="680" ht="12.75" customHeight="1">
      <c r="A680" s="25" t="s">
        <v>44</v>
      </c>
      <c r="B680" s="35" t="s">
        <v>1949</v>
      </c>
      <c r="C680" s="27" t="s">
        <v>3688</v>
      </c>
      <c r="D680" s="28" t="s">
        <v>3689</v>
      </c>
      <c r="E680" s="28" t="s">
        <v>1902</v>
      </c>
      <c r="F680" s="28" t="s">
        <v>3690</v>
      </c>
      <c r="G680" s="28" t="s">
        <v>3691</v>
      </c>
      <c r="H680" s="28" t="s">
        <v>9</v>
      </c>
      <c r="I680" s="28" t="s">
        <v>3692</v>
      </c>
      <c r="J680" s="32" t="s">
        <v>1862</v>
      </c>
      <c r="K680" s="32" t="s">
        <v>1077</v>
      </c>
      <c r="L680" s="29">
        <v>6000.0</v>
      </c>
      <c r="M680" s="49">
        <v>5000.0</v>
      </c>
      <c r="N680" s="50"/>
      <c r="O680" s="48">
        <v>60000.0</v>
      </c>
      <c r="P680" s="31">
        <f t="shared" si="269"/>
        <v>0.0008333333333</v>
      </c>
      <c r="Q680" s="32">
        <f t="shared" si="270"/>
        <v>-55000</v>
      </c>
      <c r="R680" s="32">
        <f t="shared" si="271"/>
        <v>-65000</v>
      </c>
      <c r="S680" s="28"/>
      <c r="T680" s="28">
        <f t="shared" si="268"/>
        <v>1</v>
      </c>
      <c r="U680" s="28"/>
      <c r="V680" s="28"/>
      <c r="W680" s="28"/>
    </row>
    <row r="681" ht="12.75" customHeight="1">
      <c r="A681" s="25" t="s">
        <v>44</v>
      </c>
      <c r="B681" s="35" t="s">
        <v>1949</v>
      </c>
      <c r="C681" s="27" t="s">
        <v>3693</v>
      </c>
      <c r="D681" s="28" t="s">
        <v>3694</v>
      </c>
      <c r="E681" s="28" t="s">
        <v>1902</v>
      </c>
      <c r="F681" s="28" t="s">
        <v>2282</v>
      </c>
      <c r="G681" s="28" t="s">
        <v>3695</v>
      </c>
      <c r="H681" s="28" t="s">
        <v>9</v>
      </c>
      <c r="I681" s="28" t="s">
        <v>133</v>
      </c>
      <c r="J681" s="32" t="s">
        <v>1732</v>
      </c>
      <c r="K681" s="32" t="s">
        <v>639</v>
      </c>
      <c r="L681" s="29">
        <v>4800.0</v>
      </c>
      <c r="M681" s="49">
        <v>4000.0</v>
      </c>
      <c r="N681" s="50"/>
      <c r="O681" s="48">
        <v>60000.0</v>
      </c>
      <c r="P681" s="31">
        <f t="shared" si="269"/>
        <v>0.0006666666667</v>
      </c>
      <c r="Q681" s="32">
        <f t="shared" si="270"/>
        <v>-56000</v>
      </c>
      <c r="R681" s="32">
        <f t="shared" si="271"/>
        <v>-66000</v>
      </c>
      <c r="S681" s="28"/>
      <c r="T681" s="28">
        <f t="shared" si="268"/>
        <v>1</v>
      </c>
      <c r="U681" s="28"/>
      <c r="V681" s="28"/>
      <c r="W681" s="28"/>
    </row>
    <row r="682" ht="12.75" customHeight="1">
      <c r="A682" s="38" t="s">
        <v>45</v>
      </c>
      <c r="B682" s="34" t="s">
        <v>1921</v>
      </c>
      <c r="C682" s="39" t="s">
        <v>3696</v>
      </c>
      <c r="D682" s="28" t="s">
        <v>3697</v>
      </c>
      <c r="E682" s="26" t="s">
        <v>1905</v>
      </c>
      <c r="F682" s="28" t="s">
        <v>1952</v>
      </c>
      <c r="G682" s="28" t="s">
        <v>3698</v>
      </c>
      <c r="H682" s="28" t="s">
        <v>1978</v>
      </c>
      <c r="I682" s="28" t="s">
        <v>48</v>
      </c>
      <c r="J682" s="28" t="s">
        <v>1091</v>
      </c>
      <c r="K682" s="28" t="s">
        <v>1016</v>
      </c>
      <c r="L682" s="40">
        <v>5000.0</v>
      </c>
      <c r="M682" s="29">
        <f t="shared" ref="M682:M685" si="272">L682</f>
        <v>5000</v>
      </c>
      <c r="N682" s="57"/>
      <c r="O682" s="37">
        <v>5000.0</v>
      </c>
      <c r="P682" s="31">
        <f t="shared" ref="P682:P695" si="273">sum(L682/O682/100)</f>
        <v>0.01</v>
      </c>
      <c r="Q682" s="32">
        <f t="shared" ref="Q682:Q695" si="274">sum(L682-O682)</f>
        <v>0</v>
      </c>
      <c r="R682" s="32">
        <f t="shared" ref="R682:R695" si="275">L682-O682-$S$1</f>
        <v>-10000</v>
      </c>
      <c r="S682" s="28"/>
      <c r="T682" s="28">
        <f t="shared" ref="T682:T695" si="276">IF(O682&gt;=L682,1,0)</f>
        <v>1</v>
      </c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</row>
    <row r="683" ht="12.75" customHeight="1">
      <c r="A683" s="38" t="s">
        <v>45</v>
      </c>
      <c r="B683" s="34" t="s">
        <v>1921</v>
      </c>
      <c r="C683" s="39" t="s">
        <v>3106</v>
      </c>
      <c r="D683" s="28" t="s">
        <v>3699</v>
      </c>
      <c r="E683" s="26" t="s">
        <v>1905</v>
      </c>
      <c r="F683" s="28" t="s">
        <v>1952</v>
      </c>
      <c r="G683" s="28" t="s">
        <v>3700</v>
      </c>
      <c r="H683" s="28" t="s">
        <v>1978</v>
      </c>
      <c r="I683" s="28" t="s">
        <v>79</v>
      </c>
      <c r="J683" s="28" t="s">
        <v>1463</v>
      </c>
      <c r="K683" s="28" t="s">
        <v>810</v>
      </c>
      <c r="L683" s="40">
        <v>4000.0</v>
      </c>
      <c r="M683" s="29">
        <f t="shared" si="272"/>
        <v>4000</v>
      </c>
      <c r="N683" s="57"/>
      <c r="O683" s="37">
        <v>5000.0</v>
      </c>
      <c r="P683" s="31">
        <f t="shared" si="273"/>
        <v>0.008</v>
      </c>
      <c r="Q683" s="32">
        <f t="shared" si="274"/>
        <v>-1000</v>
      </c>
      <c r="R683" s="32">
        <f t="shared" si="275"/>
        <v>-11000</v>
      </c>
      <c r="S683" s="28"/>
      <c r="T683" s="28">
        <f t="shared" si="276"/>
        <v>1</v>
      </c>
      <c r="V683" s="28"/>
      <c r="W683" s="28"/>
      <c r="X683" s="28"/>
    </row>
    <row r="684" ht="12.75" customHeight="1">
      <c r="A684" s="38" t="s">
        <v>45</v>
      </c>
      <c r="B684" s="34" t="s">
        <v>1921</v>
      </c>
      <c r="C684" s="39" t="s">
        <v>3701</v>
      </c>
      <c r="D684" s="28" t="s">
        <v>3702</v>
      </c>
      <c r="E684" s="26" t="s">
        <v>1902</v>
      </c>
      <c r="F684" s="28" t="s">
        <v>1924</v>
      </c>
      <c r="G684" s="28" t="s">
        <v>3703</v>
      </c>
      <c r="H684" s="28" t="s">
        <v>1978</v>
      </c>
      <c r="I684" s="28" t="s">
        <v>3704</v>
      </c>
      <c r="J684" s="28" t="s">
        <v>1691</v>
      </c>
      <c r="K684" s="28" t="s">
        <v>1354</v>
      </c>
      <c r="L684" s="40">
        <v>2000.0</v>
      </c>
      <c r="M684" s="29">
        <f t="shared" si="272"/>
        <v>2000</v>
      </c>
      <c r="N684" s="57"/>
      <c r="O684" s="37">
        <v>5000.0</v>
      </c>
      <c r="P684" s="31">
        <f t="shared" si="273"/>
        <v>0.004</v>
      </c>
      <c r="Q684" s="32">
        <f t="shared" si="274"/>
        <v>-3000</v>
      </c>
      <c r="R684" s="32">
        <f t="shared" si="275"/>
        <v>-13000</v>
      </c>
      <c r="S684" s="28"/>
      <c r="T684" s="28">
        <f t="shared" si="276"/>
        <v>1</v>
      </c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</row>
    <row r="685" ht="12.75" customHeight="1">
      <c r="A685" s="38" t="s">
        <v>46</v>
      </c>
      <c r="B685" s="34" t="s">
        <v>1921</v>
      </c>
      <c r="C685" s="39" t="s">
        <v>3705</v>
      </c>
      <c r="D685" s="28" t="s">
        <v>3706</v>
      </c>
      <c r="E685" s="26" t="s">
        <v>1902</v>
      </c>
      <c r="F685" s="28" t="s">
        <v>1952</v>
      </c>
      <c r="G685" s="28" t="s">
        <v>3707</v>
      </c>
      <c r="H685" s="28" t="s">
        <v>2205</v>
      </c>
      <c r="I685" s="28" t="s">
        <v>3708</v>
      </c>
      <c r="J685" s="28" t="s">
        <v>1715</v>
      </c>
      <c r="K685" s="28" t="s">
        <v>907</v>
      </c>
      <c r="L685" s="40">
        <v>1500.0</v>
      </c>
      <c r="M685" s="29">
        <f t="shared" si="272"/>
        <v>1500</v>
      </c>
      <c r="N685" s="57"/>
      <c r="O685" s="37">
        <v>3000.0</v>
      </c>
      <c r="P685" s="31">
        <f t="shared" si="273"/>
        <v>0.005</v>
      </c>
      <c r="Q685" s="32">
        <f t="shared" si="274"/>
        <v>-1500</v>
      </c>
      <c r="R685" s="32">
        <f t="shared" si="275"/>
        <v>-11500</v>
      </c>
      <c r="S685" s="28"/>
      <c r="T685" s="28">
        <f t="shared" si="276"/>
        <v>1</v>
      </c>
    </row>
    <row r="686" ht="12.75" customHeight="1">
      <c r="A686" s="25" t="s">
        <v>47</v>
      </c>
      <c r="B686" s="26" t="s">
        <v>1900</v>
      </c>
      <c r="C686" s="27">
        <v>36.0</v>
      </c>
      <c r="D686" s="28" t="s">
        <v>3709</v>
      </c>
      <c r="E686" s="28" t="s">
        <v>1905</v>
      </c>
      <c r="F686" s="28"/>
      <c r="G686" s="28" t="s">
        <v>3710</v>
      </c>
      <c r="H686" s="28"/>
      <c r="I686" s="28"/>
      <c r="J686" s="28" t="s">
        <v>1455</v>
      </c>
      <c r="K686" s="28" t="s">
        <v>975</v>
      </c>
      <c r="L686" s="29">
        <f t="shared" ref="L686:L691" si="277">M686*1.2</f>
        <v>72000</v>
      </c>
      <c r="M686" s="29">
        <v>60000.0</v>
      </c>
      <c r="N686" s="28"/>
      <c r="O686" s="30">
        <v>7800.0</v>
      </c>
      <c r="P686" s="31">
        <f t="shared" si="273"/>
        <v>0.09230769231</v>
      </c>
      <c r="Q686" s="32">
        <f t="shared" si="274"/>
        <v>64200</v>
      </c>
      <c r="R686" s="32">
        <f t="shared" si="275"/>
        <v>54200</v>
      </c>
      <c r="S686" s="28"/>
      <c r="T686" s="28">
        <f t="shared" si="276"/>
        <v>0</v>
      </c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</row>
    <row r="687" ht="12.75" customHeight="1">
      <c r="A687" s="25" t="s">
        <v>47</v>
      </c>
      <c r="B687" s="26" t="s">
        <v>1900</v>
      </c>
      <c r="C687" s="27">
        <v>81.0</v>
      </c>
      <c r="D687" s="28" t="s">
        <v>3711</v>
      </c>
      <c r="E687" s="28" t="s">
        <v>1902</v>
      </c>
      <c r="F687" s="28"/>
      <c r="G687" s="28" t="s">
        <v>3712</v>
      </c>
      <c r="H687" s="28"/>
      <c r="I687" s="28"/>
      <c r="J687" s="28" t="s">
        <v>1455</v>
      </c>
      <c r="K687" s="28" t="s">
        <v>1029</v>
      </c>
      <c r="L687" s="29">
        <f t="shared" si="277"/>
        <v>6000</v>
      </c>
      <c r="M687" s="29">
        <v>5000.0</v>
      </c>
      <c r="N687" s="28"/>
      <c r="O687" s="30">
        <v>7800.0</v>
      </c>
      <c r="P687" s="31">
        <f t="shared" si="273"/>
        <v>0.007692307692</v>
      </c>
      <c r="Q687" s="32">
        <f t="shared" si="274"/>
        <v>-1800</v>
      </c>
      <c r="R687" s="32">
        <f t="shared" si="275"/>
        <v>-11800</v>
      </c>
      <c r="S687" s="28"/>
      <c r="T687" s="28">
        <f t="shared" si="276"/>
        <v>1</v>
      </c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</row>
    <row r="688" ht="12.75" customHeight="1">
      <c r="A688" s="25" t="s">
        <v>47</v>
      </c>
      <c r="B688" s="26" t="s">
        <v>1900</v>
      </c>
      <c r="C688" s="27">
        <v>109.0</v>
      </c>
      <c r="D688" s="28" t="s">
        <v>3713</v>
      </c>
      <c r="E688" s="28" t="s">
        <v>1905</v>
      </c>
      <c r="F688" s="28"/>
      <c r="G688" s="28" t="s">
        <v>3714</v>
      </c>
      <c r="H688" s="28"/>
      <c r="I688" s="28"/>
      <c r="J688" s="28" t="s">
        <v>1455</v>
      </c>
      <c r="K688" s="28" t="s">
        <v>627</v>
      </c>
      <c r="L688" s="29">
        <f t="shared" si="277"/>
        <v>27600</v>
      </c>
      <c r="M688" s="29">
        <v>23000.0</v>
      </c>
      <c r="N688" s="28"/>
      <c r="O688" s="30">
        <v>7800.0</v>
      </c>
      <c r="P688" s="31">
        <f t="shared" si="273"/>
        <v>0.03538461538</v>
      </c>
      <c r="Q688" s="32">
        <f t="shared" si="274"/>
        <v>19800</v>
      </c>
      <c r="R688" s="32">
        <f t="shared" si="275"/>
        <v>9800</v>
      </c>
      <c r="S688" s="28"/>
      <c r="T688" s="28">
        <f t="shared" si="276"/>
        <v>0</v>
      </c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</row>
    <row r="689" ht="12.75" customHeight="1">
      <c r="A689" s="25" t="s">
        <v>47</v>
      </c>
      <c r="B689" s="26" t="s">
        <v>1900</v>
      </c>
      <c r="C689" s="27">
        <v>230.0</v>
      </c>
      <c r="D689" s="28" t="s">
        <v>3715</v>
      </c>
      <c r="E689" s="28" t="s">
        <v>1902</v>
      </c>
      <c r="F689" s="28"/>
      <c r="G689" s="28" t="s">
        <v>3716</v>
      </c>
      <c r="H689" s="28"/>
      <c r="I689" s="28"/>
      <c r="J689" s="28" t="s">
        <v>1455</v>
      </c>
      <c r="K689" s="28" t="s">
        <v>1345</v>
      </c>
      <c r="L689" s="29">
        <f t="shared" si="277"/>
        <v>7200</v>
      </c>
      <c r="M689" s="29">
        <v>6000.0</v>
      </c>
      <c r="N689" s="28"/>
      <c r="O689" s="30">
        <v>7800.0</v>
      </c>
      <c r="P689" s="31">
        <f t="shared" si="273"/>
        <v>0.009230769231</v>
      </c>
      <c r="Q689" s="32">
        <f t="shared" si="274"/>
        <v>-600</v>
      </c>
      <c r="R689" s="32">
        <f t="shared" si="275"/>
        <v>-10600</v>
      </c>
      <c r="S689" s="28"/>
      <c r="T689" s="28">
        <f t="shared" si="276"/>
        <v>1</v>
      </c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</row>
    <row r="690" ht="12.75" customHeight="1">
      <c r="A690" s="25" t="s">
        <v>47</v>
      </c>
      <c r="B690" s="26" t="s">
        <v>1900</v>
      </c>
      <c r="C690" s="27">
        <v>350.0</v>
      </c>
      <c r="D690" s="28" t="s">
        <v>3717</v>
      </c>
      <c r="E690" s="28" t="s">
        <v>1902</v>
      </c>
      <c r="F690" s="28"/>
      <c r="G690" s="28" t="s">
        <v>3718</v>
      </c>
      <c r="H690" s="28"/>
      <c r="I690" s="28"/>
      <c r="J690" s="28" t="s">
        <v>1455</v>
      </c>
      <c r="K690" s="28" t="s">
        <v>480</v>
      </c>
      <c r="L690" s="29">
        <f t="shared" si="277"/>
        <v>38400</v>
      </c>
      <c r="M690" s="29">
        <v>32000.0</v>
      </c>
      <c r="N690" s="28"/>
      <c r="O690" s="30">
        <v>7800.0</v>
      </c>
      <c r="P690" s="31">
        <f t="shared" si="273"/>
        <v>0.04923076923</v>
      </c>
      <c r="Q690" s="32">
        <f t="shared" si="274"/>
        <v>30600</v>
      </c>
      <c r="R690" s="32">
        <f t="shared" si="275"/>
        <v>20600</v>
      </c>
      <c r="S690" s="28"/>
      <c r="T690" s="28">
        <f t="shared" si="276"/>
        <v>0</v>
      </c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</row>
    <row r="691" ht="12.75" customHeight="1">
      <c r="A691" s="25" t="s">
        <v>47</v>
      </c>
      <c r="B691" s="26" t="s">
        <v>1900</v>
      </c>
      <c r="C691" s="27">
        <v>397.0</v>
      </c>
      <c r="D691" s="28" t="s">
        <v>3719</v>
      </c>
      <c r="E691" s="28" t="s">
        <v>1902</v>
      </c>
      <c r="F691" s="28"/>
      <c r="G691" s="28" t="s">
        <v>3720</v>
      </c>
      <c r="H691" s="28"/>
      <c r="I691" s="28"/>
      <c r="J691" s="28" t="s">
        <v>1455</v>
      </c>
      <c r="K691" s="28" t="s">
        <v>1277</v>
      </c>
      <c r="L691" s="29">
        <f t="shared" si="277"/>
        <v>10800</v>
      </c>
      <c r="M691" s="29">
        <v>9000.0</v>
      </c>
      <c r="N691" s="28"/>
      <c r="O691" s="30">
        <v>7800.0</v>
      </c>
      <c r="P691" s="31">
        <f t="shared" si="273"/>
        <v>0.01384615385</v>
      </c>
      <c r="Q691" s="32">
        <f t="shared" si="274"/>
        <v>3000</v>
      </c>
      <c r="R691" s="32">
        <f t="shared" si="275"/>
        <v>-7000</v>
      </c>
      <c r="S691" s="28"/>
      <c r="T691" s="28">
        <f t="shared" si="276"/>
        <v>0</v>
      </c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</row>
    <row r="692" ht="12.75" customHeight="1">
      <c r="A692" s="52" t="s">
        <v>47</v>
      </c>
      <c r="B692" s="26" t="s">
        <v>2005</v>
      </c>
      <c r="C692" s="34">
        <v>737.0</v>
      </c>
      <c r="D692" s="26" t="s">
        <v>3721</v>
      </c>
      <c r="E692" s="26" t="s">
        <v>1902</v>
      </c>
      <c r="F692" s="26" t="s">
        <v>3722</v>
      </c>
      <c r="G692" s="26" t="s">
        <v>3723</v>
      </c>
      <c r="H692" s="28"/>
      <c r="I692" s="28"/>
      <c r="J692" s="26" t="s">
        <v>1091</v>
      </c>
      <c r="K692" s="26" t="s">
        <v>943</v>
      </c>
      <c r="L692" s="36">
        <v>23000.0</v>
      </c>
      <c r="M692" s="29">
        <f t="shared" ref="M692:M695" si="278">L692</f>
        <v>23000</v>
      </c>
      <c r="N692" s="53"/>
      <c r="O692" s="30">
        <v>7800.0</v>
      </c>
      <c r="P692" s="31">
        <f t="shared" si="273"/>
        <v>0.02948717949</v>
      </c>
      <c r="Q692" s="32">
        <f t="shared" si="274"/>
        <v>15200</v>
      </c>
      <c r="R692" s="32">
        <f t="shared" si="275"/>
        <v>5200</v>
      </c>
      <c r="S692" s="28"/>
      <c r="T692" s="28">
        <f t="shared" si="276"/>
        <v>0</v>
      </c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</row>
    <row r="693" ht="12.75" customHeight="1">
      <c r="A693" s="38" t="s">
        <v>47</v>
      </c>
      <c r="B693" s="34" t="s">
        <v>1921</v>
      </c>
      <c r="C693" s="39" t="s">
        <v>3724</v>
      </c>
      <c r="D693" s="28" t="s">
        <v>3725</v>
      </c>
      <c r="E693" s="26" t="s">
        <v>1902</v>
      </c>
      <c r="F693" s="28" t="s">
        <v>1924</v>
      </c>
      <c r="G693" s="28" t="s">
        <v>3726</v>
      </c>
      <c r="H693" s="28" t="s">
        <v>2176</v>
      </c>
      <c r="I693" s="28" t="s">
        <v>3727</v>
      </c>
      <c r="J693" s="28" t="s">
        <v>1820</v>
      </c>
      <c r="K693" s="28" t="s">
        <v>1036</v>
      </c>
      <c r="L693" s="40">
        <v>16000.0</v>
      </c>
      <c r="M693" s="29">
        <f t="shared" si="278"/>
        <v>16000</v>
      </c>
      <c r="N693" s="41"/>
      <c r="O693" s="37">
        <v>7800.0</v>
      </c>
      <c r="P693" s="31">
        <f t="shared" si="273"/>
        <v>0.02051282051</v>
      </c>
      <c r="Q693" s="32">
        <f t="shared" si="274"/>
        <v>8200</v>
      </c>
      <c r="R693" s="32">
        <f t="shared" si="275"/>
        <v>-1800</v>
      </c>
      <c r="S693" s="28"/>
      <c r="T693" s="28">
        <f t="shared" si="276"/>
        <v>0</v>
      </c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</row>
    <row r="694" ht="12.75" customHeight="1">
      <c r="A694" s="38" t="s">
        <v>47</v>
      </c>
      <c r="B694" s="34" t="s">
        <v>1921</v>
      </c>
      <c r="C694" s="39" t="s">
        <v>2297</v>
      </c>
      <c r="D694" s="28" t="s">
        <v>3728</v>
      </c>
      <c r="E694" s="26" t="s">
        <v>1905</v>
      </c>
      <c r="F694" s="28" t="s">
        <v>1924</v>
      </c>
      <c r="G694" s="28" t="s">
        <v>3729</v>
      </c>
      <c r="H694" s="28" t="s">
        <v>2176</v>
      </c>
      <c r="I694" s="28" t="s">
        <v>3730</v>
      </c>
      <c r="J694" s="28" t="s">
        <v>1477</v>
      </c>
      <c r="K694" s="28" t="s">
        <v>1180</v>
      </c>
      <c r="L694" s="40">
        <v>2000.0</v>
      </c>
      <c r="M694" s="29">
        <f t="shared" si="278"/>
        <v>2000</v>
      </c>
      <c r="N694" s="41"/>
      <c r="O694" s="37">
        <v>7800.0</v>
      </c>
      <c r="P694" s="31">
        <f t="shared" si="273"/>
        <v>0.002564102564</v>
      </c>
      <c r="Q694" s="32">
        <f t="shared" si="274"/>
        <v>-5800</v>
      </c>
      <c r="R694" s="32">
        <f t="shared" si="275"/>
        <v>-15800</v>
      </c>
      <c r="S694" s="28"/>
      <c r="T694" s="28">
        <f t="shared" si="276"/>
        <v>1</v>
      </c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</row>
    <row r="695" ht="12.75" customHeight="1">
      <c r="A695" s="38" t="s">
        <v>47</v>
      </c>
      <c r="B695" s="34" t="s">
        <v>1921</v>
      </c>
      <c r="C695" s="39" t="s">
        <v>3731</v>
      </c>
      <c r="D695" s="28" t="s">
        <v>3732</v>
      </c>
      <c r="E695" s="26" t="s">
        <v>1902</v>
      </c>
      <c r="F695" s="28" t="s">
        <v>1952</v>
      </c>
      <c r="G695" s="28" t="s">
        <v>3733</v>
      </c>
      <c r="H695" s="28" t="s">
        <v>2176</v>
      </c>
      <c r="I695" s="28" t="s">
        <v>108</v>
      </c>
      <c r="J695" s="28" t="s">
        <v>1720</v>
      </c>
      <c r="K695" s="28" t="s">
        <v>780</v>
      </c>
      <c r="L695" s="40">
        <v>11000.0</v>
      </c>
      <c r="M695" s="29">
        <f t="shared" si="278"/>
        <v>11000</v>
      </c>
      <c r="N695" s="41"/>
      <c r="O695" s="37">
        <v>7800.0</v>
      </c>
      <c r="P695" s="31">
        <f t="shared" si="273"/>
        <v>0.0141025641</v>
      </c>
      <c r="Q695" s="32">
        <f t="shared" si="274"/>
        <v>3200</v>
      </c>
      <c r="R695" s="32">
        <f t="shared" si="275"/>
        <v>-6800</v>
      </c>
      <c r="S695" s="28"/>
      <c r="T695" s="28">
        <f t="shared" si="276"/>
        <v>0</v>
      </c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</row>
    <row r="696" ht="12.75" customHeight="1">
      <c r="A696" s="25" t="s">
        <v>47</v>
      </c>
      <c r="B696" s="26" t="s">
        <v>1937</v>
      </c>
      <c r="C696" s="42" t="s">
        <v>3734</v>
      </c>
      <c r="D696" s="28" t="s">
        <v>3735</v>
      </c>
      <c r="E696" s="28" t="s">
        <v>1902</v>
      </c>
      <c r="F696" s="28" t="s">
        <v>1924</v>
      </c>
      <c r="G696" s="28" t="s">
        <v>3736</v>
      </c>
      <c r="H696" s="28" t="s">
        <v>2176</v>
      </c>
      <c r="I696" s="28" t="s">
        <v>88</v>
      </c>
      <c r="J696" s="28" t="s">
        <v>1455</v>
      </c>
      <c r="K696" s="28" t="s">
        <v>746</v>
      </c>
      <c r="L696" s="29">
        <f>M696*1.2</f>
        <v>38400</v>
      </c>
      <c r="M696" s="43">
        <v>32000.0</v>
      </c>
      <c r="N696" s="28"/>
      <c r="O696" s="30">
        <v>7800.0</v>
      </c>
      <c r="P696" s="31">
        <f t="shared" ref="P696:P707" si="279">sum(M696/O696/100)</f>
        <v>0.04102564103</v>
      </c>
      <c r="Q696" s="32">
        <f t="shared" ref="Q696:Q707" si="280">sum(M696-O696)</f>
        <v>24200</v>
      </c>
      <c r="R696" s="32">
        <f t="shared" ref="R696:R707" si="281">M696-O696-$S$1</f>
        <v>14200</v>
      </c>
      <c r="S696" s="28"/>
      <c r="T696" s="28">
        <f t="shared" ref="T696:T707" si="282">IF(O696&gt;=M696,1,0)</f>
        <v>0</v>
      </c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</row>
    <row r="697" ht="12.75" customHeight="1">
      <c r="A697" s="25" t="s">
        <v>47</v>
      </c>
      <c r="B697" s="35" t="s">
        <v>1949</v>
      </c>
      <c r="C697" s="27" t="s">
        <v>3737</v>
      </c>
      <c r="D697" s="28" t="s">
        <v>3738</v>
      </c>
      <c r="E697" s="28" t="s">
        <v>1902</v>
      </c>
      <c r="F697" s="28" t="s">
        <v>1952</v>
      </c>
      <c r="G697" s="28" t="s">
        <v>3739</v>
      </c>
      <c r="H697" s="28" t="s">
        <v>2176</v>
      </c>
      <c r="I697" s="28" t="s">
        <v>3740</v>
      </c>
      <c r="J697" s="32" t="s">
        <v>1450</v>
      </c>
      <c r="K697" s="32" t="s">
        <v>709</v>
      </c>
      <c r="L697" s="29">
        <v>8400.0</v>
      </c>
      <c r="M697" s="49">
        <v>7000.0</v>
      </c>
      <c r="N697" s="50"/>
      <c r="O697" s="48">
        <v>7800.0</v>
      </c>
      <c r="P697" s="31">
        <f t="shared" si="279"/>
        <v>0.008974358974</v>
      </c>
      <c r="Q697" s="32">
        <f t="shared" si="280"/>
        <v>-800</v>
      </c>
      <c r="R697" s="32">
        <f t="shared" si="281"/>
        <v>-10800</v>
      </c>
      <c r="S697" s="28"/>
      <c r="T697" s="28">
        <f t="shared" si="282"/>
        <v>1</v>
      </c>
      <c r="U697" s="28"/>
      <c r="V697" s="28"/>
      <c r="W697" s="28"/>
    </row>
    <row r="698" ht="12.75" customHeight="1">
      <c r="A698" s="25" t="s">
        <v>47</v>
      </c>
      <c r="B698" s="35" t="s">
        <v>1949</v>
      </c>
      <c r="C698" s="27" t="s">
        <v>3741</v>
      </c>
      <c r="D698" s="28" t="s">
        <v>3742</v>
      </c>
      <c r="E698" s="28" t="s">
        <v>1902</v>
      </c>
      <c r="F698" s="28" t="s">
        <v>1924</v>
      </c>
      <c r="G698" s="28" t="s">
        <v>3743</v>
      </c>
      <c r="H698" s="28" t="s">
        <v>2176</v>
      </c>
      <c r="I698" s="28" t="s">
        <v>74</v>
      </c>
      <c r="J698" s="32" t="s">
        <v>1683</v>
      </c>
      <c r="K698" s="32" t="s">
        <v>1039</v>
      </c>
      <c r="L698" s="29">
        <v>25200.0</v>
      </c>
      <c r="M698" s="49">
        <v>21000.0</v>
      </c>
      <c r="N698" s="50"/>
      <c r="O698" s="48">
        <v>7800.0</v>
      </c>
      <c r="P698" s="31">
        <f t="shared" si="279"/>
        <v>0.02692307692</v>
      </c>
      <c r="Q698" s="32">
        <f t="shared" si="280"/>
        <v>13200</v>
      </c>
      <c r="R698" s="32">
        <f t="shared" si="281"/>
        <v>3200</v>
      </c>
      <c r="S698" s="28"/>
      <c r="T698" s="28">
        <f t="shared" si="282"/>
        <v>0</v>
      </c>
      <c r="U698" s="28"/>
      <c r="V698" s="28"/>
      <c r="W698" s="28"/>
    </row>
    <row r="699" ht="12.75" customHeight="1">
      <c r="A699" s="25" t="s">
        <v>47</v>
      </c>
      <c r="B699" s="35" t="s">
        <v>1949</v>
      </c>
      <c r="C699" s="27" t="s">
        <v>3744</v>
      </c>
      <c r="D699" s="28" t="s">
        <v>3745</v>
      </c>
      <c r="E699" s="28" t="s">
        <v>1905</v>
      </c>
      <c r="F699" s="28" t="s">
        <v>1944</v>
      </c>
      <c r="G699" s="28" t="s">
        <v>3746</v>
      </c>
      <c r="H699" s="28" t="s">
        <v>2176</v>
      </c>
      <c r="I699" s="28" t="s">
        <v>2505</v>
      </c>
      <c r="J699" s="32" t="s">
        <v>1614</v>
      </c>
      <c r="K699" s="32" t="s">
        <v>1158</v>
      </c>
      <c r="L699" s="29">
        <v>10800.0</v>
      </c>
      <c r="M699" s="49">
        <v>9000.0</v>
      </c>
      <c r="N699" s="50"/>
      <c r="O699" s="48">
        <v>7800.0</v>
      </c>
      <c r="P699" s="31">
        <f t="shared" si="279"/>
        <v>0.01153846154</v>
      </c>
      <c r="Q699" s="32">
        <f t="shared" si="280"/>
        <v>1200</v>
      </c>
      <c r="R699" s="32">
        <f t="shared" si="281"/>
        <v>-8800</v>
      </c>
      <c r="S699" s="28"/>
      <c r="T699" s="28">
        <f t="shared" si="282"/>
        <v>0</v>
      </c>
      <c r="U699" s="28"/>
      <c r="V699" s="28"/>
      <c r="W699" s="28"/>
    </row>
    <row r="700" ht="12.75" customHeight="1">
      <c r="A700" s="25" t="s">
        <v>47</v>
      </c>
      <c r="B700" s="35" t="s">
        <v>1949</v>
      </c>
      <c r="C700" s="27" t="s">
        <v>3747</v>
      </c>
      <c r="D700" s="28" t="s">
        <v>3748</v>
      </c>
      <c r="E700" s="28" t="s">
        <v>1902</v>
      </c>
      <c r="F700" s="28" t="s">
        <v>1924</v>
      </c>
      <c r="G700" s="28" t="s">
        <v>3749</v>
      </c>
      <c r="H700" s="28" t="s">
        <v>2176</v>
      </c>
      <c r="I700" s="28" t="s">
        <v>3392</v>
      </c>
      <c r="J700" s="32" t="s">
        <v>1669</v>
      </c>
      <c r="K700" s="32" t="s">
        <v>250</v>
      </c>
      <c r="L700" s="29">
        <v>15600.0</v>
      </c>
      <c r="M700" s="49">
        <v>13000.0</v>
      </c>
      <c r="N700" s="50"/>
      <c r="O700" s="48">
        <v>7800.0</v>
      </c>
      <c r="P700" s="31">
        <f t="shared" si="279"/>
        <v>0.01666666667</v>
      </c>
      <c r="Q700" s="32">
        <f t="shared" si="280"/>
        <v>5200</v>
      </c>
      <c r="R700" s="32">
        <f t="shared" si="281"/>
        <v>-4800</v>
      </c>
      <c r="S700" s="28"/>
      <c r="T700" s="28">
        <f t="shared" si="282"/>
        <v>0</v>
      </c>
      <c r="U700" s="28"/>
      <c r="V700" s="28"/>
      <c r="W700" s="28"/>
    </row>
    <row r="701" ht="12.75" customHeight="1">
      <c r="A701" s="25" t="s">
        <v>47</v>
      </c>
      <c r="B701" s="35" t="s">
        <v>1949</v>
      </c>
      <c r="C701" s="27" t="s">
        <v>3750</v>
      </c>
      <c r="D701" s="28" t="s">
        <v>3751</v>
      </c>
      <c r="E701" s="28" t="s">
        <v>1902</v>
      </c>
      <c r="F701" s="28" t="s">
        <v>1924</v>
      </c>
      <c r="G701" s="28" t="s">
        <v>3752</v>
      </c>
      <c r="H701" s="28" t="s">
        <v>2176</v>
      </c>
      <c r="I701" s="28" t="s">
        <v>43</v>
      </c>
      <c r="J701" s="32" t="s">
        <v>1684</v>
      </c>
      <c r="K701" s="32" t="s">
        <v>767</v>
      </c>
      <c r="L701" s="29">
        <v>6600.0</v>
      </c>
      <c r="M701" s="49">
        <v>5500.0</v>
      </c>
      <c r="N701" s="50"/>
      <c r="O701" s="48">
        <v>7800.0</v>
      </c>
      <c r="P701" s="31">
        <f t="shared" si="279"/>
        <v>0.007051282051</v>
      </c>
      <c r="Q701" s="32">
        <f t="shared" si="280"/>
        <v>-2300</v>
      </c>
      <c r="R701" s="32">
        <f t="shared" si="281"/>
        <v>-12300</v>
      </c>
      <c r="S701" s="28"/>
      <c r="T701" s="28">
        <f t="shared" si="282"/>
        <v>1</v>
      </c>
      <c r="U701" s="28"/>
      <c r="V701" s="28"/>
      <c r="W701" s="28"/>
    </row>
    <row r="702" ht="12.75" customHeight="1">
      <c r="A702" s="25" t="s">
        <v>47</v>
      </c>
      <c r="B702" s="35" t="s">
        <v>1949</v>
      </c>
      <c r="C702" s="27" t="s">
        <v>3753</v>
      </c>
      <c r="D702" s="28" t="s">
        <v>3754</v>
      </c>
      <c r="E702" s="28" t="s">
        <v>1902</v>
      </c>
      <c r="F702" s="28" t="s">
        <v>1924</v>
      </c>
      <c r="G702" s="28" t="s">
        <v>3755</v>
      </c>
      <c r="H702" s="28" t="s">
        <v>2176</v>
      </c>
      <c r="I702" s="28" t="s">
        <v>3756</v>
      </c>
      <c r="J702" s="32" t="s">
        <v>1782</v>
      </c>
      <c r="K702" s="32" t="s">
        <v>519</v>
      </c>
      <c r="L702" s="29">
        <v>18000.0</v>
      </c>
      <c r="M702" s="49">
        <v>15000.0</v>
      </c>
      <c r="N702" s="50"/>
      <c r="O702" s="48">
        <v>7800.0</v>
      </c>
      <c r="P702" s="31">
        <f t="shared" si="279"/>
        <v>0.01923076923</v>
      </c>
      <c r="Q702" s="32">
        <f t="shared" si="280"/>
        <v>7200</v>
      </c>
      <c r="R702" s="32">
        <f t="shared" si="281"/>
        <v>-2800</v>
      </c>
      <c r="S702" s="28"/>
      <c r="T702" s="28">
        <f t="shared" si="282"/>
        <v>0</v>
      </c>
      <c r="U702" s="28"/>
      <c r="V702" s="28"/>
      <c r="W702" s="28"/>
    </row>
    <row r="703" ht="12.75" customHeight="1">
      <c r="A703" s="25" t="s">
        <v>47</v>
      </c>
      <c r="B703" s="35" t="s">
        <v>1949</v>
      </c>
      <c r="C703" s="27" t="s">
        <v>3757</v>
      </c>
      <c r="D703" s="28" t="s">
        <v>3758</v>
      </c>
      <c r="E703" s="28" t="s">
        <v>1902</v>
      </c>
      <c r="F703" s="28" t="s">
        <v>1924</v>
      </c>
      <c r="G703" s="28" t="s">
        <v>3759</v>
      </c>
      <c r="H703" s="28" t="s">
        <v>2176</v>
      </c>
      <c r="I703" s="28" t="s">
        <v>93</v>
      </c>
      <c r="J703" s="32" t="s">
        <v>1839</v>
      </c>
      <c r="K703" s="32" t="s">
        <v>610</v>
      </c>
      <c r="L703" s="29">
        <v>1800.0</v>
      </c>
      <c r="M703" s="49">
        <v>1500.0</v>
      </c>
      <c r="N703" s="50"/>
      <c r="O703" s="48">
        <v>7800.0</v>
      </c>
      <c r="P703" s="31">
        <f t="shared" si="279"/>
        <v>0.001923076923</v>
      </c>
      <c r="Q703" s="32">
        <f t="shared" si="280"/>
        <v>-6300</v>
      </c>
      <c r="R703" s="32">
        <f t="shared" si="281"/>
        <v>-16300</v>
      </c>
      <c r="S703" s="28"/>
      <c r="T703" s="28">
        <f t="shared" si="282"/>
        <v>1</v>
      </c>
      <c r="U703" s="28"/>
      <c r="V703" s="28"/>
      <c r="W703" s="28"/>
    </row>
    <row r="704" ht="12.75" customHeight="1">
      <c r="A704" s="25" t="s">
        <v>47</v>
      </c>
      <c r="B704" s="35" t="s">
        <v>1949</v>
      </c>
      <c r="C704" s="27" t="s">
        <v>3760</v>
      </c>
      <c r="D704" s="28" t="s">
        <v>3761</v>
      </c>
      <c r="E704" s="28" t="s">
        <v>1905</v>
      </c>
      <c r="F704" s="28" t="s">
        <v>1924</v>
      </c>
      <c r="G704" s="28" t="s">
        <v>3762</v>
      </c>
      <c r="H704" s="28" t="s">
        <v>2176</v>
      </c>
      <c r="I704" s="28" t="s">
        <v>2041</v>
      </c>
      <c r="J704" s="32" t="s">
        <v>1614</v>
      </c>
      <c r="K704" s="32" t="s">
        <v>1039</v>
      </c>
      <c r="L704" s="29">
        <v>10800.0</v>
      </c>
      <c r="M704" s="49">
        <v>9000.0</v>
      </c>
      <c r="N704" s="50"/>
      <c r="O704" s="48">
        <v>7800.0</v>
      </c>
      <c r="P704" s="31">
        <f t="shared" si="279"/>
        <v>0.01153846154</v>
      </c>
      <c r="Q704" s="32">
        <f t="shared" si="280"/>
        <v>1200</v>
      </c>
      <c r="R704" s="32">
        <f t="shared" si="281"/>
        <v>-8800</v>
      </c>
      <c r="S704" s="28"/>
      <c r="T704" s="28">
        <f t="shared" si="282"/>
        <v>0</v>
      </c>
      <c r="U704" s="28"/>
      <c r="V704" s="28"/>
      <c r="W704" s="28"/>
    </row>
    <row r="705" ht="12.75" customHeight="1">
      <c r="A705" s="25" t="s">
        <v>47</v>
      </c>
      <c r="B705" s="35" t="s">
        <v>1949</v>
      </c>
      <c r="C705" s="27" t="s">
        <v>3763</v>
      </c>
      <c r="D705" s="28" t="s">
        <v>3764</v>
      </c>
      <c r="E705" s="28" t="s">
        <v>1905</v>
      </c>
      <c r="F705" s="28" t="s">
        <v>1924</v>
      </c>
      <c r="G705" s="28" t="s">
        <v>3765</v>
      </c>
      <c r="H705" s="28" t="s">
        <v>2176</v>
      </c>
      <c r="I705" s="28" t="s">
        <v>3766</v>
      </c>
      <c r="J705" s="32" t="s">
        <v>1455</v>
      </c>
      <c r="K705" s="32" t="s">
        <v>606</v>
      </c>
      <c r="L705" s="29">
        <v>7200.0</v>
      </c>
      <c r="M705" s="49">
        <v>6000.0</v>
      </c>
      <c r="N705" s="50"/>
      <c r="O705" s="48">
        <v>7800.0</v>
      </c>
      <c r="P705" s="31">
        <f t="shared" si="279"/>
        <v>0.007692307692</v>
      </c>
      <c r="Q705" s="32">
        <f t="shared" si="280"/>
        <v>-1800</v>
      </c>
      <c r="R705" s="32">
        <f t="shared" si="281"/>
        <v>-11800</v>
      </c>
      <c r="S705" s="28"/>
      <c r="T705" s="28">
        <f t="shared" si="282"/>
        <v>1</v>
      </c>
      <c r="U705" s="28"/>
      <c r="V705" s="28"/>
      <c r="W705" s="28"/>
    </row>
    <row r="706" ht="12.75" customHeight="1">
      <c r="A706" s="25" t="s">
        <v>47</v>
      </c>
      <c r="B706" s="35" t="s">
        <v>1949</v>
      </c>
      <c r="C706" s="27" t="s">
        <v>3767</v>
      </c>
      <c r="D706" s="28" t="s">
        <v>3768</v>
      </c>
      <c r="E706" s="28" t="s">
        <v>1902</v>
      </c>
      <c r="F706" s="28" t="s">
        <v>1952</v>
      </c>
      <c r="G706" s="28" t="s">
        <v>3769</v>
      </c>
      <c r="H706" s="28" t="s">
        <v>2176</v>
      </c>
      <c r="I706" s="28" t="s">
        <v>3337</v>
      </c>
      <c r="J706" s="32" t="s">
        <v>1669</v>
      </c>
      <c r="K706" s="32" t="s">
        <v>669</v>
      </c>
      <c r="L706" s="29">
        <v>4800.0</v>
      </c>
      <c r="M706" s="49">
        <v>4000.0</v>
      </c>
      <c r="N706" s="50"/>
      <c r="O706" s="48">
        <v>7800.0</v>
      </c>
      <c r="P706" s="31">
        <f t="shared" si="279"/>
        <v>0.005128205128</v>
      </c>
      <c r="Q706" s="32">
        <f t="shared" si="280"/>
        <v>-3800</v>
      </c>
      <c r="R706" s="32">
        <f t="shared" si="281"/>
        <v>-13800</v>
      </c>
      <c r="S706" s="28"/>
      <c r="T706" s="28">
        <f t="shared" si="282"/>
        <v>1</v>
      </c>
      <c r="U706" s="28"/>
      <c r="V706" s="28"/>
      <c r="W706" s="28"/>
    </row>
    <row r="707" ht="12.75" customHeight="1">
      <c r="A707" s="25" t="s">
        <v>47</v>
      </c>
      <c r="B707" s="35" t="s">
        <v>1949</v>
      </c>
      <c r="C707" s="27" t="s">
        <v>3770</v>
      </c>
      <c r="D707" s="28" t="s">
        <v>3771</v>
      </c>
      <c r="E707" s="28" t="s">
        <v>1905</v>
      </c>
      <c r="F707" s="28" t="s">
        <v>1924</v>
      </c>
      <c r="G707" s="28" t="s">
        <v>3772</v>
      </c>
      <c r="H707" s="28" t="s">
        <v>2176</v>
      </c>
      <c r="I707" s="28" t="s">
        <v>130</v>
      </c>
      <c r="J707" s="32" t="s">
        <v>1455</v>
      </c>
      <c r="K707" s="32" t="s">
        <v>606</v>
      </c>
      <c r="L707" s="29">
        <v>24000.0</v>
      </c>
      <c r="M707" s="49">
        <v>20000.0</v>
      </c>
      <c r="N707" s="50"/>
      <c r="O707" s="48">
        <v>7800.0</v>
      </c>
      <c r="P707" s="31">
        <f t="shared" si="279"/>
        <v>0.02564102564</v>
      </c>
      <c r="Q707" s="32">
        <f t="shared" si="280"/>
        <v>12200</v>
      </c>
      <c r="R707" s="32">
        <f t="shared" si="281"/>
        <v>2200</v>
      </c>
      <c r="S707" s="28"/>
      <c r="T707" s="28">
        <f t="shared" si="282"/>
        <v>0</v>
      </c>
      <c r="U707" s="28"/>
      <c r="V707" s="28"/>
      <c r="W707" s="28"/>
    </row>
    <row r="708" ht="12.75" customHeight="1">
      <c r="A708" s="25" t="s">
        <v>48</v>
      </c>
      <c r="B708" s="26" t="s">
        <v>1933</v>
      </c>
      <c r="C708" s="39" t="s">
        <v>3773</v>
      </c>
      <c r="D708" s="28" t="s">
        <v>3774</v>
      </c>
      <c r="E708" s="28" t="s">
        <v>1902</v>
      </c>
      <c r="F708" s="28" t="s">
        <v>1924</v>
      </c>
      <c r="G708" s="28" t="s">
        <v>3775</v>
      </c>
      <c r="H708" s="53" t="s">
        <v>3776</v>
      </c>
      <c r="I708" s="28" t="s">
        <v>2205</v>
      </c>
      <c r="J708" s="28" t="s">
        <v>1503</v>
      </c>
      <c r="K708" s="28" t="s">
        <v>223</v>
      </c>
      <c r="L708" s="29">
        <f t="shared" ref="L708:L715" si="283">M708*1.2</f>
        <v>750000</v>
      </c>
      <c r="M708" s="49">
        <v>625000.0</v>
      </c>
      <c r="N708" s="28"/>
      <c r="O708" s="62">
        <v>420000.0</v>
      </c>
      <c r="P708" s="31">
        <f t="shared" ref="P708:P720" si="284">sum(L708/O708/100)</f>
        <v>0.01785714286</v>
      </c>
      <c r="Q708" s="32">
        <f t="shared" ref="Q708:Q720" si="285">sum(L708-O708)</f>
        <v>330000</v>
      </c>
      <c r="R708" s="32">
        <f t="shared" ref="R708:R720" si="286">L708-O708-$S$1</f>
        <v>320000</v>
      </c>
      <c r="S708" s="28"/>
      <c r="T708" s="28">
        <f t="shared" ref="T708:T720" si="287">IF(O708&gt;=L708,1,0)</f>
        <v>0</v>
      </c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</row>
    <row r="709" ht="12.75" customHeight="1">
      <c r="A709" s="25" t="s">
        <v>48</v>
      </c>
      <c r="B709" s="26" t="s">
        <v>1933</v>
      </c>
      <c r="C709" s="39" t="s">
        <v>3777</v>
      </c>
      <c r="D709" s="28" t="s">
        <v>3778</v>
      </c>
      <c r="E709" s="28" t="s">
        <v>1902</v>
      </c>
      <c r="F709" s="28" t="s">
        <v>1924</v>
      </c>
      <c r="G709" s="28" t="s">
        <v>3779</v>
      </c>
      <c r="H709" s="53" t="s">
        <v>3776</v>
      </c>
      <c r="I709" s="28" t="s">
        <v>58</v>
      </c>
      <c r="J709" s="28" t="s">
        <v>1568</v>
      </c>
      <c r="K709" s="28" t="s">
        <v>820</v>
      </c>
      <c r="L709" s="29">
        <f t="shared" si="283"/>
        <v>360000</v>
      </c>
      <c r="M709" s="49">
        <v>300000.0</v>
      </c>
      <c r="N709" s="28"/>
      <c r="O709" s="62">
        <v>420000.0</v>
      </c>
      <c r="P709" s="31">
        <f t="shared" si="284"/>
        <v>0.008571428571</v>
      </c>
      <c r="Q709" s="32">
        <f t="shared" si="285"/>
        <v>-60000</v>
      </c>
      <c r="R709" s="32">
        <f t="shared" si="286"/>
        <v>-70000</v>
      </c>
      <c r="S709" s="28"/>
      <c r="T709" s="28">
        <f t="shared" si="287"/>
        <v>1</v>
      </c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</row>
    <row r="710" ht="12.75" customHeight="1">
      <c r="A710" s="25" t="s">
        <v>48</v>
      </c>
      <c r="B710" s="26" t="s">
        <v>1933</v>
      </c>
      <c r="C710" s="39" t="s">
        <v>2097</v>
      </c>
      <c r="D710" s="28" t="s">
        <v>3780</v>
      </c>
      <c r="E710" s="28" t="s">
        <v>1905</v>
      </c>
      <c r="F710" s="28" t="s">
        <v>1924</v>
      </c>
      <c r="G710" s="28" t="s">
        <v>3781</v>
      </c>
      <c r="H710" s="53" t="s">
        <v>3776</v>
      </c>
      <c r="I710" s="28" t="s">
        <v>2314</v>
      </c>
      <c r="J710" s="28" t="s">
        <v>1729</v>
      </c>
      <c r="K710" s="28" t="s">
        <v>1049</v>
      </c>
      <c r="L710" s="29">
        <f t="shared" si="283"/>
        <v>510000</v>
      </c>
      <c r="M710" s="49">
        <v>425000.0</v>
      </c>
      <c r="N710" s="28"/>
      <c r="O710" s="62">
        <v>420000.0</v>
      </c>
      <c r="P710" s="31">
        <f t="shared" si="284"/>
        <v>0.01214285714</v>
      </c>
      <c r="Q710" s="32">
        <f t="shared" si="285"/>
        <v>90000</v>
      </c>
      <c r="R710" s="32">
        <f t="shared" si="286"/>
        <v>80000</v>
      </c>
      <c r="S710" s="28"/>
      <c r="T710" s="28">
        <f t="shared" si="287"/>
        <v>0</v>
      </c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</row>
    <row r="711" ht="12.75" customHeight="1">
      <c r="A711" s="25" t="s">
        <v>48</v>
      </c>
      <c r="B711" s="26" t="s">
        <v>1933</v>
      </c>
      <c r="C711" s="39" t="s">
        <v>3782</v>
      </c>
      <c r="D711" s="28" t="s">
        <v>3783</v>
      </c>
      <c r="E711" s="28" t="s">
        <v>1902</v>
      </c>
      <c r="F711" s="28" t="s">
        <v>1952</v>
      </c>
      <c r="G711" s="28" t="s">
        <v>3784</v>
      </c>
      <c r="H711" s="53" t="s">
        <v>3776</v>
      </c>
      <c r="I711" s="28" t="s">
        <v>107</v>
      </c>
      <c r="J711" s="28" t="s">
        <v>1568</v>
      </c>
      <c r="K711" s="28" t="s">
        <v>565</v>
      </c>
      <c r="L711" s="29">
        <f t="shared" si="283"/>
        <v>2400000</v>
      </c>
      <c r="M711" s="49">
        <v>2000000.0</v>
      </c>
      <c r="N711" s="28"/>
      <c r="O711" s="62">
        <v>420000.0</v>
      </c>
      <c r="P711" s="31">
        <f t="shared" si="284"/>
        <v>0.05714285714</v>
      </c>
      <c r="Q711" s="32">
        <f t="shared" si="285"/>
        <v>1980000</v>
      </c>
      <c r="R711" s="32">
        <f t="shared" si="286"/>
        <v>1970000</v>
      </c>
      <c r="S711" s="28"/>
      <c r="T711" s="28">
        <f t="shared" si="287"/>
        <v>0</v>
      </c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</row>
    <row r="712" ht="12.75" customHeight="1">
      <c r="A712" s="25" t="s">
        <v>48</v>
      </c>
      <c r="B712" s="26" t="s">
        <v>1933</v>
      </c>
      <c r="C712" s="39" t="s">
        <v>3212</v>
      </c>
      <c r="D712" s="28" t="s">
        <v>3785</v>
      </c>
      <c r="E712" s="28" t="s">
        <v>1902</v>
      </c>
      <c r="F712" s="28" t="s">
        <v>1924</v>
      </c>
      <c r="G712" s="28" t="s">
        <v>3786</v>
      </c>
      <c r="H712" s="53" t="s">
        <v>3776</v>
      </c>
      <c r="I712" s="28" t="s">
        <v>64</v>
      </c>
      <c r="J712" s="28" t="s">
        <v>1867</v>
      </c>
      <c r="K712" s="28" t="s">
        <v>1389</v>
      </c>
      <c r="L712" s="29">
        <f t="shared" si="283"/>
        <v>1320000</v>
      </c>
      <c r="M712" s="49">
        <v>1100000.0</v>
      </c>
      <c r="N712" s="28"/>
      <c r="O712" s="62">
        <v>420000.0</v>
      </c>
      <c r="P712" s="31">
        <f t="shared" si="284"/>
        <v>0.03142857143</v>
      </c>
      <c r="Q712" s="32">
        <f t="shared" si="285"/>
        <v>900000</v>
      </c>
      <c r="R712" s="32">
        <f t="shared" si="286"/>
        <v>890000</v>
      </c>
      <c r="S712" s="28"/>
      <c r="T712" s="28">
        <f t="shared" si="287"/>
        <v>0</v>
      </c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</row>
    <row r="713" ht="12.75" customHeight="1">
      <c r="A713" s="25" t="s">
        <v>48</v>
      </c>
      <c r="B713" s="26" t="s">
        <v>1933</v>
      </c>
      <c r="C713" s="39" t="s">
        <v>3787</v>
      </c>
      <c r="D713" s="28" t="s">
        <v>3788</v>
      </c>
      <c r="E713" s="28" t="s">
        <v>1902</v>
      </c>
      <c r="F713" s="28" t="s">
        <v>1924</v>
      </c>
      <c r="G713" s="28" t="s">
        <v>3789</v>
      </c>
      <c r="H713" s="53" t="s">
        <v>3776</v>
      </c>
      <c r="I713" s="28" t="s">
        <v>3135</v>
      </c>
      <c r="J713" s="28" t="s">
        <v>1450</v>
      </c>
      <c r="K713" s="28" t="s">
        <v>565</v>
      </c>
      <c r="L713" s="29">
        <f t="shared" si="283"/>
        <v>1800000</v>
      </c>
      <c r="M713" s="49">
        <v>1500000.0</v>
      </c>
      <c r="N713" s="28"/>
      <c r="O713" s="62">
        <v>420000.0</v>
      </c>
      <c r="P713" s="31">
        <f t="shared" si="284"/>
        <v>0.04285714286</v>
      </c>
      <c r="Q713" s="32">
        <f t="shared" si="285"/>
        <v>1380000</v>
      </c>
      <c r="R713" s="32">
        <f t="shared" si="286"/>
        <v>1370000</v>
      </c>
      <c r="S713" s="28"/>
      <c r="T713" s="28">
        <f t="shared" si="287"/>
        <v>0</v>
      </c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</row>
    <row r="714" ht="12.75" customHeight="1">
      <c r="A714" s="25" t="s">
        <v>48</v>
      </c>
      <c r="B714" s="26" t="s">
        <v>1933</v>
      </c>
      <c r="C714" s="39" t="s">
        <v>3790</v>
      </c>
      <c r="D714" s="28" t="s">
        <v>3791</v>
      </c>
      <c r="E714" s="28" t="s">
        <v>1905</v>
      </c>
      <c r="F714" s="28" t="s">
        <v>1952</v>
      </c>
      <c r="G714" s="28" t="s">
        <v>3792</v>
      </c>
      <c r="H714" s="53" t="s">
        <v>3776</v>
      </c>
      <c r="I714" s="28" t="s">
        <v>1978</v>
      </c>
      <c r="J714" s="28" t="s">
        <v>1729</v>
      </c>
      <c r="K714" s="28" t="s">
        <v>1155</v>
      </c>
      <c r="L714" s="29">
        <f t="shared" si="283"/>
        <v>1110000</v>
      </c>
      <c r="M714" s="49">
        <v>925000.0</v>
      </c>
      <c r="N714" s="28"/>
      <c r="O714" s="62">
        <v>420000.0</v>
      </c>
      <c r="P714" s="31">
        <f t="shared" si="284"/>
        <v>0.02642857143</v>
      </c>
      <c r="Q714" s="32">
        <f t="shared" si="285"/>
        <v>690000</v>
      </c>
      <c r="R714" s="32">
        <f t="shared" si="286"/>
        <v>680000</v>
      </c>
      <c r="S714" s="28"/>
      <c r="T714" s="28">
        <f t="shared" si="287"/>
        <v>0</v>
      </c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</row>
    <row r="715" ht="12.75" customHeight="1">
      <c r="A715" s="25" t="s">
        <v>48</v>
      </c>
      <c r="B715" s="26" t="s">
        <v>1933</v>
      </c>
      <c r="C715" s="39" t="s">
        <v>3793</v>
      </c>
      <c r="D715" s="28" t="s">
        <v>3794</v>
      </c>
      <c r="E715" s="28" t="s">
        <v>1905</v>
      </c>
      <c r="F715" s="28" t="s">
        <v>2497</v>
      </c>
      <c r="G715" s="28" t="s">
        <v>3795</v>
      </c>
      <c r="H715" s="53" t="s">
        <v>3776</v>
      </c>
      <c r="I715" s="28" t="s">
        <v>3796</v>
      </c>
      <c r="J715" s="28" t="s">
        <v>1802</v>
      </c>
      <c r="K715" s="28" t="s">
        <v>1276</v>
      </c>
      <c r="L715" s="29">
        <f t="shared" si="283"/>
        <v>408000</v>
      </c>
      <c r="M715" s="49">
        <v>340000.0</v>
      </c>
      <c r="N715" s="28"/>
      <c r="O715" s="62">
        <v>420000.0</v>
      </c>
      <c r="P715" s="31">
        <f t="shared" si="284"/>
        <v>0.009714285714</v>
      </c>
      <c r="Q715" s="32">
        <f t="shared" si="285"/>
        <v>-12000</v>
      </c>
      <c r="R715" s="32">
        <f t="shared" si="286"/>
        <v>-22000</v>
      </c>
      <c r="S715" s="28"/>
      <c r="T715" s="28">
        <f t="shared" si="287"/>
        <v>1</v>
      </c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</row>
    <row r="716" ht="12.75" customHeight="1">
      <c r="A716" s="38" t="s">
        <v>48</v>
      </c>
      <c r="B716" s="34" t="s">
        <v>1933</v>
      </c>
      <c r="C716" s="39" t="s">
        <v>3797</v>
      </c>
      <c r="D716" s="28" t="s">
        <v>3798</v>
      </c>
      <c r="E716" s="28" t="s">
        <v>1902</v>
      </c>
      <c r="F716" s="28" t="s">
        <v>1924</v>
      </c>
      <c r="G716" s="28" t="s">
        <v>3799</v>
      </c>
      <c r="H716" s="28" t="s">
        <v>3776</v>
      </c>
      <c r="I716" s="28" t="s">
        <v>3800</v>
      </c>
      <c r="J716" s="53" t="s">
        <v>1690</v>
      </c>
      <c r="K716" s="28" t="s">
        <v>565</v>
      </c>
      <c r="L716" s="29">
        <v>900000.0</v>
      </c>
      <c r="M716" s="49">
        <v>750000.0</v>
      </c>
      <c r="N716" s="28"/>
      <c r="O716" s="63">
        <v>420000.0</v>
      </c>
      <c r="P716" s="31">
        <f t="shared" si="284"/>
        <v>0.02142857143</v>
      </c>
      <c r="Q716" s="32">
        <f t="shared" si="285"/>
        <v>480000</v>
      </c>
      <c r="R716" s="32">
        <f t="shared" si="286"/>
        <v>470000</v>
      </c>
      <c r="S716" s="28"/>
      <c r="T716" s="28">
        <f t="shared" si="287"/>
        <v>0</v>
      </c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</row>
    <row r="717" ht="12.75" customHeight="1">
      <c r="A717" s="38" t="s">
        <v>48</v>
      </c>
      <c r="B717" s="34" t="s">
        <v>1933</v>
      </c>
      <c r="C717" s="39" t="s">
        <v>3801</v>
      </c>
      <c r="D717" s="28" t="s">
        <v>3802</v>
      </c>
      <c r="E717" s="28" t="s">
        <v>1905</v>
      </c>
      <c r="F717" s="28" t="s">
        <v>1924</v>
      </c>
      <c r="G717" s="28" t="s">
        <v>3803</v>
      </c>
      <c r="H717" s="28" t="s">
        <v>3776</v>
      </c>
      <c r="I717" s="28" t="s">
        <v>2505</v>
      </c>
      <c r="J717" s="58" t="s">
        <v>1485</v>
      </c>
      <c r="K717" s="53" t="s">
        <v>1268</v>
      </c>
      <c r="L717" s="29">
        <v>450000.0</v>
      </c>
      <c r="M717" s="49">
        <v>375000.0</v>
      </c>
      <c r="N717" s="28"/>
      <c r="O717" s="63">
        <v>420000.0</v>
      </c>
      <c r="P717" s="31">
        <f t="shared" si="284"/>
        <v>0.01071428571</v>
      </c>
      <c r="Q717" s="32">
        <f t="shared" si="285"/>
        <v>30000</v>
      </c>
      <c r="R717" s="32">
        <f t="shared" si="286"/>
        <v>20000</v>
      </c>
      <c r="S717" s="28"/>
      <c r="T717" s="28">
        <f t="shared" si="287"/>
        <v>0</v>
      </c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</row>
    <row r="718" ht="12.75" customHeight="1">
      <c r="A718" s="25" t="s">
        <v>49</v>
      </c>
      <c r="B718" s="26" t="s">
        <v>1900</v>
      </c>
      <c r="C718" s="27">
        <v>215.0</v>
      </c>
      <c r="D718" s="28" t="s">
        <v>3804</v>
      </c>
      <c r="E718" s="28" t="s">
        <v>1902</v>
      </c>
      <c r="F718" s="28"/>
      <c r="G718" s="28" t="s">
        <v>3805</v>
      </c>
      <c r="H718" s="28"/>
      <c r="I718" s="28"/>
      <c r="J718" s="28" t="s">
        <v>1878</v>
      </c>
      <c r="K718" s="28" t="s">
        <v>1292</v>
      </c>
      <c r="L718" s="29">
        <f>M718*1.2</f>
        <v>19200</v>
      </c>
      <c r="M718" s="29">
        <v>16000.0</v>
      </c>
      <c r="N718" s="28"/>
      <c r="O718" s="30">
        <v>5000.0</v>
      </c>
      <c r="P718" s="31">
        <f t="shared" si="284"/>
        <v>0.0384</v>
      </c>
      <c r="Q718" s="32">
        <f t="shared" si="285"/>
        <v>14200</v>
      </c>
      <c r="R718" s="32">
        <f t="shared" si="286"/>
        <v>4200</v>
      </c>
      <c r="S718" s="28"/>
      <c r="T718" s="28">
        <f t="shared" si="287"/>
        <v>0</v>
      </c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</row>
    <row r="719" ht="12.75" customHeight="1">
      <c r="A719" s="38" t="s">
        <v>49</v>
      </c>
      <c r="B719" s="34" t="s">
        <v>1921</v>
      </c>
      <c r="C719" s="39" t="s">
        <v>3806</v>
      </c>
      <c r="D719" s="28" t="s">
        <v>3807</v>
      </c>
      <c r="E719" s="26" t="s">
        <v>1905</v>
      </c>
      <c r="F719" s="28" t="s">
        <v>1924</v>
      </c>
      <c r="G719" s="28" t="s">
        <v>3808</v>
      </c>
      <c r="H719" s="28" t="s">
        <v>3157</v>
      </c>
      <c r="I719" s="28" t="s">
        <v>75</v>
      </c>
      <c r="J719" s="28" t="s">
        <v>1751</v>
      </c>
      <c r="K719" s="28" t="s">
        <v>580</v>
      </c>
      <c r="L719" s="40">
        <v>21000.0</v>
      </c>
      <c r="M719" s="29">
        <f t="shared" ref="M719:M720" si="288">L719</f>
        <v>21000</v>
      </c>
      <c r="N719" s="41"/>
      <c r="O719" s="61">
        <v>5000.0</v>
      </c>
      <c r="P719" s="31">
        <f t="shared" si="284"/>
        <v>0.042</v>
      </c>
      <c r="Q719" s="32">
        <f t="shared" si="285"/>
        <v>16000</v>
      </c>
      <c r="R719" s="32">
        <f t="shared" si="286"/>
        <v>6000</v>
      </c>
      <c r="S719" s="28"/>
      <c r="T719" s="28">
        <f t="shared" si="287"/>
        <v>0</v>
      </c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</row>
    <row r="720" ht="12.75" customHeight="1">
      <c r="A720" s="38" t="s">
        <v>49</v>
      </c>
      <c r="B720" s="34" t="s">
        <v>1921</v>
      </c>
      <c r="C720" s="39" t="s">
        <v>3029</v>
      </c>
      <c r="D720" s="28" t="s">
        <v>3809</v>
      </c>
      <c r="E720" s="26" t="s">
        <v>1905</v>
      </c>
      <c r="F720" s="28" t="s">
        <v>1924</v>
      </c>
      <c r="G720" s="28" t="s">
        <v>3810</v>
      </c>
      <c r="H720" s="28" t="s">
        <v>3157</v>
      </c>
      <c r="I720" s="28" t="s">
        <v>130</v>
      </c>
      <c r="J720" s="28" t="s">
        <v>1442</v>
      </c>
      <c r="K720" s="28" t="s">
        <v>1061</v>
      </c>
      <c r="L720" s="40">
        <v>5000.0</v>
      </c>
      <c r="M720" s="29">
        <f t="shared" si="288"/>
        <v>5000</v>
      </c>
      <c r="N720" s="41"/>
      <c r="O720" s="61">
        <v>5000.0</v>
      </c>
      <c r="P720" s="31">
        <f t="shared" si="284"/>
        <v>0.01</v>
      </c>
      <c r="Q720" s="32">
        <f t="shared" si="285"/>
        <v>0</v>
      </c>
      <c r="R720" s="32">
        <f t="shared" si="286"/>
        <v>-10000</v>
      </c>
      <c r="S720" s="28"/>
      <c r="T720" s="28">
        <f t="shared" si="287"/>
        <v>1</v>
      </c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</row>
    <row r="721" ht="12.75" customHeight="1">
      <c r="A721" s="25" t="s">
        <v>49</v>
      </c>
      <c r="B721" s="35" t="s">
        <v>1949</v>
      </c>
      <c r="C721" s="27" t="s">
        <v>3811</v>
      </c>
      <c r="D721" s="28" t="s">
        <v>3812</v>
      </c>
      <c r="E721" s="28" t="s">
        <v>1902</v>
      </c>
      <c r="F721" s="28" t="s">
        <v>1924</v>
      </c>
      <c r="G721" s="28" t="s">
        <v>3813</v>
      </c>
      <c r="H721" s="28" t="s">
        <v>3157</v>
      </c>
      <c r="I721" s="28" t="s">
        <v>2834</v>
      </c>
      <c r="J721" s="32" t="s">
        <v>1570</v>
      </c>
      <c r="K721" s="32" t="s">
        <v>1204</v>
      </c>
      <c r="L721" s="29">
        <v>26400.0</v>
      </c>
      <c r="M721" s="49">
        <v>22000.0</v>
      </c>
      <c r="N721" s="50"/>
      <c r="O721" s="48">
        <v>5000.0</v>
      </c>
      <c r="P721" s="31">
        <f t="shared" ref="P721:P722" si="289">sum(M721/O721/100)</f>
        <v>0.044</v>
      </c>
      <c r="Q721" s="32">
        <f t="shared" ref="Q721:Q722" si="290">sum(M721-O721)</f>
        <v>17000</v>
      </c>
      <c r="R721" s="32">
        <f t="shared" ref="R721:R722" si="291">M721-O721-$S$1</f>
        <v>7000</v>
      </c>
      <c r="S721" s="28"/>
      <c r="T721" s="28">
        <f t="shared" ref="T721:T722" si="292">IF(O721&gt;=M721,1,0)</f>
        <v>0</v>
      </c>
      <c r="U721" s="28"/>
      <c r="V721" s="28"/>
      <c r="W721" s="28"/>
    </row>
    <row r="722" ht="12.75" customHeight="1">
      <c r="A722" s="25" t="s">
        <v>49</v>
      </c>
      <c r="B722" s="35" t="s">
        <v>1949</v>
      </c>
      <c r="C722" s="27" t="s">
        <v>3814</v>
      </c>
      <c r="D722" s="28" t="s">
        <v>3815</v>
      </c>
      <c r="E722" s="28" t="s">
        <v>1902</v>
      </c>
      <c r="F722" s="28" t="s">
        <v>1924</v>
      </c>
      <c r="G722" s="28" t="s">
        <v>3816</v>
      </c>
      <c r="H722" s="28" t="s">
        <v>3157</v>
      </c>
      <c r="I722" s="28" t="s">
        <v>2834</v>
      </c>
      <c r="J722" s="32" t="s">
        <v>1830</v>
      </c>
      <c r="K722" s="32" t="s">
        <v>1204</v>
      </c>
      <c r="L722" s="29">
        <v>33600.0</v>
      </c>
      <c r="M722" s="49">
        <v>28000.0</v>
      </c>
      <c r="N722" s="50"/>
      <c r="O722" s="48">
        <v>5000.0</v>
      </c>
      <c r="P722" s="31">
        <f t="shared" si="289"/>
        <v>0.056</v>
      </c>
      <c r="Q722" s="32">
        <f t="shared" si="290"/>
        <v>23000</v>
      </c>
      <c r="R722" s="32">
        <f t="shared" si="291"/>
        <v>13000</v>
      </c>
      <c r="S722" s="28"/>
      <c r="T722" s="28">
        <f t="shared" si="292"/>
        <v>0</v>
      </c>
      <c r="U722" s="28"/>
      <c r="V722" s="28"/>
      <c r="W722" s="28"/>
    </row>
    <row r="723" ht="12.75" customHeight="1">
      <c r="A723" s="25" t="s">
        <v>50</v>
      </c>
      <c r="B723" s="26" t="s">
        <v>1900</v>
      </c>
      <c r="C723" s="27">
        <v>161.0</v>
      </c>
      <c r="D723" s="28" t="s">
        <v>3817</v>
      </c>
      <c r="E723" s="28" t="s">
        <v>1902</v>
      </c>
      <c r="F723" s="28"/>
      <c r="G723" s="28" t="s">
        <v>3818</v>
      </c>
      <c r="H723" s="28"/>
      <c r="I723" s="28"/>
      <c r="J723" s="28" t="s">
        <v>1414</v>
      </c>
      <c r="K723" s="28" t="s">
        <v>1332</v>
      </c>
      <c r="L723" s="29">
        <f t="shared" ref="L723:L725" si="293">M723*1.2</f>
        <v>12000</v>
      </c>
      <c r="M723" s="29">
        <v>10000.0</v>
      </c>
      <c r="N723" s="28"/>
      <c r="O723" s="37">
        <v>15000.0</v>
      </c>
      <c r="P723" s="31">
        <f t="shared" ref="P723:P735" si="294">sum(L723/O723/100)</f>
        <v>0.008</v>
      </c>
      <c r="Q723" s="32">
        <f t="shared" ref="Q723:Q735" si="295">sum(L723-O723)</f>
        <v>-3000</v>
      </c>
      <c r="R723" s="32">
        <f t="shared" ref="R723:R735" si="296">L723-O723-$S$1</f>
        <v>-13000</v>
      </c>
      <c r="S723" s="28"/>
      <c r="T723" s="28">
        <f t="shared" ref="T723:T735" si="297">IF(O723&gt;=L723,1,0)</f>
        <v>1</v>
      </c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</row>
    <row r="724" ht="12.75" customHeight="1">
      <c r="A724" s="25" t="s">
        <v>50</v>
      </c>
      <c r="B724" s="26" t="s">
        <v>1900</v>
      </c>
      <c r="C724" s="27">
        <v>412.0</v>
      </c>
      <c r="D724" s="28" t="s">
        <v>3819</v>
      </c>
      <c r="E724" s="28" t="s">
        <v>1905</v>
      </c>
      <c r="F724" s="28"/>
      <c r="G724" s="28" t="s">
        <v>3820</v>
      </c>
      <c r="H724" s="28"/>
      <c r="I724" s="28"/>
      <c r="J724" s="28" t="s">
        <v>1636</v>
      </c>
      <c r="K724" s="28" t="s">
        <v>185</v>
      </c>
      <c r="L724" s="29">
        <f t="shared" si="293"/>
        <v>72000</v>
      </c>
      <c r="M724" s="29">
        <v>60000.0</v>
      </c>
      <c r="N724" s="28"/>
      <c r="O724" s="37">
        <v>15000.0</v>
      </c>
      <c r="P724" s="31">
        <f t="shared" si="294"/>
        <v>0.048</v>
      </c>
      <c r="Q724" s="32">
        <f t="shared" si="295"/>
        <v>57000</v>
      </c>
      <c r="R724" s="32">
        <f t="shared" si="296"/>
        <v>47000</v>
      </c>
      <c r="S724" s="28"/>
      <c r="T724" s="28">
        <f t="shared" si="297"/>
        <v>0</v>
      </c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</row>
    <row r="725" ht="12.75" customHeight="1">
      <c r="A725" s="25" t="s">
        <v>50</v>
      </c>
      <c r="B725" s="26" t="s">
        <v>1900</v>
      </c>
      <c r="C725" s="27">
        <v>476.0</v>
      </c>
      <c r="D725" s="28" t="s">
        <v>3821</v>
      </c>
      <c r="E725" s="28" t="s">
        <v>1905</v>
      </c>
      <c r="F725" s="28"/>
      <c r="G725" s="28" t="s">
        <v>3822</v>
      </c>
      <c r="H725" s="28"/>
      <c r="I725" s="28"/>
      <c r="J725" s="28" t="s">
        <v>971</v>
      </c>
      <c r="K725" s="28" t="s">
        <v>488</v>
      </c>
      <c r="L725" s="29">
        <f t="shared" si="293"/>
        <v>60000</v>
      </c>
      <c r="M725" s="29">
        <v>50000.0</v>
      </c>
      <c r="N725" s="28"/>
      <c r="O725" s="37">
        <v>15000.0</v>
      </c>
      <c r="P725" s="31">
        <f t="shared" si="294"/>
        <v>0.04</v>
      </c>
      <c r="Q725" s="32">
        <f t="shared" si="295"/>
        <v>45000</v>
      </c>
      <c r="R725" s="32">
        <f t="shared" si="296"/>
        <v>35000</v>
      </c>
      <c r="S725" s="28"/>
      <c r="T725" s="28">
        <f t="shared" si="297"/>
        <v>0</v>
      </c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</row>
    <row r="726" ht="12.75" customHeight="1">
      <c r="A726" s="33" t="s">
        <v>50</v>
      </c>
      <c r="B726" s="26" t="s">
        <v>1919</v>
      </c>
      <c r="C726" s="51">
        <v>29.0</v>
      </c>
      <c r="D726" s="26" t="s">
        <v>3823</v>
      </c>
      <c r="E726" s="26" t="s">
        <v>1905</v>
      </c>
      <c r="F726" s="35"/>
      <c r="G726" s="26"/>
      <c r="H726" s="26"/>
      <c r="I726" s="26"/>
      <c r="J726" s="26" t="s">
        <v>1678</v>
      </c>
      <c r="K726" s="26" t="s">
        <v>1306</v>
      </c>
      <c r="L726" s="36">
        <v>90000.0</v>
      </c>
      <c r="M726" s="29">
        <f t="shared" ref="M726:M733" si="298">L726</f>
        <v>90000</v>
      </c>
      <c r="N726" s="28"/>
      <c r="O726" s="37">
        <v>15000.0</v>
      </c>
      <c r="P726" s="31">
        <f t="shared" si="294"/>
        <v>0.06</v>
      </c>
      <c r="Q726" s="32">
        <f t="shared" si="295"/>
        <v>75000</v>
      </c>
      <c r="R726" s="32">
        <f t="shared" si="296"/>
        <v>65000</v>
      </c>
      <c r="S726" s="28"/>
      <c r="T726" s="28">
        <f t="shared" si="297"/>
        <v>0</v>
      </c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</row>
    <row r="727" ht="12.75" customHeight="1">
      <c r="A727" s="52" t="s">
        <v>50</v>
      </c>
      <c r="B727" s="26" t="s">
        <v>1919</v>
      </c>
      <c r="C727" s="34">
        <v>381.0</v>
      </c>
      <c r="D727" s="26" t="s">
        <v>3824</v>
      </c>
      <c r="E727" s="26" t="s">
        <v>1905</v>
      </c>
      <c r="F727" s="28"/>
      <c r="G727" s="28"/>
      <c r="H727" s="28"/>
      <c r="I727" s="28"/>
      <c r="J727" s="26" t="s">
        <v>1636</v>
      </c>
      <c r="K727" s="26" t="s">
        <v>276</v>
      </c>
      <c r="L727" s="40">
        <v>40000.0</v>
      </c>
      <c r="M727" s="29">
        <f t="shared" si="298"/>
        <v>40000</v>
      </c>
      <c r="N727" s="53"/>
      <c r="O727" s="37">
        <v>15000.0</v>
      </c>
      <c r="P727" s="31">
        <f t="shared" si="294"/>
        <v>0.02666666667</v>
      </c>
      <c r="Q727" s="32">
        <f t="shared" si="295"/>
        <v>25000</v>
      </c>
      <c r="R727" s="32">
        <f t="shared" si="296"/>
        <v>15000</v>
      </c>
      <c r="S727" s="28"/>
      <c r="T727" s="28">
        <f t="shared" si="297"/>
        <v>0</v>
      </c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</row>
    <row r="728" ht="12.75" customHeight="1">
      <c r="A728" s="38" t="s">
        <v>50</v>
      </c>
      <c r="B728" s="34" t="s">
        <v>1921</v>
      </c>
      <c r="C728" s="39" t="s">
        <v>3825</v>
      </c>
      <c r="D728" s="28" t="s">
        <v>3826</v>
      </c>
      <c r="E728" s="26" t="s">
        <v>1902</v>
      </c>
      <c r="F728" s="28" t="s">
        <v>2497</v>
      </c>
      <c r="G728" s="28" t="s">
        <v>3827</v>
      </c>
      <c r="H728" s="28" t="s">
        <v>2314</v>
      </c>
      <c r="I728" s="28" t="s">
        <v>3828</v>
      </c>
      <c r="J728" s="28" t="s">
        <v>1694</v>
      </c>
      <c r="K728" s="28" t="s">
        <v>1386</v>
      </c>
      <c r="L728" s="40">
        <v>6000.0</v>
      </c>
      <c r="M728" s="29">
        <f t="shared" si="298"/>
        <v>6000</v>
      </c>
      <c r="N728" s="57"/>
      <c r="O728" s="37">
        <v>15000.0</v>
      </c>
      <c r="P728" s="31">
        <f t="shared" si="294"/>
        <v>0.004</v>
      </c>
      <c r="Q728" s="32">
        <f t="shared" si="295"/>
        <v>-9000</v>
      </c>
      <c r="R728" s="32">
        <f t="shared" si="296"/>
        <v>-19000</v>
      </c>
      <c r="S728" s="28"/>
      <c r="T728" s="28">
        <f t="shared" si="297"/>
        <v>1</v>
      </c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</row>
    <row r="729" ht="12.75" customHeight="1">
      <c r="A729" s="38" t="s">
        <v>50</v>
      </c>
      <c r="B729" s="34" t="s">
        <v>1921</v>
      </c>
      <c r="C729" s="39" t="s">
        <v>3829</v>
      </c>
      <c r="D729" s="28" t="s">
        <v>3830</v>
      </c>
      <c r="E729" s="26" t="s">
        <v>1905</v>
      </c>
      <c r="F729" s="28" t="s">
        <v>1924</v>
      </c>
      <c r="G729" s="28" t="s">
        <v>3831</v>
      </c>
      <c r="H729" s="28" t="s">
        <v>2314</v>
      </c>
      <c r="I729" s="28" t="s">
        <v>3444</v>
      </c>
      <c r="J729" s="28" t="s">
        <v>1756</v>
      </c>
      <c r="K729" s="28" t="s">
        <v>329</v>
      </c>
      <c r="L729" s="40">
        <v>7000.0</v>
      </c>
      <c r="M729" s="29">
        <f t="shared" si="298"/>
        <v>7000</v>
      </c>
      <c r="N729" s="57"/>
      <c r="O729" s="37">
        <v>15000.0</v>
      </c>
      <c r="P729" s="31">
        <f t="shared" si="294"/>
        <v>0.004666666667</v>
      </c>
      <c r="Q729" s="32">
        <f t="shared" si="295"/>
        <v>-8000</v>
      </c>
      <c r="R729" s="32">
        <f t="shared" si="296"/>
        <v>-18000</v>
      </c>
      <c r="S729" s="28"/>
      <c r="T729" s="28">
        <f t="shared" si="297"/>
        <v>1</v>
      </c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</row>
    <row r="730" ht="12.75" customHeight="1">
      <c r="A730" s="38" t="s">
        <v>50</v>
      </c>
      <c r="B730" s="34" t="s">
        <v>1928</v>
      </c>
      <c r="C730" s="39" t="s">
        <v>3832</v>
      </c>
      <c r="D730" s="28" t="s">
        <v>3833</v>
      </c>
      <c r="E730" s="26" t="s">
        <v>1905</v>
      </c>
      <c r="F730" s="28" t="s">
        <v>1924</v>
      </c>
      <c r="G730" s="28" t="s">
        <v>3834</v>
      </c>
      <c r="H730" s="28" t="s">
        <v>2314</v>
      </c>
      <c r="I730" s="28" t="s">
        <v>86</v>
      </c>
      <c r="J730" s="28" t="s">
        <v>1620</v>
      </c>
      <c r="K730" s="28" t="s">
        <v>471</v>
      </c>
      <c r="L730" s="40">
        <v>15000.0</v>
      </c>
      <c r="M730" s="29">
        <f t="shared" si="298"/>
        <v>15000</v>
      </c>
      <c r="N730" s="57"/>
      <c r="O730" s="37">
        <v>15000.0</v>
      </c>
      <c r="P730" s="31">
        <f t="shared" si="294"/>
        <v>0.01</v>
      </c>
      <c r="Q730" s="32">
        <f t="shared" si="295"/>
        <v>0</v>
      </c>
      <c r="R730" s="32">
        <f t="shared" si="296"/>
        <v>-10000</v>
      </c>
      <c r="S730" s="28"/>
      <c r="T730" s="28">
        <f t="shared" si="297"/>
        <v>1</v>
      </c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</row>
    <row r="731" ht="12.75" customHeight="1">
      <c r="A731" s="38" t="s">
        <v>50</v>
      </c>
      <c r="B731" s="34" t="s">
        <v>1928</v>
      </c>
      <c r="C731" s="39" t="s">
        <v>3835</v>
      </c>
      <c r="D731" s="28" t="s">
        <v>3836</v>
      </c>
      <c r="E731" s="26" t="s">
        <v>1902</v>
      </c>
      <c r="F731" s="28" t="s">
        <v>1952</v>
      </c>
      <c r="G731" s="28" t="s">
        <v>3837</v>
      </c>
      <c r="H731" s="28" t="s">
        <v>2314</v>
      </c>
      <c r="I731" s="28" t="s">
        <v>18</v>
      </c>
      <c r="J731" s="28" t="s">
        <v>1680</v>
      </c>
      <c r="K731" s="28" t="s">
        <v>1169</v>
      </c>
      <c r="L731" s="40">
        <v>37000.0</v>
      </c>
      <c r="M731" s="29">
        <f t="shared" si="298"/>
        <v>37000</v>
      </c>
      <c r="N731" s="57"/>
      <c r="O731" s="37">
        <v>15000.0</v>
      </c>
      <c r="P731" s="31">
        <f t="shared" si="294"/>
        <v>0.02466666667</v>
      </c>
      <c r="Q731" s="32">
        <f t="shared" si="295"/>
        <v>22000</v>
      </c>
      <c r="R731" s="32">
        <f t="shared" si="296"/>
        <v>12000</v>
      </c>
      <c r="S731" s="28"/>
      <c r="T731" s="28">
        <f t="shared" si="297"/>
        <v>0</v>
      </c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</row>
    <row r="732" ht="12.75" customHeight="1">
      <c r="A732" s="38" t="s">
        <v>50</v>
      </c>
      <c r="B732" s="34" t="s">
        <v>1928</v>
      </c>
      <c r="C732" s="39" t="s">
        <v>3838</v>
      </c>
      <c r="D732" s="28" t="s">
        <v>3839</v>
      </c>
      <c r="E732" s="26" t="s">
        <v>1902</v>
      </c>
      <c r="F732" s="28" t="s">
        <v>1952</v>
      </c>
      <c r="G732" s="28" t="s">
        <v>3840</v>
      </c>
      <c r="H732" s="28" t="s">
        <v>2314</v>
      </c>
      <c r="I732" s="28" t="s">
        <v>3105</v>
      </c>
      <c r="J732" s="28" t="s">
        <v>1839</v>
      </c>
      <c r="K732" s="28" t="s">
        <v>1231</v>
      </c>
      <c r="L732" s="40">
        <v>6000.0</v>
      </c>
      <c r="M732" s="29">
        <f t="shared" si="298"/>
        <v>6000</v>
      </c>
      <c r="N732" s="57"/>
      <c r="O732" s="37">
        <v>15000.0</v>
      </c>
      <c r="P732" s="31">
        <f t="shared" si="294"/>
        <v>0.004</v>
      </c>
      <c r="Q732" s="32">
        <f t="shared" si="295"/>
        <v>-9000</v>
      </c>
      <c r="R732" s="32">
        <f t="shared" si="296"/>
        <v>-19000</v>
      </c>
      <c r="S732" s="28"/>
      <c r="T732" s="28">
        <f t="shared" si="297"/>
        <v>1</v>
      </c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</row>
    <row r="733" ht="12.75" customHeight="1">
      <c r="A733" s="38" t="s">
        <v>50</v>
      </c>
      <c r="B733" s="34" t="s">
        <v>1928</v>
      </c>
      <c r="C733" s="39" t="s">
        <v>3841</v>
      </c>
      <c r="D733" s="28" t="s">
        <v>3842</v>
      </c>
      <c r="E733" s="26" t="s">
        <v>1902</v>
      </c>
      <c r="F733" s="28" t="s">
        <v>1924</v>
      </c>
      <c r="G733" s="28" t="s">
        <v>3843</v>
      </c>
      <c r="H733" s="28" t="s">
        <v>2314</v>
      </c>
      <c r="I733" s="28" t="s">
        <v>132</v>
      </c>
      <c r="J733" s="28" t="s">
        <v>1560</v>
      </c>
      <c r="K733" s="28" t="s">
        <v>241</v>
      </c>
      <c r="L733" s="40">
        <v>4000.0</v>
      </c>
      <c r="M733" s="29">
        <f t="shared" si="298"/>
        <v>4000</v>
      </c>
      <c r="N733" s="57"/>
      <c r="O733" s="37">
        <v>15000.0</v>
      </c>
      <c r="P733" s="31">
        <f t="shared" si="294"/>
        <v>0.002666666667</v>
      </c>
      <c r="Q733" s="32">
        <f t="shared" si="295"/>
        <v>-11000</v>
      </c>
      <c r="R733" s="32">
        <f t="shared" si="296"/>
        <v>-21000</v>
      </c>
      <c r="S733" s="28"/>
      <c r="T733" s="28">
        <f t="shared" si="297"/>
        <v>1</v>
      </c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</row>
    <row r="734" ht="12.75" customHeight="1">
      <c r="A734" s="25" t="s">
        <v>50</v>
      </c>
      <c r="B734" s="26" t="s">
        <v>1933</v>
      </c>
      <c r="C734" s="39" t="s">
        <v>3844</v>
      </c>
      <c r="D734" s="28" t="s">
        <v>3845</v>
      </c>
      <c r="E734" s="28" t="s">
        <v>1905</v>
      </c>
      <c r="F734" s="28" t="s">
        <v>1924</v>
      </c>
      <c r="G734" s="28" t="s">
        <v>3846</v>
      </c>
      <c r="H734" s="53" t="s">
        <v>2314</v>
      </c>
      <c r="I734" s="28" t="s">
        <v>2505</v>
      </c>
      <c r="J734" s="28" t="s">
        <v>1690</v>
      </c>
      <c r="K734" s="28" t="s">
        <v>637</v>
      </c>
      <c r="L734" s="29">
        <f t="shared" ref="L734:L743" si="299">M734*1.2</f>
        <v>84000</v>
      </c>
      <c r="M734" s="49">
        <v>70000.0</v>
      </c>
      <c r="N734" s="28"/>
      <c r="O734" s="37">
        <v>15000.0</v>
      </c>
      <c r="P734" s="31">
        <f t="shared" si="294"/>
        <v>0.056</v>
      </c>
      <c r="Q734" s="32">
        <f t="shared" si="295"/>
        <v>69000</v>
      </c>
      <c r="R734" s="32">
        <f t="shared" si="296"/>
        <v>59000</v>
      </c>
      <c r="S734" s="28"/>
      <c r="T734" s="28">
        <f t="shared" si="297"/>
        <v>0</v>
      </c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</row>
    <row r="735" ht="12.75" customHeight="1">
      <c r="A735" s="25" t="s">
        <v>50</v>
      </c>
      <c r="B735" s="26" t="s">
        <v>1933</v>
      </c>
      <c r="C735" s="39" t="s">
        <v>3847</v>
      </c>
      <c r="D735" s="28" t="s">
        <v>3848</v>
      </c>
      <c r="E735" s="28" t="s">
        <v>1902</v>
      </c>
      <c r="F735" s="28" t="s">
        <v>1952</v>
      </c>
      <c r="G735" s="28" t="s">
        <v>3849</v>
      </c>
      <c r="H735" s="53" t="s">
        <v>2314</v>
      </c>
      <c r="I735" s="28" t="s">
        <v>30</v>
      </c>
      <c r="J735" s="28" t="s">
        <v>1762</v>
      </c>
      <c r="K735" s="28" t="s">
        <v>1168</v>
      </c>
      <c r="L735" s="29">
        <f t="shared" si="299"/>
        <v>150000</v>
      </c>
      <c r="M735" s="49">
        <v>125000.0</v>
      </c>
      <c r="N735" s="28"/>
      <c r="O735" s="37">
        <v>15000.0</v>
      </c>
      <c r="P735" s="31">
        <f t="shared" si="294"/>
        <v>0.1</v>
      </c>
      <c r="Q735" s="32">
        <f t="shared" si="295"/>
        <v>135000</v>
      </c>
      <c r="R735" s="32">
        <f t="shared" si="296"/>
        <v>125000</v>
      </c>
      <c r="S735" s="28"/>
      <c r="T735" s="28">
        <f t="shared" si="297"/>
        <v>0</v>
      </c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</row>
    <row r="736" ht="12.75" customHeight="1">
      <c r="A736" s="25" t="s">
        <v>50</v>
      </c>
      <c r="B736" s="26" t="s">
        <v>1937</v>
      </c>
      <c r="C736" s="44" t="s">
        <v>3850</v>
      </c>
      <c r="D736" s="6" t="s">
        <v>3851</v>
      </c>
      <c r="E736" s="6" t="s">
        <v>1905</v>
      </c>
      <c r="F736" s="6" t="s">
        <v>2382</v>
      </c>
      <c r="G736" s="6" t="s">
        <v>3852</v>
      </c>
      <c r="I736" s="6" t="s">
        <v>2314</v>
      </c>
      <c r="J736" s="6" t="s">
        <v>1470</v>
      </c>
      <c r="K736" s="6" t="s">
        <v>983</v>
      </c>
      <c r="L736" s="29">
        <f t="shared" si="299"/>
        <v>36000</v>
      </c>
      <c r="M736" s="45">
        <v>30000.0</v>
      </c>
      <c r="O736" s="30">
        <v>15000.0</v>
      </c>
      <c r="P736" s="31">
        <v>0.02</v>
      </c>
      <c r="Q736" s="32">
        <v>15000.0</v>
      </c>
      <c r="R736" s="32">
        <v>5000.0</v>
      </c>
      <c r="S736" s="28"/>
      <c r="T736" s="28">
        <f t="shared" ref="T736:T745" si="300">IF(O736&gt;=M736,1,0)</f>
        <v>0</v>
      </c>
    </row>
    <row r="737" ht="12.75" customHeight="1">
      <c r="A737" s="25" t="s">
        <v>50</v>
      </c>
      <c r="B737" s="26" t="s">
        <v>1937</v>
      </c>
      <c r="C737" s="44" t="s">
        <v>3853</v>
      </c>
      <c r="D737" s="6" t="s">
        <v>3854</v>
      </c>
      <c r="E737" s="6" t="s">
        <v>1902</v>
      </c>
      <c r="F737" s="6" t="s">
        <v>1952</v>
      </c>
      <c r="G737" s="6" t="s">
        <v>3855</v>
      </c>
      <c r="I737" s="6" t="s">
        <v>2314</v>
      </c>
      <c r="J737" s="6" t="s">
        <v>1645</v>
      </c>
      <c r="K737" s="6" t="s">
        <v>448</v>
      </c>
      <c r="L737" s="29">
        <f t="shared" si="299"/>
        <v>62400</v>
      </c>
      <c r="M737" s="45">
        <v>52000.0</v>
      </c>
      <c r="O737" s="30">
        <v>15000.0</v>
      </c>
      <c r="P737" s="31">
        <v>0.034666666666666665</v>
      </c>
      <c r="Q737" s="32">
        <v>37000.0</v>
      </c>
      <c r="R737" s="32">
        <v>27000.0</v>
      </c>
      <c r="S737" s="28"/>
      <c r="T737" s="28">
        <f t="shared" si="300"/>
        <v>0</v>
      </c>
    </row>
    <row r="738" ht="12.75" customHeight="1">
      <c r="A738" s="25" t="s">
        <v>50</v>
      </c>
      <c r="B738" s="26" t="s">
        <v>1937</v>
      </c>
      <c r="C738" s="44" t="s">
        <v>3856</v>
      </c>
      <c r="D738" s="6" t="s">
        <v>3857</v>
      </c>
      <c r="E738" s="6" t="s">
        <v>1905</v>
      </c>
      <c r="F738" s="6" t="s">
        <v>1924</v>
      </c>
      <c r="G738" s="6" t="s">
        <v>3858</v>
      </c>
      <c r="I738" s="6" t="s">
        <v>2314</v>
      </c>
      <c r="J738" s="6" t="s">
        <v>1884</v>
      </c>
      <c r="K738" s="6" t="s">
        <v>1111</v>
      </c>
      <c r="L738" s="29">
        <f t="shared" si="299"/>
        <v>54000</v>
      </c>
      <c r="M738" s="45">
        <v>45000.0</v>
      </c>
      <c r="O738" s="30">
        <v>15000.0</v>
      </c>
      <c r="P738" s="31">
        <v>0.03</v>
      </c>
      <c r="Q738" s="32">
        <v>30000.0</v>
      </c>
      <c r="R738" s="32">
        <v>20000.0</v>
      </c>
      <c r="S738" s="28"/>
      <c r="T738" s="28">
        <f t="shared" si="300"/>
        <v>0</v>
      </c>
    </row>
    <row r="739" ht="12.75" customHeight="1">
      <c r="A739" s="25" t="s">
        <v>50</v>
      </c>
      <c r="B739" s="26" t="s">
        <v>1937</v>
      </c>
      <c r="C739" s="39" t="s">
        <v>3264</v>
      </c>
      <c r="D739" s="28" t="s">
        <v>3859</v>
      </c>
      <c r="E739" s="28" t="s">
        <v>1905</v>
      </c>
      <c r="F739" s="28" t="s">
        <v>1952</v>
      </c>
      <c r="G739" s="28" t="s">
        <v>3860</v>
      </c>
      <c r="H739" s="28" t="s">
        <v>2314</v>
      </c>
      <c r="I739" s="28" t="s">
        <v>3861</v>
      </c>
      <c r="J739" s="28" t="s">
        <v>1443</v>
      </c>
      <c r="K739" s="28" t="s">
        <v>1080</v>
      </c>
      <c r="L739" s="29">
        <f t="shared" si="299"/>
        <v>15600</v>
      </c>
      <c r="M739" s="40">
        <v>13000.0</v>
      </c>
      <c r="N739" s="32"/>
      <c r="O739" s="37">
        <v>15000.0</v>
      </c>
      <c r="P739" s="31">
        <f t="shared" ref="P739:P745" si="301">sum(M739/O739/100)</f>
        <v>0.008666666667</v>
      </c>
      <c r="Q739" s="32">
        <f t="shared" ref="Q739:Q745" si="302">sum(M739-O739)</f>
        <v>-2000</v>
      </c>
      <c r="R739" s="32">
        <f t="shared" ref="R739:R745" si="303">M739-O739-$S$1</f>
        <v>-12000</v>
      </c>
      <c r="S739" s="28"/>
      <c r="T739" s="28">
        <f t="shared" si="300"/>
        <v>1</v>
      </c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</row>
    <row r="740" ht="12.75" customHeight="1">
      <c r="A740" s="25" t="s">
        <v>50</v>
      </c>
      <c r="B740" s="26" t="s">
        <v>1937</v>
      </c>
      <c r="C740" s="39" t="s">
        <v>2158</v>
      </c>
      <c r="D740" s="28" t="s">
        <v>3862</v>
      </c>
      <c r="E740" s="28" t="s">
        <v>1905</v>
      </c>
      <c r="F740" s="28" t="s">
        <v>1924</v>
      </c>
      <c r="G740" s="28" t="s">
        <v>3863</v>
      </c>
      <c r="H740" s="28" t="s">
        <v>2314</v>
      </c>
      <c r="I740" s="28" t="s">
        <v>3864</v>
      </c>
      <c r="J740" s="28" t="s">
        <v>1587</v>
      </c>
      <c r="K740" s="28" t="s">
        <v>437</v>
      </c>
      <c r="L740" s="29">
        <f t="shared" si="299"/>
        <v>60000</v>
      </c>
      <c r="M740" s="40">
        <v>50000.0</v>
      </c>
      <c r="N740" s="32"/>
      <c r="O740" s="37">
        <v>15000.0</v>
      </c>
      <c r="P740" s="31">
        <f t="shared" si="301"/>
        <v>0.03333333333</v>
      </c>
      <c r="Q740" s="32">
        <f t="shared" si="302"/>
        <v>35000</v>
      </c>
      <c r="R740" s="32">
        <f t="shared" si="303"/>
        <v>25000</v>
      </c>
      <c r="S740" s="28"/>
      <c r="T740" s="28">
        <f t="shared" si="300"/>
        <v>0</v>
      </c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</row>
    <row r="741" ht="12.75" customHeight="1">
      <c r="A741" s="25" t="s">
        <v>50</v>
      </c>
      <c r="B741" s="26" t="s">
        <v>1937</v>
      </c>
      <c r="C741" s="42" t="s">
        <v>3865</v>
      </c>
      <c r="D741" s="28" t="s">
        <v>3866</v>
      </c>
      <c r="E741" s="28" t="s">
        <v>1905</v>
      </c>
      <c r="F741" s="28" t="s">
        <v>1924</v>
      </c>
      <c r="G741" s="28" t="s">
        <v>3867</v>
      </c>
      <c r="H741" s="28" t="s">
        <v>2314</v>
      </c>
      <c r="I741" s="28" t="s">
        <v>68</v>
      </c>
      <c r="J741" s="28" t="s">
        <v>1451</v>
      </c>
      <c r="K741" s="28" t="s">
        <v>523</v>
      </c>
      <c r="L741" s="29">
        <f t="shared" si="299"/>
        <v>24000</v>
      </c>
      <c r="M741" s="43">
        <v>20000.0</v>
      </c>
      <c r="N741" s="28"/>
      <c r="O741" s="30">
        <v>15000.0</v>
      </c>
      <c r="P741" s="31">
        <f t="shared" si="301"/>
        <v>0.01333333333</v>
      </c>
      <c r="Q741" s="32">
        <f t="shared" si="302"/>
        <v>5000</v>
      </c>
      <c r="R741" s="32">
        <f t="shared" si="303"/>
        <v>-5000</v>
      </c>
      <c r="S741" s="28"/>
      <c r="T741" s="28">
        <f t="shared" si="300"/>
        <v>0</v>
      </c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</row>
    <row r="742" ht="12.75" customHeight="1">
      <c r="A742" s="25" t="s">
        <v>50</v>
      </c>
      <c r="B742" s="26" t="s">
        <v>1937</v>
      </c>
      <c r="C742" s="42" t="s">
        <v>3868</v>
      </c>
      <c r="D742" s="28" t="s">
        <v>3869</v>
      </c>
      <c r="E742" s="28" t="s">
        <v>1902</v>
      </c>
      <c r="F742" s="28" t="s">
        <v>1952</v>
      </c>
      <c r="G742" s="28" t="s">
        <v>3870</v>
      </c>
      <c r="H742" s="28" t="s">
        <v>2314</v>
      </c>
      <c r="I742" s="28" t="s">
        <v>2201</v>
      </c>
      <c r="J742" s="28" t="s">
        <v>1443</v>
      </c>
      <c r="K742" s="28" t="s">
        <v>368</v>
      </c>
      <c r="L742" s="29">
        <f t="shared" si="299"/>
        <v>120000</v>
      </c>
      <c r="M742" s="43">
        <v>100000.0</v>
      </c>
      <c r="N742" s="28"/>
      <c r="O742" s="30">
        <v>15000.0</v>
      </c>
      <c r="P742" s="31">
        <f t="shared" si="301"/>
        <v>0.06666666667</v>
      </c>
      <c r="Q742" s="32">
        <f t="shared" si="302"/>
        <v>85000</v>
      </c>
      <c r="R742" s="32">
        <f t="shared" si="303"/>
        <v>75000</v>
      </c>
      <c r="S742" s="28"/>
      <c r="T742" s="28">
        <f t="shared" si="300"/>
        <v>0</v>
      </c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</row>
    <row r="743" ht="12.75" customHeight="1">
      <c r="A743" s="25" t="s">
        <v>50</v>
      </c>
      <c r="B743" s="26" t="s">
        <v>1937</v>
      </c>
      <c r="C743" s="42" t="s">
        <v>3871</v>
      </c>
      <c r="D743" s="28" t="s">
        <v>3872</v>
      </c>
      <c r="E743" s="28" t="s">
        <v>1905</v>
      </c>
      <c r="F743" s="28" t="s">
        <v>1952</v>
      </c>
      <c r="G743" s="28" t="s">
        <v>3873</v>
      </c>
      <c r="H743" s="28" t="s">
        <v>2314</v>
      </c>
      <c r="I743" s="28" t="s">
        <v>1968</v>
      </c>
      <c r="J743" s="28" t="s">
        <v>1707</v>
      </c>
      <c r="K743" s="28" t="s">
        <v>648</v>
      </c>
      <c r="L743" s="29">
        <f t="shared" si="299"/>
        <v>96000</v>
      </c>
      <c r="M743" s="43">
        <v>80000.0</v>
      </c>
      <c r="N743" s="28"/>
      <c r="O743" s="30">
        <v>15000.0</v>
      </c>
      <c r="P743" s="31">
        <f t="shared" si="301"/>
        <v>0.05333333333</v>
      </c>
      <c r="Q743" s="32">
        <f t="shared" si="302"/>
        <v>65000</v>
      </c>
      <c r="R743" s="32">
        <f t="shared" si="303"/>
        <v>55000</v>
      </c>
      <c r="S743" s="28"/>
      <c r="T743" s="28">
        <f t="shared" si="300"/>
        <v>0</v>
      </c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</row>
    <row r="744" ht="12.75" customHeight="1">
      <c r="A744" s="25" t="s">
        <v>50</v>
      </c>
      <c r="B744" s="35" t="s">
        <v>1949</v>
      </c>
      <c r="C744" s="27" t="s">
        <v>3874</v>
      </c>
      <c r="D744" s="28" t="s">
        <v>3875</v>
      </c>
      <c r="E744" s="28" t="s">
        <v>1902</v>
      </c>
      <c r="F744" s="28" t="s">
        <v>1952</v>
      </c>
      <c r="G744" s="28" t="s">
        <v>3876</v>
      </c>
      <c r="H744" s="28" t="s">
        <v>2314</v>
      </c>
      <c r="I744" s="28" t="s">
        <v>75</v>
      </c>
      <c r="J744" s="32" t="s">
        <v>1598</v>
      </c>
      <c r="K744" s="32" t="s">
        <v>955</v>
      </c>
      <c r="L744" s="29">
        <v>21600.0</v>
      </c>
      <c r="M744" s="49">
        <v>18000.0</v>
      </c>
      <c r="N744" s="50"/>
      <c r="O744" s="48">
        <v>15000.0</v>
      </c>
      <c r="P744" s="31">
        <f t="shared" si="301"/>
        <v>0.012</v>
      </c>
      <c r="Q744" s="32">
        <f t="shared" si="302"/>
        <v>3000</v>
      </c>
      <c r="R744" s="32">
        <f t="shared" si="303"/>
        <v>-7000</v>
      </c>
      <c r="S744" s="28"/>
      <c r="T744" s="28">
        <f t="shared" si="300"/>
        <v>0</v>
      </c>
      <c r="U744" s="28"/>
      <c r="V744" s="28"/>
      <c r="W744" s="28"/>
    </row>
    <row r="745" ht="12.75" customHeight="1">
      <c r="A745" s="25" t="s">
        <v>50</v>
      </c>
      <c r="B745" s="35" t="s">
        <v>1949</v>
      </c>
      <c r="C745" s="27" t="s">
        <v>3877</v>
      </c>
      <c r="D745" s="28" t="s">
        <v>3878</v>
      </c>
      <c r="E745" s="28" t="s">
        <v>1905</v>
      </c>
      <c r="F745" s="28" t="s">
        <v>1952</v>
      </c>
      <c r="G745" s="28" t="s">
        <v>3879</v>
      </c>
      <c r="H745" s="28" t="s">
        <v>2314</v>
      </c>
      <c r="I745" s="28" t="s">
        <v>3337</v>
      </c>
      <c r="J745" s="32" t="s">
        <v>1839</v>
      </c>
      <c r="K745" s="32" t="s">
        <v>690</v>
      </c>
      <c r="L745" s="29">
        <v>2400.0</v>
      </c>
      <c r="M745" s="49">
        <v>2000.0</v>
      </c>
      <c r="N745" s="50"/>
      <c r="O745" s="48">
        <v>15000.0</v>
      </c>
      <c r="P745" s="31">
        <f t="shared" si="301"/>
        <v>0.001333333333</v>
      </c>
      <c r="Q745" s="32">
        <f t="shared" si="302"/>
        <v>-13000</v>
      </c>
      <c r="R745" s="32">
        <f t="shared" si="303"/>
        <v>-23000</v>
      </c>
      <c r="S745" s="28"/>
      <c r="T745" s="28">
        <f t="shared" si="300"/>
        <v>1</v>
      </c>
      <c r="U745" s="28"/>
      <c r="V745" s="28"/>
      <c r="W745" s="28"/>
    </row>
    <row r="746" ht="12.75" customHeight="1">
      <c r="A746" s="38" t="s">
        <v>51</v>
      </c>
      <c r="B746" s="34" t="s">
        <v>1921</v>
      </c>
      <c r="C746" s="39" t="s">
        <v>2751</v>
      </c>
      <c r="D746" s="28" t="s">
        <v>3880</v>
      </c>
      <c r="E746" s="26" t="s">
        <v>1902</v>
      </c>
      <c r="F746" s="28" t="s">
        <v>1924</v>
      </c>
      <c r="G746" s="28" t="s">
        <v>3881</v>
      </c>
      <c r="H746" s="28" t="s">
        <v>3882</v>
      </c>
      <c r="I746" s="28" t="s">
        <v>48</v>
      </c>
      <c r="J746" s="28" t="s">
        <v>1795</v>
      </c>
      <c r="K746" s="28" t="s">
        <v>1200</v>
      </c>
      <c r="L746" s="40">
        <v>1000.0</v>
      </c>
      <c r="M746" s="29">
        <f>L746</f>
        <v>1000</v>
      </c>
      <c r="N746" s="57"/>
      <c r="O746" s="37">
        <v>6000.0</v>
      </c>
      <c r="P746" s="31">
        <f t="shared" ref="P746:P773" si="304">sum(L746/O746/100)</f>
        <v>0.001666666667</v>
      </c>
      <c r="Q746" s="32">
        <f t="shared" ref="Q746:Q773" si="305">sum(L746-O746)</f>
        <v>-5000</v>
      </c>
      <c r="R746" s="32">
        <f t="shared" ref="R746:R773" si="306">L746-O746-$S$1</f>
        <v>-15000</v>
      </c>
      <c r="S746" s="28"/>
      <c r="T746" s="28">
        <f t="shared" ref="T746:T773" si="307">IF(O746&gt;=L746,1,0)</f>
        <v>1</v>
      </c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</row>
    <row r="747" ht="12.75" customHeight="1">
      <c r="A747" s="25" t="s">
        <v>51</v>
      </c>
      <c r="B747" s="26" t="s">
        <v>1933</v>
      </c>
      <c r="C747" s="39" t="s">
        <v>3883</v>
      </c>
      <c r="D747" s="28" t="s">
        <v>3884</v>
      </c>
      <c r="E747" s="28" t="s">
        <v>1902</v>
      </c>
      <c r="F747" s="28" t="s">
        <v>1952</v>
      </c>
      <c r="G747" s="28" t="s">
        <v>3885</v>
      </c>
      <c r="H747" s="53" t="s">
        <v>3882</v>
      </c>
      <c r="I747" s="28" t="s">
        <v>3886</v>
      </c>
      <c r="J747" s="28" t="s">
        <v>1693</v>
      </c>
      <c r="K747" s="28" t="s">
        <v>1185</v>
      </c>
      <c r="L747" s="29">
        <f t="shared" ref="L747:L748" si="308">M747*1.2</f>
        <v>96000</v>
      </c>
      <c r="M747" s="49">
        <v>80000.0</v>
      </c>
      <c r="N747" s="28"/>
      <c r="O747" s="37">
        <v>6000.0</v>
      </c>
      <c r="P747" s="31">
        <f t="shared" si="304"/>
        <v>0.16</v>
      </c>
      <c r="Q747" s="32">
        <f t="shared" si="305"/>
        <v>90000</v>
      </c>
      <c r="R747" s="32">
        <f t="shared" si="306"/>
        <v>80000</v>
      </c>
      <c r="S747" s="28"/>
      <c r="T747" s="28">
        <f t="shared" si="307"/>
        <v>0</v>
      </c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</row>
    <row r="748" ht="12.75" customHeight="1">
      <c r="A748" s="25" t="s">
        <v>52</v>
      </c>
      <c r="B748" s="26" t="s">
        <v>1900</v>
      </c>
      <c r="C748" s="27">
        <v>144.0</v>
      </c>
      <c r="D748" s="28" t="s">
        <v>3887</v>
      </c>
      <c r="E748" s="28" t="s">
        <v>1902</v>
      </c>
      <c r="F748" s="28"/>
      <c r="G748" s="28" t="s">
        <v>3888</v>
      </c>
      <c r="H748" s="28"/>
      <c r="I748" s="28"/>
      <c r="J748" s="28" t="s">
        <v>1713</v>
      </c>
      <c r="K748" s="28" t="s">
        <v>317</v>
      </c>
      <c r="L748" s="29">
        <f t="shared" si="308"/>
        <v>26400</v>
      </c>
      <c r="M748" s="29">
        <v>22000.0</v>
      </c>
      <c r="N748" s="28"/>
      <c r="O748" s="30">
        <v>5000.0</v>
      </c>
      <c r="P748" s="31">
        <f t="shared" si="304"/>
        <v>0.0528</v>
      </c>
      <c r="Q748" s="32">
        <f t="shared" si="305"/>
        <v>21400</v>
      </c>
      <c r="R748" s="32">
        <f t="shared" si="306"/>
        <v>11400</v>
      </c>
      <c r="S748" s="28"/>
      <c r="T748" s="28">
        <f t="shared" si="307"/>
        <v>0</v>
      </c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</row>
    <row r="749" ht="12.75" customHeight="1">
      <c r="A749" s="33" t="s">
        <v>52</v>
      </c>
      <c r="B749" s="26" t="s">
        <v>2005</v>
      </c>
      <c r="C749" s="54">
        <v>581.0</v>
      </c>
      <c r="D749" s="28" t="s">
        <v>3889</v>
      </c>
      <c r="E749" s="26" t="s">
        <v>1902</v>
      </c>
      <c r="F749" s="35" t="s">
        <v>2010</v>
      </c>
      <c r="G749" s="35" t="s">
        <v>3890</v>
      </c>
      <c r="H749" s="28"/>
      <c r="I749" s="28"/>
      <c r="J749" s="35" t="s">
        <v>1091</v>
      </c>
      <c r="K749" s="35" t="s">
        <v>817</v>
      </c>
      <c r="L749" s="40">
        <v>15000.0</v>
      </c>
      <c r="M749" s="29">
        <f t="shared" ref="M749:M772" si="309">L749</f>
        <v>15000</v>
      </c>
      <c r="N749" s="53"/>
      <c r="O749" s="30">
        <v>5000.0</v>
      </c>
      <c r="P749" s="31">
        <f t="shared" si="304"/>
        <v>0.03</v>
      </c>
      <c r="Q749" s="32">
        <f t="shared" si="305"/>
        <v>10000</v>
      </c>
      <c r="R749" s="32">
        <f t="shared" si="306"/>
        <v>0</v>
      </c>
      <c r="S749" s="28"/>
      <c r="T749" s="28">
        <f t="shared" si="307"/>
        <v>0</v>
      </c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</row>
    <row r="750" ht="12.75" customHeight="1">
      <c r="A750" s="33" t="s">
        <v>52</v>
      </c>
      <c r="B750" s="26" t="s">
        <v>2005</v>
      </c>
      <c r="C750" s="54">
        <v>591.0</v>
      </c>
      <c r="D750" s="28" t="s">
        <v>3891</v>
      </c>
      <c r="E750" s="26" t="s">
        <v>1905</v>
      </c>
      <c r="F750" s="35" t="s">
        <v>2007</v>
      </c>
      <c r="G750" s="35" t="s">
        <v>3892</v>
      </c>
      <c r="H750" s="28"/>
      <c r="I750" s="28"/>
      <c r="J750" s="35" t="s">
        <v>1416</v>
      </c>
      <c r="K750" s="35" t="s">
        <v>338</v>
      </c>
      <c r="L750" s="40">
        <v>3000.0</v>
      </c>
      <c r="M750" s="29">
        <f t="shared" si="309"/>
        <v>3000</v>
      </c>
      <c r="N750" s="53"/>
      <c r="O750" s="30">
        <v>5000.0</v>
      </c>
      <c r="P750" s="31">
        <f t="shared" si="304"/>
        <v>0.006</v>
      </c>
      <c r="Q750" s="32">
        <f t="shared" si="305"/>
        <v>-2000</v>
      </c>
      <c r="R750" s="32">
        <f t="shared" si="306"/>
        <v>-12000</v>
      </c>
      <c r="S750" s="28"/>
      <c r="T750" s="28">
        <f t="shared" si="307"/>
        <v>1</v>
      </c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</row>
    <row r="751" ht="12.75" customHeight="1">
      <c r="A751" s="33" t="s">
        <v>52</v>
      </c>
      <c r="B751" s="26" t="s">
        <v>2005</v>
      </c>
      <c r="C751" s="54">
        <v>644.0</v>
      </c>
      <c r="D751" s="28" t="s">
        <v>3893</v>
      </c>
      <c r="E751" s="26" t="s">
        <v>1902</v>
      </c>
      <c r="F751" s="35" t="s">
        <v>1924</v>
      </c>
      <c r="G751" s="35" t="s">
        <v>3894</v>
      </c>
      <c r="H751" s="28"/>
      <c r="I751" s="28"/>
      <c r="J751" s="35" t="s">
        <v>1435</v>
      </c>
      <c r="K751" s="35" t="s">
        <v>300</v>
      </c>
      <c r="L751" s="40">
        <v>10000.0</v>
      </c>
      <c r="M751" s="29">
        <f t="shared" si="309"/>
        <v>10000</v>
      </c>
      <c r="N751" s="53"/>
      <c r="O751" s="30">
        <v>5000.0</v>
      </c>
      <c r="P751" s="31">
        <f t="shared" si="304"/>
        <v>0.02</v>
      </c>
      <c r="Q751" s="32">
        <f t="shared" si="305"/>
        <v>5000</v>
      </c>
      <c r="R751" s="32">
        <f t="shared" si="306"/>
        <v>-5000</v>
      </c>
      <c r="S751" s="28"/>
      <c r="T751" s="28">
        <f t="shared" si="307"/>
        <v>0</v>
      </c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</row>
    <row r="752" ht="12.75" customHeight="1">
      <c r="A752" s="33" t="s">
        <v>52</v>
      </c>
      <c r="B752" s="26" t="s">
        <v>2005</v>
      </c>
      <c r="C752" s="54">
        <v>682.0</v>
      </c>
      <c r="D752" s="28" t="s">
        <v>3895</v>
      </c>
      <c r="E752" s="26" t="s">
        <v>1905</v>
      </c>
      <c r="F752" s="35" t="s">
        <v>1952</v>
      </c>
      <c r="G752" s="35" t="s">
        <v>3896</v>
      </c>
      <c r="H752" s="28"/>
      <c r="I752" s="28"/>
      <c r="J752" s="35" t="s">
        <v>1751</v>
      </c>
      <c r="K752" s="35" t="s">
        <v>561</v>
      </c>
      <c r="L752" s="40">
        <v>15000.0</v>
      </c>
      <c r="M752" s="29">
        <f t="shared" si="309"/>
        <v>15000</v>
      </c>
      <c r="N752" s="53"/>
      <c r="O752" s="30">
        <v>5000.0</v>
      </c>
      <c r="P752" s="31">
        <f t="shared" si="304"/>
        <v>0.03</v>
      </c>
      <c r="Q752" s="32">
        <f t="shared" si="305"/>
        <v>10000</v>
      </c>
      <c r="R752" s="32">
        <f t="shared" si="306"/>
        <v>0</v>
      </c>
      <c r="S752" s="28"/>
      <c r="T752" s="28">
        <f t="shared" si="307"/>
        <v>0</v>
      </c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</row>
    <row r="753" ht="12.75" customHeight="1">
      <c r="A753" s="52" t="s">
        <v>52</v>
      </c>
      <c r="B753" s="26" t="s">
        <v>2005</v>
      </c>
      <c r="C753" s="34">
        <v>900.0</v>
      </c>
      <c r="D753" s="28" t="str">
        <f t="shared" ref="D753:D754" si="310">CONCATENATE(A753," x ", G753)</f>
        <v>Elzaam (AUS) x Nutshell (GB)</v>
      </c>
      <c r="E753" s="26" t="s">
        <v>1902</v>
      </c>
      <c r="F753" s="26" t="s">
        <v>2019</v>
      </c>
      <c r="G753" s="26" t="s">
        <v>3897</v>
      </c>
      <c r="H753" s="28"/>
      <c r="I753" s="28"/>
      <c r="J753" s="26" t="s">
        <v>1435</v>
      </c>
      <c r="K753" s="26" t="s">
        <v>1197</v>
      </c>
      <c r="L753" s="55">
        <v>22000.0</v>
      </c>
      <c r="M753" s="29">
        <f t="shared" si="309"/>
        <v>22000</v>
      </c>
      <c r="N753" s="28"/>
      <c r="O753" s="37">
        <v>5000.0</v>
      </c>
      <c r="P753" s="31">
        <f t="shared" si="304"/>
        <v>0.044</v>
      </c>
      <c r="Q753" s="32">
        <f t="shared" si="305"/>
        <v>17000</v>
      </c>
      <c r="R753" s="32">
        <f t="shared" si="306"/>
        <v>7000</v>
      </c>
      <c r="S753" s="28"/>
      <c r="T753" s="28">
        <f t="shared" si="307"/>
        <v>0</v>
      </c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</row>
    <row r="754" ht="12.75" customHeight="1">
      <c r="A754" s="52" t="s">
        <v>52</v>
      </c>
      <c r="B754" s="26" t="s">
        <v>2005</v>
      </c>
      <c r="C754" s="34">
        <v>971.0</v>
      </c>
      <c r="D754" s="28" t="str">
        <f t="shared" si="310"/>
        <v>Elzaam (AUS) x Signora Lina (IRE)</v>
      </c>
      <c r="E754" s="26" t="s">
        <v>1902</v>
      </c>
      <c r="F754" s="26" t="s">
        <v>3722</v>
      </c>
      <c r="G754" s="26" t="s">
        <v>3898</v>
      </c>
      <c r="H754" s="28"/>
      <c r="I754" s="28"/>
      <c r="J754" s="26" t="s">
        <v>1646</v>
      </c>
      <c r="K754" s="26" t="s">
        <v>995</v>
      </c>
      <c r="L754" s="55">
        <v>4000.0</v>
      </c>
      <c r="M754" s="29">
        <f t="shared" si="309"/>
        <v>4000</v>
      </c>
      <c r="N754" s="28"/>
      <c r="O754" s="37">
        <v>5000.0</v>
      </c>
      <c r="P754" s="31">
        <f t="shared" si="304"/>
        <v>0.008</v>
      </c>
      <c r="Q754" s="32">
        <f t="shared" si="305"/>
        <v>-1000</v>
      </c>
      <c r="R754" s="32">
        <f t="shared" si="306"/>
        <v>-11000</v>
      </c>
      <c r="S754" s="28"/>
      <c r="T754" s="28">
        <f t="shared" si="307"/>
        <v>1</v>
      </c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</row>
    <row r="755" ht="12.75" customHeight="1">
      <c r="A755" s="38" t="s">
        <v>52</v>
      </c>
      <c r="B755" s="34" t="s">
        <v>1921</v>
      </c>
      <c r="C755" s="39" t="s">
        <v>3899</v>
      </c>
      <c r="D755" s="28" t="s">
        <v>3900</v>
      </c>
      <c r="E755" s="26" t="s">
        <v>1902</v>
      </c>
      <c r="F755" s="28" t="s">
        <v>1924</v>
      </c>
      <c r="G755" s="28" t="s">
        <v>3901</v>
      </c>
      <c r="H755" s="28" t="s">
        <v>2608</v>
      </c>
      <c r="I755" s="28" t="s">
        <v>19</v>
      </c>
      <c r="J755" s="28" t="s">
        <v>1783</v>
      </c>
      <c r="K755" s="28" t="s">
        <v>1091</v>
      </c>
      <c r="L755" s="40">
        <v>4000.0</v>
      </c>
      <c r="M755" s="29">
        <f t="shared" si="309"/>
        <v>4000</v>
      </c>
      <c r="N755" s="57"/>
      <c r="O755" s="37">
        <v>5000.0</v>
      </c>
      <c r="P755" s="31">
        <f t="shared" si="304"/>
        <v>0.008</v>
      </c>
      <c r="Q755" s="32">
        <f t="shared" si="305"/>
        <v>-1000</v>
      </c>
      <c r="R755" s="32">
        <f t="shared" si="306"/>
        <v>-11000</v>
      </c>
      <c r="S755" s="28"/>
      <c r="T755" s="28">
        <f t="shared" si="307"/>
        <v>1</v>
      </c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</row>
    <row r="756" ht="12.75" customHeight="1">
      <c r="A756" s="38" t="s">
        <v>52</v>
      </c>
      <c r="B756" s="34" t="s">
        <v>1921</v>
      </c>
      <c r="C756" s="39" t="s">
        <v>3902</v>
      </c>
      <c r="D756" s="28" t="s">
        <v>3903</v>
      </c>
      <c r="E756" s="26" t="s">
        <v>1902</v>
      </c>
      <c r="F756" s="28" t="s">
        <v>1924</v>
      </c>
      <c r="G756" s="28" t="s">
        <v>3904</v>
      </c>
      <c r="H756" s="28" t="s">
        <v>2608</v>
      </c>
      <c r="I756" s="28" t="s">
        <v>2454</v>
      </c>
      <c r="J756" s="28" t="s">
        <v>1475</v>
      </c>
      <c r="K756" s="28" t="s">
        <v>724</v>
      </c>
      <c r="L756" s="40">
        <v>40000.0</v>
      </c>
      <c r="M756" s="29">
        <f t="shared" si="309"/>
        <v>40000</v>
      </c>
      <c r="N756" s="57"/>
      <c r="O756" s="37">
        <v>5000.0</v>
      </c>
      <c r="P756" s="31">
        <f t="shared" si="304"/>
        <v>0.08</v>
      </c>
      <c r="Q756" s="32">
        <f t="shared" si="305"/>
        <v>35000</v>
      </c>
      <c r="R756" s="32">
        <f t="shared" si="306"/>
        <v>25000</v>
      </c>
      <c r="S756" s="28"/>
      <c r="T756" s="28">
        <f t="shared" si="307"/>
        <v>0</v>
      </c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</row>
    <row r="757" ht="12.75" customHeight="1">
      <c r="A757" s="38" t="s">
        <v>52</v>
      </c>
      <c r="B757" s="34" t="s">
        <v>1921</v>
      </c>
      <c r="C757" s="39" t="s">
        <v>3905</v>
      </c>
      <c r="D757" s="28" t="s">
        <v>3906</v>
      </c>
      <c r="E757" s="26" t="s">
        <v>1905</v>
      </c>
      <c r="F757" s="28" t="s">
        <v>1924</v>
      </c>
      <c r="G757" s="28" t="s">
        <v>3907</v>
      </c>
      <c r="H757" s="28" t="s">
        <v>2608</v>
      </c>
      <c r="I757" s="28" t="s">
        <v>143</v>
      </c>
      <c r="J757" s="28" t="s">
        <v>1769</v>
      </c>
      <c r="K757" s="28" t="s">
        <v>810</v>
      </c>
      <c r="L757" s="40">
        <v>3000.0</v>
      </c>
      <c r="M757" s="29">
        <f t="shared" si="309"/>
        <v>3000</v>
      </c>
      <c r="N757" s="57"/>
      <c r="O757" s="37">
        <v>5000.0</v>
      </c>
      <c r="P757" s="31">
        <f t="shared" si="304"/>
        <v>0.006</v>
      </c>
      <c r="Q757" s="32">
        <f t="shared" si="305"/>
        <v>-2000</v>
      </c>
      <c r="R757" s="32">
        <f t="shared" si="306"/>
        <v>-12000</v>
      </c>
      <c r="S757" s="28"/>
      <c r="T757" s="28">
        <f t="shared" si="307"/>
        <v>1</v>
      </c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</row>
    <row r="758" ht="12.75" customHeight="1">
      <c r="A758" s="38" t="s">
        <v>52</v>
      </c>
      <c r="B758" s="34" t="s">
        <v>1921</v>
      </c>
      <c r="C758" s="39" t="s">
        <v>3908</v>
      </c>
      <c r="D758" s="28" t="s">
        <v>3909</v>
      </c>
      <c r="E758" s="26" t="s">
        <v>1905</v>
      </c>
      <c r="F758" s="28" t="s">
        <v>1924</v>
      </c>
      <c r="G758" s="28" t="s">
        <v>3910</v>
      </c>
      <c r="H758" s="28" t="s">
        <v>2608</v>
      </c>
      <c r="I758" s="28" t="s">
        <v>2026</v>
      </c>
      <c r="J758" s="28" t="s">
        <v>1701</v>
      </c>
      <c r="K758" s="28" t="s">
        <v>1222</v>
      </c>
      <c r="L758" s="40">
        <v>1000.0</v>
      </c>
      <c r="M758" s="29">
        <f t="shared" si="309"/>
        <v>1000</v>
      </c>
      <c r="N758" s="57"/>
      <c r="O758" s="37">
        <v>5000.0</v>
      </c>
      <c r="P758" s="31">
        <f t="shared" si="304"/>
        <v>0.002</v>
      </c>
      <c r="Q758" s="32">
        <f t="shared" si="305"/>
        <v>-4000</v>
      </c>
      <c r="R758" s="32">
        <f t="shared" si="306"/>
        <v>-14000</v>
      </c>
      <c r="S758" s="28"/>
      <c r="T758" s="28">
        <f t="shared" si="307"/>
        <v>1</v>
      </c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</row>
    <row r="759" ht="12.75" customHeight="1">
      <c r="A759" s="38" t="s">
        <v>52</v>
      </c>
      <c r="B759" s="34" t="s">
        <v>1921</v>
      </c>
      <c r="C759" s="39" t="s">
        <v>3911</v>
      </c>
      <c r="D759" s="28" t="s">
        <v>3912</v>
      </c>
      <c r="E759" s="26" t="s">
        <v>1902</v>
      </c>
      <c r="F759" s="28" t="s">
        <v>1924</v>
      </c>
      <c r="G759" s="28" t="s">
        <v>3913</v>
      </c>
      <c r="H759" s="28" t="s">
        <v>2608</v>
      </c>
      <c r="I759" s="28" t="s">
        <v>2944</v>
      </c>
      <c r="J759" s="28" t="s">
        <v>1839</v>
      </c>
      <c r="K759" s="28" t="s">
        <v>262</v>
      </c>
      <c r="L759" s="40">
        <v>3000.0</v>
      </c>
      <c r="M759" s="29">
        <f t="shared" si="309"/>
        <v>3000</v>
      </c>
      <c r="N759" s="57"/>
      <c r="O759" s="37">
        <v>5000.0</v>
      </c>
      <c r="P759" s="31">
        <f t="shared" si="304"/>
        <v>0.006</v>
      </c>
      <c r="Q759" s="32">
        <f t="shared" si="305"/>
        <v>-2000</v>
      </c>
      <c r="R759" s="32">
        <f t="shared" si="306"/>
        <v>-12000</v>
      </c>
      <c r="S759" s="28"/>
      <c r="T759" s="28">
        <f t="shared" si="307"/>
        <v>1</v>
      </c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</row>
    <row r="760" ht="12.75" customHeight="1">
      <c r="A760" s="38" t="s">
        <v>52</v>
      </c>
      <c r="B760" s="34" t="s">
        <v>1921</v>
      </c>
      <c r="C760" s="39" t="s">
        <v>3914</v>
      </c>
      <c r="D760" s="28" t="s">
        <v>3915</v>
      </c>
      <c r="E760" s="26" t="s">
        <v>1905</v>
      </c>
      <c r="F760" s="28" t="s">
        <v>1924</v>
      </c>
      <c r="G760" s="28" t="s">
        <v>3916</v>
      </c>
      <c r="H760" s="28" t="s">
        <v>2608</v>
      </c>
      <c r="I760" s="28" t="s">
        <v>2622</v>
      </c>
      <c r="J760" s="28" t="s">
        <v>1627</v>
      </c>
      <c r="K760" s="28" t="s">
        <v>259</v>
      </c>
      <c r="L760" s="40">
        <v>11000.0</v>
      </c>
      <c r="M760" s="29">
        <f t="shared" si="309"/>
        <v>11000</v>
      </c>
      <c r="N760" s="57"/>
      <c r="O760" s="37">
        <v>5000.0</v>
      </c>
      <c r="P760" s="31">
        <f t="shared" si="304"/>
        <v>0.022</v>
      </c>
      <c r="Q760" s="32">
        <f t="shared" si="305"/>
        <v>6000</v>
      </c>
      <c r="R760" s="32">
        <f t="shared" si="306"/>
        <v>-4000</v>
      </c>
      <c r="S760" s="28"/>
      <c r="T760" s="28">
        <f t="shared" si="307"/>
        <v>0</v>
      </c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</row>
    <row r="761" ht="12.75" customHeight="1">
      <c r="A761" s="38" t="s">
        <v>52</v>
      </c>
      <c r="B761" s="34" t="s">
        <v>1921</v>
      </c>
      <c r="C761" s="39" t="s">
        <v>3917</v>
      </c>
      <c r="D761" s="28" t="s">
        <v>3918</v>
      </c>
      <c r="E761" s="26" t="s">
        <v>1902</v>
      </c>
      <c r="F761" s="28" t="s">
        <v>1924</v>
      </c>
      <c r="G761" s="28" t="s">
        <v>3919</v>
      </c>
      <c r="H761" s="28" t="s">
        <v>2608</v>
      </c>
      <c r="I761" s="28" t="s">
        <v>88</v>
      </c>
      <c r="J761" s="28" t="s">
        <v>1435</v>
      </c>
      <c r="K761" s="28" t="s">
        <v>562</v>
      </c>
      <c r="L761" s="40">
        <v>2500.0</v>
      </c>
      <c r="M761" s="29">
        <f t="shared" si="309"/>
        <v>2500</v>
      </c>
      <c r="N761" s="57"/>
      <c r="O761" s="37">
        <v>5000.0</v>
      </c>
      <c r="P761" s="31">
        <f t="shared" si="304"/>
        <v>0.005</v>
      </c>
      <c r="Q761" s="32">
        <f t="shared" si="305"/>
        <v>-2500</v>
      </c>
      <c r="R761" s="32">
        <f t="shared" si="306"/>
        <v>-12500</v>
      </c>
      <c r="S761" s="28"/>
      <c r="T761" s="28">
        <f t="shared" si="307"/>
        <v>1</v>
      </c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</row>
    <row r="762" ht="12.75" customHeight="1">
      <c r="A762" s="38" t="s">
        <v>52</v>
      </c>
      <c r="B762" s="34" t="s">
        <v>1921</v>
      </c>
      <c r="C762" s="39" t="s">
        <v>2055</v>
      </c>
      <c r="D762" s="28" t="s">
        <v>3920</v>
      </c>
      <c r="E762" s="26" t="s">
        <v>1902</v>
      </c>
      <c r="F762" s="28" t="s">
        <v>1944</v>
      </c>
      <c r="G762" s="28" t="s">
        <v>3921</v>
      </c>
      <c r="H762" s="28" t="s">
        <v>2608</v>
      </c>
      <c r="I762" s="28" t="s">
        <v>2085</v>
      </c>
      <c r="J762" s="28" t="s">
        <v>1641</v>
      </c>
      <c r="K762" s="28" t="s">
        <v>889</v>
      </c>
      <c r="L762" s="40">
        <v>1500.0</v>
      </c>
      <c r="M762" s="29">
        <f t="shared" si="309"/>
        <v>1500</v>
      </c>
      <c r="N762" s="57"/>
      <c r="O762" s="37">
        <v>5000.0</v>
      </c>
      <c r="P762" s="31">
        <f t="shared" si="304"/>
        <v>0.003</v>
      </c>
      <c r="Q762" s="32">
        <f t="shared" si="305"/>
        <v>-3500</v>
      </c>
      <c r="R762" s="32">
        <f t="shared" si="306"/>
        <v>-13500</v>
      </c>
      <c r="S762" s="28"/>
      <c r="T762" s="28">
        <f t="shared" si="307"/>
        <v>1</v>
      </c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</row>
    <row r="763" ht="12.75" customHeight="1">
      <c r="A763" s="38" t="s">
        <v>52</v>
      </c>
      <c r="B763" s="34" t="s">
        <v>1921</v>
      </c>
      <c r="C763" s="39" t="s">
        <v>3922</v>
      </c>
      <c r="D763" s="28" t="s">
        <v>3923</v>
      </c>
      <c r="E763" s="26" t="s">
        <v>1905</v>
      </c>
      <c r="F763" s="28" t="s">
        <v>2382</v>
      </c>
      <c r="G763" s="28" t="s">
        <v>3924</v>
      </c>
      <c r="H763" s="28" t="s">
        <v>2608</v>
      </c>
      <c r="I763" s="28" t="s">
        <v>2351</v>
      </c>
      <c r="J763" s="28" t="s">
        <v>1744</v>
      </c>
      <c r="K763" s="28" t="s">
        <v>369</v>
      </c>
      <c r="L763" s="40">
        <v>1000.0</v>
      </c>
      <c r="M763" s="29">
        <f t="shared" si="309"/>
        <v>1000</v>
      </c>
      <c r="N763" s="57"/>
      <c r="O763" s="37">
        <v>5000.0</v>
      </c>
      <c r="P763" s="31">
        <f t="shared" si="304"/>
        <v>0.002</v>
      </c>
      <c r="Q763" s="32">
        <f t="shared" si="305"/>
        <v>-4000</v>
      </c>
      <c r="R763" s="32">
        <f t="shared" si="306"/>
        <v>-14000</v>
      </c>
      <c r="S763" s="28"/>
      <c r="T763" s="28">
        <f t="shared" si="307"/>
        <v>1</v>
      </c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</row>
    <row r="764" ht="12.75" customHeight="1">
      <c r="A764" s="38" t="s">
        <v>52</v>
      </c>
      <c r="B764" s="34" t="s">
        <v>1921</v>
      </c>
      <c r="C764" s="39" t="s">
        <v>3925</v>
      </c>
      <c r="D764" s="28" t="s">
        <v>3926</v>
      </c>
      <c r="E764" s="26" t="s">
        <v>1902</v>
      </c>
      <c r="F764" s="28" t="s">
        <v>1924</v>
      </c>
      <c r="G764" s="28" t="s">
        <v>3927</v>
      </c>
      <c r="H764" s="28" t="s">
        <v>2608</v>
      </c>
      <c r="I764" s="28" t="s">
        <v>2454</v>
      </c>
      <c r="J764" s="28" t="s">
        <v>1489</v>
      </c>
      <c r="K764" s="28" t="s">
        <v>473</v>
      </c>
      <c r="L764" s="40">
        <v>5000.0</v>
      </c>
      <c r="M764" s="29">
        <f t="shared" si="309"/>
        <v>5000</v>
      </c>
      <c r="N764" s="57"/>
      <c r="O764" s="37">
        <v>5000.0</v>
      </c>
      <c r="P764" s="31">
        <f t="shared" si="304"/>
        <v>0.01</v>
      </c>
      <c r="Q764" s="32">
        <f t="shared" si="305"/>
        <v>0</v>
      </c>
      <c r="R764" s="32">
        <f t="shared" si="306"/>
        <v>-10000</v>
      </c>
      <c r="S764" s="28"/>
      <c r="T764" s="28">
        <f t="shared" si="307"/>
        <v>1</v>
      </c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</row>
    <row r="765" ht="12.75" customHeight="1">
      <c r="A765" s="38" t="s">
        <v>52</v>
      </c>
      <c r="B765" s="34" t="s">
        <v>1921</v>
      </c>
      <c r="C765" s="39" t="s">
        <v>3928</v>
      </c>
      <c r="D765" s="28" t="s">
        <v>3929</v>
      </c>
      <c r="E765" s="26" t="s">
        <v>1905</v>
      </c>
      <c r="F765" s="28" t="s">
        <v>1924</v>
      </c>
      <c r="G765" s="28" t="s">
        <v>3930</v>
      </c>
      <c r="H765" s="28" t="s">
        <v>2608</v>
      </c>
      <c r="I765" s="28" t="s">
        <v>74</v>
      </c>
      <c r="J765" s="28" t="s">
        <v>1769</v>
      </c>
      <c r="K765" s="28" t="s">
        <v>1097</v>
      </c>
      <c r="L765" s="40">
        <v>2500.0</v>
      </c>
      <c r="M765" s="29">
        <f t="shared" si="309"/>
        <v>2500</v>
      </c>
      <c r="N765" s="57"/>
      <c r="O765" s="37">
        <v>5000.0</v>
      </c>
      <c r="P765" s="31">
        <f t="shared" si="304"/>
        <v>0.005</v>
      </c>
      <c r="Q765" s="32">
        <f t="shared" si="305"/>
        <v>-2500</v>
      </c>
      <c r="R765" s="32">
        <f t="shared" si="306"/>
        <v>-12500</v>
      </c>
      <c r="S765" s="28"/>
      <c r="T765" s="28">
        <f t="shared" si="307"/>
        <v>1</v>
      </c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</row>
    <row r="766" ht="12.75" customHeight="1">
      <c r="A766" s="38" t="s">
        <v>52</v>
      </c>
      <c r="B766" s="34" t="s">
        <v>1921</v>
      </c>
      <c r="C766" s="39" t="s">
        <v>3931</v>
      </c>
      <c r="D766" s="28" t="s">
        <v>3932</v>
      </c>
      <c r="E766" s="26" t="s">
        <v>1902</v>
      </c>
      <c r="F766" s="28" t="s">
        <v>1924</v>
      </c>
      <c r="G766" s="28" t="s">
        <v>3933</v>
      </c>
      <c r="H766" s="28" t="s">
        <v>2608</v>
      </c>
      <c r="I766" s="28" t="s">
        <v>2300</v>
      </c>
      <c r="J766" s="28" t="s">
        <v>1449</v>
      </c>
      <c r="K766" s="28" t="s">
        <v>1290</v>
      </c>
      <c r="L766" s="40">
        <v>1500.0</v>
      </c>
      <c r="M766" s="29">
        <f t="shared" si="309"/>
        <v>1500</v>
      </c>
      <c r="N766" s="57"/>
      <c r="O766" s="37">
        <v>5000.0</v>
      </c>
      <c r="P766" s="31">
        <f t="shared" si="304"/>
        <v>0.003</v>
      </c>
      <c r="Q766" s="32">
        <f t="shared" si="305"/>
        <v>-3500</v>
      </c>
      <c r="R766" s="32">
        <f t="shared" si="306"/>
        <v>-13500</v>
      </c>
      <c r="S766" s="28"/>
      <c r="T766" s="28">
        <f t="shared" si="307"/>
        <v>1</v>
      </c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</row>
    <row r="767" ht="12.75" customHeight="1">
      <c r="A767" s="38" t="s">
        <v>52</v>
      </c>
      <c r="B767" s="34" t="s">
        <v>1921</v>
      </c>
      <c r="C767" s="39" t="s">
        <v>3934</v>
      </c>
      <c r="D767" s="28" t="s">
        <v>3935</v>
      </c>
      <c r="E767" s="26" t="s">
        <v>1905</v>
      </c>
      <c r="F767" s="28" t="s">
        <v>1924</v>
      </c>
      <c r="G767" s="28" t="s">
        <v>3936</v>
      </c>
      <c r="H767" s="28" t="s">
        <v>2608</v>
      </c>
      <c r="I767" s="28" t="s">
        <v>127</v>
      </c>
      <c r="J767" s="28" t="s">
        <v>1783</v>
      </c>
      <c r="K767" s="28" t="s">
        <v>698</v>
      </c>
      <c r="L767" s="40">
        <v>1000.0</v>
      </c>
      <c r="M767" s="29">
        <f t="shared" si="309"/>
        <v>1000</v>
      </c>
      <c r="N767" s="57"/>
      <c r="O767" s="37">
        <v>5000.0</v>
      </c>
      <c r="P767" s="31">
        <f t="shared" si="304"/>
        <v>0.002</v>
      </c>
      <c r="Q767" s="32">
        <f t="shared" si="305"/>
        <v>-4000</v>
      </c>
      <c r="R767" s="32">
        <f t="shared" si="306"/>
        <v>-14000</v>
      </c>
      <c r="S767" s="28"/>
      <c r="T767" s="28">
        <f t="shared" si="307"/>
        <v>1</v>
      </c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</row>
    <row r="768" ht="12.75" customHeight="1">
      <c r="A768" s="38" t="s">
        <v>52</v>
      </c>
      <c r="B768" s="34" t="s">
        <v>1921</v>
      </c>
      <c r="C768" s="39" t="s">
        <v>3937</v>
      </c>
      <c r="D768" s="28" t="s">
        <v>3938</v>
      </c>
      <c r="E768" s="26" t="s">
        <v>1902</v>
      </c>
      <c r="F768" s="28" t="s">
        <v>1924</v>
      </c>
      <c r="G768" s="28" t="s">
        <v>3939</v>
      </c>
      <c r="H768" s="28" t="s">
        <v>2608</v>
      </c>
      <c r="I768" s="28" t="s">
        <v>2296</v>
      </c>
      <c r="J768" s="28" t="s">
        <v>1772</v>
      </c>
      <c r="K768" s="28" t="s">
        <v>907</v>
      </c>
      <c r="L768" s="40">
        <v>1000.0</v>
      </c>
      <c r="M768" s="29">
        <f t="shared" si="309"/>
        <v>1000</v>
      </c>
      <c r="N768" s="57"/>
      <c r="O768" s="37">
        <v>5000.0</v>
      </c>
      <c r="P768" s="31">
        <f t="shared" si="304"/>
        <v>0.002</v>
      </c>
      <c r="Q768" s="32">
        <f t="shared" si="305"/>
        <v>-4000</v>
      </c>
      <c r="R768" s="32">
        <f t="shared" si="306"/>
        <v>-14000</v>
      </c>
      <c r="S768" s="28"/>
      <c r="T768" s="28">
        <f t="shared" si="307"/>
        <v>1</v>
      </c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</row>
    <row r="769" ht="12.75" customHeight="1">
      <c r="A769" s="38" t="s">
        <v>52</v>
      </c>
      <c r="B769" s="34" t="s">
        <v>1921</v>
      </c>
      <c r="C769" s="39" t="s">
        <v>3940</v>
      </c>
      <c r="D769" s="28" t="s">
        <v>3941</v>
      </c>
      <c r="E769" s="26" t="s">
        <v>1902</v>
      </c>
      <c r="F769" s="28" t="s">
        <v>1924</v>
      </c>
      <c r="G769" s="28" t="s">
        <v>3942</v>
      </c>
      <c r="H769" s="28" t="s">
        <v>2608</v>
      </c>
      <c r="I769" s="28" t="s">
        <v>3943</v>
      </c>
      <c r="J769" s="28" t="s">
        <v>1865</v>
      </c>
      <c r="K769" s="28" t="s">
        <v>1224</v>
      </c>
      <c r="L769" s="40">
        <v>3000.0</v>
      </c>
      <c r="M769" s="29">
        <f t="shared" si="309"/>
        <v>3000</v>
      </c>
      <c r="N769" s="57"/>
      <c r="O769" s="37">
        <v>5000.0</v>
      </c>
      <c r="P769" s="31">
        <f t="shared" si="304"/>
        <v>0.006</v>
      </c>
      <c r="Q769" s="32">
        <f t="shared" si="305"/>
        <v>-2000</v>
      </c>
      <c r="R769" s="32">
        <f t="shared" si="306"/>
        <v>-12000</v>
      </c>
      <c r="S769" s="28"/>
      <c r="T769" s="28">
        <f t="shared" si="307"/>
        <v>1</v>
      </c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</row>
    <row r="770" ht="12.75" customHeight="1">
      <c r="A770" s="38" t="s">
        <v>52</v>
      </c>
      <c r="B770" s="34" t="s">
        <v>1928</v>
      </c>
      <c r="C770" s="39" t="s">
        <v>2688</v>
      </c>
      <c r="D770" s="28" t="s">
        <v>3944</v>
      </c>
      <c r="E770" s="26" t="s">
        <v>1902</v>
      </c>
      <c r="F770" s="28" t="s">
        <v>1924</v>
      </c>
      <c r="G770" s="28" t="s">
        <v>3945</v>
      </c>
      <c r="H770" s="28" t="s">
        <v>2608</v>
      </c>
      <c r="I770" s="28" t="s">
        <v>3946</v>
      </c>
      <c r="J770" s="28" t="s">
        <v>1730</v>
      </c>
      <c r="K770" s="28" t="s">
        <v>238</v>
      </c>
      <c r="L770" s="40">
        <v>30000.0</v>
      </c>
      <c r="M770" s="29">
        <f t="shared" si="309"/>
        <v>30000</v>
      </c>
      <c r="N770" s="57"/>
      <c r="O770" s="37">
        <v>5000.0</v>
      </c>
      <c r="P770" s="31">
        <f t="shared" si="304"/>
        <v>0.06</v>
      </c>
      <c r="Q770" s="32">
        <f t="shared" si="305"/>
        <v>25000</v>
      </c>
      <c r="R770" s="32">
        <f t="shared" si="306"/>
        <v>15000</v>
      </c>
      <c r="S770" s="28"/>
      <c r="T770" s="28">
        <f t="shared" si="307"/>
        <v>0</v>
      </c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</row>
    <row r="771" ht="12.75" customHeight="1">
      <c r="A771" s="38" t="s">
        <v>52</v>
      </c>
      <c r="B771" s="34" t="s">
        <v>1928</v>
      </c>
      <c r="C771" s="39" t="s">
        <v>3947</v>
      </c>
      <c r="D771" s="28" t="s">
        <v>3948</v>
      </c>
      <c r="E771" s="26" t="s">
        <v>1902</v>
      </c>
      <c r="F771" s="28" t="s">
        <v>1924</v>
      </c>
      <c r="G771" s="28" t="s">
        <v>3949</v>
      </c>
      <c r="H771" s="28" t="s">
        <v>2608</v>
      </c>
      <c r="I771" s="28" t="s">
        <v>21</v>
      </c>
      <c r="J771" s="28" t="s">
        <v>1435</v>
      </c>
      <c r="K771" s="28" t="s">
        <v>187</v>
      </c>
      <c r="L771" s="40">
        <v>11000.0</v>
      </c>
      <c r="M771" s="29">
        <f t="shared" si="309"/>
        <v>11000</v>
      </c>
      <c r="N771" s="57"/>
      <c r="O771" s="37">
        <v>5000.0</v>
      </c>
      <c r="P771" s="31">
        <f t="shared" si="304"/>
        <v>0.022</v>
      </c>
      <c r="Q771" s="32">
        <f t="shared" si="305"/>
        <v>6000</v>
      </c>
      <c r="R771" s="32">
        <f t="shared" si="306"/>
        <v>-4000</v>
      </c>
      <c r="S771" s="28"/>
      <c r="T771" s="28">
        <f t="shared" si="307"/>
        <v>0</v>
      </c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</row>
    <row r="772" ht="12.75" customHeight="1">
      <c r="A772" s="38" t="s">
        <v>52</v>
      </c>
      <c r="B772" s="34" t="s">
        <v>1928</v>
      </c>
      <c r="C772" s="39" t="s">
        <v>3950</v>
      </c>
      <c r="D772" s="28" t="s">
        <v>3951</v>
      </c>
      <c r="E772" s="26" t="s">
        <v>1905</v>
      </c>
      <c r="F772" s="28" t="s">
        <v>1924</v>
      </c>
      <c r="G772" s="28" t="s">
        <v>3952</v>
      </c>
      <c r="H772" s="28" t="s">
        <v>2608</v>
      </c>
      <c r="I772" s="28" t="s">
        <v>9</v>
      </c>
      <c r="J772" s="28" t="s">
        <v>1783</v>
      </c>
      <c r="K772" s="28" t="s">
        <v>595</v>
      </c>
      <c r="L772" s="40">
        <v>20000.0</v>
      </c>
      <c r="M772" s="29">
        <f t="shared" si="309"/>
        <v>20000</v>
      </c>
      <c r="N772" s="57"/>
      <c r="O772" s="37">
        <v>5000.0</v>
      </c>
      <c r="P772" s="31">
        <f t="shared" si="304"/>
        <v>0.04</v>
      </c>
      <c r="Q772" s="32">
        <f t="shared" si="305"/>
        <v>15000</v>
      </c>
      <c r="R772" s="32">
        <f t="shared" si="306"/>
        <v>5000</v>
      </c>
      <c r="S772" s="28"/>
      <c r="T772" s="28">
        <f t="shared" si="307"/>
        <v>0</v>
      </c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</row>
    <row r="773" ht="12.75" customHeight="1">
      <c r="A773" s="25" t="s">
        <v>53</v>
      </c>
      <c r="B773" s="26" t="s">
        <v>1900</v>
      </c>
      <c r="C773" s="27">
        <v>153.0</v>
      </c>
      <c r="D773" s="28" t="s">
        <v>3953</v>
      </c>
      <c r="E773" s="28" t="s">
        <v>1902</v>
      </c>
      <c r="F773" s="28"/>
      <c r="G773" s="28" t="s">
        <v>3954</v>
      </c>
      <c r="H773" s="28"/>
      <c r="I773" s="28"/>
      <c r="J773" s="28" t="s">
        <v>1501</v>
      </c>
      <c r="K773" s="28" t="s">
        <v>943</v>
      </c>
      <c r="L773" s="29">
        <f>M773*1.2</f>
        <v>7200</v>
      </c>
      <c r="M773" s="29">
        <v>6000.0</v>
      </c>
      <c r="N773" s="28"/>
      <c r="O773" s="30">
        <v>5000.0</v>
      </c>
      <c r="P773" s="31">
        <f t="shared" si="304"/>
        <v>0.0144</v>
      </c>
      <c r="Q773" s="32">
        <f t="shared" si="305"/>
        <v>2200</v>
      </c>
      <c r="R773" s="32">
        <f t="shared" si="306"/>
        <v>-7800</v>
      </c>
      <c r="S773" s="28"/>
      <c r="T773" s="28">
        <f t="shared" si="307"/>
        <v>0</v>
      </c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</row>
    <row r="774" ht="12.75" customHeight="1">
      <c r="A774" s="25" t="s">
        <v>53</v>
      </c>
      <c r="B774" s="35" t="s">
        <v>1949</v>
      </c>
      <c r="C774" s="27" t="s">
        <v>3955</v>
      </c>
      <c r="D774" s="28" t="s">
        <v>3956</v>
      </c>
      <c r="E774" s="28" t="s">
        <v>1902</v>
      </c>
      <c r="F774" s="28" t="s">
        <v>1924</v>
      </c>
      <c r="G774" s="28" t="s">
        <v>3957</v>
      </c>
      <c r="H774" s="28" t="s">
        <v>79</v>
      </c>
      <c r="I774" s="28" t="s">
        <v>2164</v>
      </c>
      <c r="J774" s="32" t="s">
        <v>1846</v>
      </c>
      <c r="K774" s="32" t="s">
        <v>1309</v>
      </c>
      <c r="L774" s="29">
        <v>7200.0</v>
      </c>
      <c r="M774" s="49">
        <v>6000.0</v>
      </c>
      <c r="N774" s="50"/>
      <c r="O774" s="48">
        <v>5000.0</v>
      </c>
      <c r="P774" s="31">
        <f>sum(M774/O774/100)</f>
        <v>0.012</v>
      </c>
      <c r="Q774" s="32">
        <f>sum(M774-O774)</f>
        <v>1000</v>
      </c>
      <c r="R774" s="32">
        <f>M774-O774-$S$1</f>
        <v>-9000</v>
      </c>
      <c r="S774" s="28"/>
      <c r="T774" s="28">
        <f>IF(O774&gt;=M774,1,0)</f>
        <v>0</v>
      </c>
      <c r="U774" s="28"/>
      <c r="V774" s="28"/>
      <c r="W774" s="28"/>
    </row>
    <row r="775" ht="12.75" customHeight="1">
      <c r="A775" s="38" t="s">
        <v>54</v>
      </c>
      <c r="B775" s="34" t="s">
        <v>1921</v>
      </c>
      <c r="C775" s="39" t="s">
        <v>3958</v>
      </c>
      <c r="D775" s="28" t="s">
        <v>3959</v>
      </c>
      <c r="E775" s="26" t="s">
        <v>1905</v>
      </c>
      <c r="F775" s="28" t="s">
        <v>1924</v>
      </c>
      <c r="G775" s="28" t="s">
        <v>3960</v>
      </c>
      <c r="H775" s="28" t="s">
        <v>9</v>
      </c>
      <c r="I775" s="28" t="s">
        <v>2168</v>
      </c>
      <c r="J775" s="28" t="s">
        <v>1839</v>
      </c>
      <c r="K775" s="28" t="s">
        <v>537</v>
      </c>
      <c r="L775" s="40">
        <v>20000.0</v>
      </c>
      <c r="M775" s="29">
        <f>L775</f>
        <v>20000</v>
      </c>
      <c r="N775" s="26"/>
      <c r="O775" s="37">
        <v>12000.0</v>
      </c>
      <c r="P775" s="31">
        <f>sum(L775/O775/100)</f>
        <v>0.01666666667</v>
      </c>
      <c r="Q775" s="32">
        <f>sum(L775-O775)</f>
        <v>8000</v>
      </c>
      <c r="R775" s="32">
        <f>L775-O775-$S$1</f>
        <v>-2000</v>
      </c>
      <c r="S775" s="28"/>
      <c r="T775" s="28">
        <f>IF(O775&gt;=L775,1,0)</f>
        <v>0</v>
      </c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</row>
    <row r="776" ht="12.75" customHeight="1">
      <c r="A776" s="25" t="s">
        <v>54</v>
      </c>
      <c r="B776" s="35" t="s">
        <v>1949</v>
      </c>
      <c r="C776" s="27" t="s">
        <v>3961</v>
      </c>
      <c r="D776" s="28" t="s">
        <v>3962</v>
      </c>
      <c r="E776" s="28" t="s">
        <v>1902</v>
      </c>
      <c r="F776" s="28" t="s">
        <v>1924</v>
      </c>
      <c r="G776" s="28" t="s">
        <v>3963</v>
      </c>
      <c r="H776" s="28" t="s">
        <v>9</v>
      </c>
      <c r="I776" s="28" t="s">
        <v>146</v>
      </c>
      <c r="J776" s="32" t="s">
        <v>1620</v>
      </c>
      <c r="K776" s="32" t="s">
        <v>192</v>
      </c>
      <c r="L776" s="29">
        <v>36000.0</v>
      </c>
      <c r="M776" s="49">
        <v>30000.0</v>
      </c>
      <c r="N776" s="50"/>
      <c r="O776" s="48">
        <v>12000.0</v>
      </c>
      <c r="P776" s="31">
        <f t="shared" ref="P776:P777" si="311">sum(M776/O776/100)</f>
        <v>0.025</v>
      </c>
      <c r="Q776" s="32">
        <f t="shared" ref="Q776:Q777" si="312">sum(M776-O776)</f>
        <v>18000</v>
      </c>
      <c r="R776" s="32">
        <f t="shared" ref="R776:R777" si="313">M776-O776-$S$1</f>
        <v>8000</v>
      </c>
      <c r="S776" s="28"/>
      <c r="T776" s="28">
        <f t="shared" ref="T776:T777" si="314">IF(O776&gt;=M776,1,0)</f>
        <v>0</v>
      </c>
      <c r="U776" s="28"/>
      <c r="V776" s="28"/>
      <c r="W776" s="28"/>
    </row>
    <row r="777" ht="12.75" customHeight="1">
      <c r="A777" s="25" t="s">
        <v>54</v>
      </c>
      <c r="B777" s="35" t="s">
        <v>1949</v>
      </c>
      <c r="C777" s="27" t="s">
        <v>3964</v>
      </c>
      <c r="D777" s="28" t="s">
        <v>3965</v>
      </c>
      <c r="E777" s="28" t="s">
        <v>1902</v>
      </c>
      <c r="F777" s="28" t="s">
        <v>1924</v>
      </c>
      <c r="G777" s="28" t="s">
        <v>3966</v>
      </c>
      <c r="H777" s="28" t="s">
        <v>9</v>
      </c>
      <c r="I777" s="28" t="s">
        <v>112</v>
      </c>
      <c r="J777" s="32" t="s">
        <v>1455</v>
      </c>
      <c r="K777" s="32" t="s">
        <v>960</v>
      </c>
      <c r="L777" s="29">
        <v>6000.0</v>
      </c>
      <c r="M777" s="49">
        <v>5000.0</v>
      </c>
      <c r="N777" s="50"/>
      <c r="O777" s="48">
        <v>12000.0</v>
      </c>
      <c r="P777" s="31">
        <f t="shared" si="311"/>
        <v>0.004166666667</v>
      </c>
      <c r="Q777" s="32">
        <f t="shared" si="312"/>
        <v>-7000</v>
      </c>
      <c r="R777" s="32">
        <f t="shared" si="313"/>
        <v>-17000</v>
      </c>
      <c r="S777" s="28"/>
      <c r="T777" s="28">
        <f t="shared" si="314"/>
        <v>1</v>
      </c>
      <c r="U777" s="28"/>
      <c r="V777" s="28"/>
      <c r="W777" s="28"/>
    </row>
    <row r="778" ht="12.75" customHeight="1">
      <c r="A778" s="25" t="s">
        <v>55</v>
      </c>
      <c r="B778" s="26" t="s">
        <v>1900</v>
      </c>
      <c r="C778" s="27">
        <v>66.0</v>
      </c>
      <c r="D778" s="28" t="s">
        <v>3967</v>
      </c>
      <c r="E778" s="28" t="s">
        <v>1902</v>
      </c>
      <c r="F778" s="28"/>
      <c r="G778" s="28" t="s">
        <v>3968</v>
      </c>
      <c r="H778" s="28"/>
      <c r="I778" s="28"/>
      <c r="J778" s="28" t="s">
        <v>1848</v>
      </c>
      <c r="K778" s="28" t="s">
        <v>570</v>
      </c>
      <c r="L778" s="29">
        <f t="shared" ref="L778:L780" si="315">M778*1.2</f>
        <v>31200</v>
      </c>
      <c r="M778" s="29">
        <v>26000.0</v>
      </c>
      <c r="N778" s="28"/>
      <c r="O778" s="30">
        <v>5000.0</v>
      </c>
      <c r="P778" s="31">
        <f t="shared" ref="P778:P792" si="316">sum(L778/O778/100)</f>
        <v>0.0624</v>
      </c>
      <c r="Q778" s="32">
        <f t="shared" ref="Q778:Q792" si="317">sum(L778-O778)</f>
        <v>26200</v>
      </c>
      <c r="R778" s="32">
        <f t="shared" ref="R778:R792" si="318">L778-O778-$S$1</f>
        <v>16200</v>
      </c>
      <c r="S778" s="28"/>
      <c r="T778" s="28">
        <f t="shared" ref="T778:T792" si="319">IF(O778&gt;=L778,1,0)</f>
        <v>0</v>
      </c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</row>
    <row r="779" ht="12.75" customHeight="1">
      <c r="A779" s="25" t="s">
        <v>55</v>
      </c>
      <c r="B779" s="26" t="s">
        <v>1900</v>
      </c>
      <c r="C779" s="27">
        <v>142.0</v>
      </c>
      <c r="D779" s="28" t="s">
        <v>3969</v>
      </c>
      <c r="E779" s="28" t="s">
        <v>1905</v>
      </c>
      <c r="F779" s="28"/>
      <c r="G779" s="28" t="s">
        <v>3970</v>
      </c>
      <c r="H779" s="28"/>
      <c r="I779" s="28"/>
      <c r="J779" s="28" t="s">
        <v>1848</v>
      </c>
      <c r="K779" s="28" t="s">
        <v>214</v>
      </c>
      <c r="L779" s="29">
        <f t="shared" si="315"/>
        <v>48000</v>
      </c>
      <c r="M779" s="29">
        <v>40000.0</v>
      </c>
      <c r="N779" s="28"/>
      <c r="O779" s="30">
        <v>5000.0</v>
      </c>
      <c r="P779" s="31">
        <f t="shared" si="316"/>
        <v>0.096</v>
      </c>
      <c r="Q779" s="32">
        <f t="shared" si="317"/>
        <v>43000</v>
      </c>
      <c r="R779" s="32">
        <f t="shared" si="318"/>
        <v>33000</v>
      </c>
      <c r="S779" s="28"/>
      <c r="T779" s="28">
        <f t="shared" si="319"/>
        <v>0</v>
      </c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</row>
    <row r="780" ht="12.75" customHeight="1">
      <c r="A780" s="25" t="s">
        <v>55</v>
      </c>
      <c r="B780" s="26" t="s">
        <v>1900</v>
      </c>
      <c r="C780" s="27">
        <v>178.0</v>
      </c>
      <c r="D780" s="28" t="s">
        <v>3971</v>
      </c>
      <c r="E780" s="28" t="s">
        <v>1902</v>
      </c>
      <c r="F780" s="28"/>
      <c r="G780" s="28" t="s">
        <v>3972</v>
      </c>
      <c r="H780" s="28"/>
      <c r="I780" s="28"/>
      <c r="J780" s="28" t="s">
        <v>1449</v>
      </c>
      <c r="K780" s="28" t="s">
        <v>388</v>
      </c>
      <c r="L780" s="29">
        <f t="shared" si="315"/>
        <v>26400</v>
      </c>
      <c r="M780" s="29">
        <v>22000.0</v>
      </c>
      <c r="N780" s="28"/>
      <c r="O780" s="30">
        <v>5000.0</v>
      </c>
      <c r="P780" s="31">
        <f t="shared" si="316"/>
        <v>0.0528</v>
      </c>
      <c r="Q780" s="32">
        <f t="shared" si="317"/>
        <v>21400</v>
      </c>
      <c r="R780" s="32">
        <f t="shared" si="318"/>
        <v>11400</v>
      </c>
      <c r="S780" s="28"/>
      <c r="T780" s="28">
        <f t="shared" si="319"/>
        <v>0</v>
      </c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</row>
    <row r="781" ht="12.75" customHeight="1">
      <c r="A781" s="33" t="s">
        <v>55</v>
      </c>
      <c r="B781" s="26" t="s">
        <v>2005</v>
      </c>
      <c r="C781" s="54">
        <v>664.0</v>
      </c>
      <c r="D781" s="28" t="s">
        <v>3973</v>
      </c>
      <c r="E781" s="26" t="s">
        <v>1902</v>
      </c>
      <c r="F781" s="35" t="s">
        <v>1924</v>
      </c>
      <c r="G781" s="35" t="s">
        <v>3974</v>
      </c>
      <c r="H781" s="28"/>
      <c r="I781" s="28"/>
      <c r="J781" s="35" t="s">
        <v>1401</v>
      </c>
      <c r="K781" s="35" t="s">
        <v>989</v>
      </c>
      <c r="L781" s="40">
        <v>26000.0</v>
      </c>
      <c r="M781" s="29">
        <f t="shared" ref="M781:M792" si="320">L781</f>
        <v>26000</v>
      </c>
      <c r="N781" s="53"/>
      <c r="O781" s="30">
        <v>5000.0</v>
      </c>
      <c r="P781" s="31">
        <f t="shared" si="316"/>
        <v>0.052</v>
      </c>
      <c r="Q781" s="32">
        <f t="shared" si="317"/>
        <v>21000</v>
      </c>
      <c r="R781" s="32">
        <f t="shared" si="318"/>
        <v>11000</v>
      </c>
      <c r="S781" s="28"/>
      <c r="T781" s="28">
        <f t="shared" si="319"/>
        <v>0</v>
      </c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</row>
    <row r="782" ht="12.75" customHeight="1">
      <c r="A782" s="52" t="s">
        <v>55</v>
      </c>
      <c r="B782" s="26" t="s">
        <v>2005</v>
      </c>
      <c r="C782" s="34">
        <v>759.0</v>
      </c>
      <c r="D782" s="26" t="s">
        <v>3975</v>
      </c>
      <c r="E782" s="26" t="s">
        <v>1902</v>
      </c>
      <c r="F782" s="26" t="s">
        <v>2382</v>
      </c>
      <c r="G782" s="26" t="s">
        <v>3976</v>
      </c>
      <c r="H782" s="28"/>
      <c r="I782" s="28"/>
      <c r="J782" s="26" t="s">
        <v>1848</v>
      </c>
      <c r="K782" s="26" t="s">
        <v>1132</v>
      </c>
      <c r="L782" s="36">
        <v>11000.0</v>
      </c>
      <c r="M782" s="29">
        <f t="shared" si="320"/>
        <v>11000</v>
      </c>
      <c r="N782" s="53"/>
      <c r="O782" s="30">
        <v>5000.0</v>
      </c>
      <c r="P782" s="31">
        <f t="shared" si="316"/>
        <v>0.022</v>
      </c>
      <c r="Q782" s="32">
        <f t="shared" si="317"/>
        <v>6000</v>
      </c>
      <c r="R782" s="32">
        <f t="shared" si="318"/>
        <v>-4000</v>
      </c>
      <c r="S782" s="28"/>
      <c r="T782" s="28">
        <f t="shared" si="319"/>
        <v>0</v>
      </c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</row>
    <row r="783" ht="12.75" customHeight="1">
      <c r="A783" s="52" t="s">
        <v>55</v>
      </c>
      <c r="B783" s="26" t="s">
        <v>2005</v>
      </c>
      <c r="C783" s="34">
        <v>834.0</v>
      </c>
      <c r="D783" s="28" t="str">
        <f t="shared" ref="D783:D785" si="321">CONCATENATE(A783," x ", G783)</f>
        <v>Far Above (IRE) x Laguna Salada (IRE)</v>
      </c>
      <c r="E783" s="26" t="s">
        <v>1902</v>
      </c>
      <c r="F783" s="26" t="s">
        <v>2019</v>
      </c>
      <c r="G783" s="26" t="s">
        <v>3977</v>
      </c>
      <c r="H783" s="28"/>
      <c r="I783" s="28"/>
      <c r="J783" s="26" t="s">
        <v>1849</v>
      </c>
      <c r="K783" s="26" t="s">
        <v>237</v>
      </c>
      <c r="L783" s="55">
        <v>3000.0</v>
      </c>
      <c r="M783" s="29">
        <f t="shared" si="320"/>
        <v>3000</v>
      </c>
      <c r="N783" s="28"/>
      <c r="O783" s="37">
        <v>5000.0</v>
      </c>
      <c r="P783" s="31">
        <f t="shared" si="316"/>
        <v>0.006</v>
      </c>
      <c r="Q783" s="32">
        <f t="shared" si="317"/>
        <v>-2000</v>
      </c>
      <c r="R783" s="32">
        <f t="shared" si="318"/>
        <v>-12000</v>
      </c>
      <c r="S783" s="28"/>
      <c r="T783" s="28">
        <f t="shared" si="319"/>
        <v>1</v>
      </c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</row>
    <row r="784" ht="12.75" customHeight="1">
      <c r="A784" s="52" t="s">
        <v>55</v>
      </c>
      <c r="B784" s="26" t="s">
        <v>2005</v>
      </c>
      <c r="C784" s="34">
        <v>864.0</v>
      </c>
      <c r="D784" s="28" t="str">
        <f t="shared" si="321"/>
        <v>Far Above (IRE) x Mearu (IRE)</v>
      </c>
      <c r="E784" s="26" t="s">
        <v>1902</v>
      </c>
      <c r="F784" s="26" t="s">
        <v>2010</v>
      </c>
      <c r="G784" s="26" t="s">
        <v>3978</v>
      </c>
      <c r="H784" s="28"/>
      <c r="I784" s="28"/>
      <c r="J784" s="26" t="s">
        <v>1457</v>
      </c>
      <c r="K784" s="26" t="s">
        <v>1340</v>
      </c>
      <c r="L784" s="55">
        <v>3000.0</v>
      </c>
      <c r="M784" s="29">
        <f t="shared" si="320"/>
        <v>3000</v>
      </c>
      <c r="N784" s="28"/>
      <c r="O784" s="30">
        <v>5000.0</v>
      </c>
      <c r="P784" s="31">
        <f t="shared" si="316"/>
        <v>0.006</v>
      </c>
      <c r="Q784" s="32">
        <f t="shared" si="317"/>
        <v>-2000</v>
      </c>
      <c r="R784" s="32">
        <f t="shared" si="318"/>
        <v>-12000</v>
      </c>
      <c r="S784" s="28"/>
      <c r="T784" s="28">
        <f t="shared" si="319"/>
        <v>1</v>
      </c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</row>
    <row r="785" ht="12.75" customHeight="1">
      <c r="A785" s="52" t="s">
        <v>55</v>
      </c>
      <c r="B785" s="26" t="s">
        <v>2005</v>
      </c>
      <c r="C785" s="34">
        <v>957.0</v>
      </c>
      <c r="D785" s="28" t="str">
        <f t="shared" si="321"/>
        <v>Far Above (IRE) x Sea Chanter (USA)</v>
      </c>
      <c r="E785" s="26" t="s">
        <v>1905</v>
      </c>
      <c r="F785" s="26" t="s">
        <v>2007</v>
      </c>
      <c r="G785" s="26" t="s">
        <v>3979</v>
      </c>
      <c r="H785" s="28"/>
      <c r="I785" s="28"/>
      <c r="J785" s="26" t="s">
        <v>1848</v>
      </c>
      <c r="K785" s="26" t="s">
        <v>998</v>
      </c>
      <c r="L785" s="55">
        <v>20000.0</v>
      </c>
      <c r="M785" s="29">
        <f t="shared" si="320"/>
        <v>20000</v>
      </c>
      <c r="N785" s="28"/>
      <c r="O785" s="30">
        <v>5000.0</v>
      </c>
      <c r="P785" s="31">
        <f t="shared" si="316"/>
        <v>0.04</v>
      </c>
      <c r="Q785" s="32">
        <f t="shared" si="317"/>
        <v>15000</v>
      </c>
      <c r="R785" s="32">
        <f t="shared" si="318"/>
        <v>5000</v>
      </c>
      <c r="S785" s="28"/>
      <c r="T785" s="28">
        <f t="shared" si="319"/>
        <v>0</v>
      </c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</row>
    <row r="786" ht="12.75" customHeight="1">
      <c r="A786" s="38" t="s">
        <v>55</v>
      </c>
      <c r="B786" s="34" t="s">
        <v>1921</v>
      </c>
      <c r="C786" s="39" t="s">
        <v>3980</v>
      </c>
      <c r="D786" s="28" t="s">
        <v>3981</v>
      </c>
      <c r="E786" s="26" t="s">
        <v>1902</v>
      </c>
      <c r="F786" s="28" t="s">
        <v>1924</v>
      </c>
      <c r="G786" s="28" t="s">
        <v>3982</v>
      </c>
      <c r="H786" s="28" t="s">
        <v>56</v>
      </c>
      <c r="I786" s="28" t="s">
        <v>44</v>
      </c>
      <c r="J786" s="28" t="s">
        <v>247</v>
      </c>
      <c r="K786" s="28" t="s">
        <v>238</v>
      </c>
      <c r="L786" s="40">
        <v>20000.0</v>
      </c>
      <c r="M786" s="29">
        <f t="shared" si="320"/>
        <v>20000</v>
      </c>
      <c r="N786" s="57"/>
      <c r="O786" s="37">
        <v>5000.0</v>
      </c>
      <c r="P786" s="31">
        <f t="shared" si="316"/>
        <v>0.04</v>
      </c>
      <c r="Q786" s="32">
        <f t="shared" si="317"/>
        <v>15000</v>
      </c>
      <c r="R786" s="32">
        <f t="shared" si="318"/>
        <v>5000</v>
      </c>
      <c r="S786" s="28"/>
      <c r="T786" s="28">
        <f t="shared" si="319"/>
        <v>0</v>
      </c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</row>
    <row r="787" ht="12.75" customHeight="1">
      <c r="A787" s="38" t="s">
        <v>55</v>
      </c>
      <c r="B787" s="34" t="s">
        <v>1921</v>
      </c>
      <c r="C787" s="39" t="s">
        <v>3983</v>
      </c>
      <c r="D787" s="28" t="s">
        <v>3984</v>
      </c>
      <c r="E787" s="26" t="s">
        <v>1905</v>
      </c>
      <c r="F787" s="28" t="s">
        <v>1924</v>
      </c>
      <c r="G787" s="28" t="s">
        <v>3985</v>
      </c>
      <c r="H787" s="28" t="s">
        <v>56</v>
      </c>
      <c r="I787" s="28" t="s">
        <v>88</v>
      </c>
      <c r="J787" s="28" t="s">
        <v>1832</v>
      </c>
      <c r="K787" s="28" t="s">
        <v>326</v>
      </c>
      <c r="L787" s="40">
        <v>3000.0</v>
      </c>
      <c r="M787" s="29">
        <f t="shared" si="320"/>
        <v>3000</v>
      </c>
      <c r="N787" s="57"/>
      <c r="O787" s="37">
        <v>5000.0</v>
      </c>
      <c r="P787" s="31">
        <f t="shared" si="316"/>
        <v>0.006</v>
      </c>
      <c r="Q787" s="32">
        <f t="shared" si="317"/>
        <v>-2000</v>
      </c>
      <c r="R787" s="32">
        <f t="shared" si="318"/>
        <v>-12000</v>
      </c>
      <c r="S787" s="28"/>
      <c r="T787" s="28">
        <f t="shared" si="319"/>
        <v>1</v>
      </c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</row>
    <row r="788" ht="12.75" customHeight="1">
      <c r="A788" s="38" t="s">
        <v>55</v>
      </c>
      <c r="B788" s="34" t="s">
        <v>1921</v>
      </c>
      <c r="C788" s="39" t="s">
        <v>3036</v>
      </c>
      <c r="D788" s="28" t="s">
        <v>3986</v>
      </c>
      <c r="E788" s="26" t="s">
        <v>1902</v>
      </c>
      <c r="F788" s="28" t="s">
        <v>1924</v>
      </c>
      <c r="G788" s="28" t="s">
        <v>3987</v>
      </c>
      <c r="H788" s="28" t="s">
        <v>56</v>
      </c>
      <c r="I788" s="28" t="s">
        <v>30</v>
      </c>
      <c r="J788" s="28" t="s">
        <v>1651</v>
      </c>
      <c r="K788" s="28" t="s">
        <v>360</v>
      </c>
      <c r="L788" s="40">
        <v>3000.0</v>
      </c>
      <c r="M788" s="29">
        <f t="shared" si="320"/>
        <v>3000</v>
      </c>
      <c r="N788" s="57"/>
      <c r="O788" s="37">
        <v>5000.0</v>
      </c>
      <c r="P788" s="31">
        <f t="shared" si="316"/>
        <v>0.006</v>
      </c>
      <c r="Q788" s="32">
        <f t="shared" si="317"/>
        <v>-2000</v>
      </c>
      <c r="R788" s="32">
        <f t="shared" si="318"/>
        <v>-12000</v>
      </c>
      <c r="S788" s="28"/>
      <c r="T788" s="28">
        <f t="shared" si="319"/>
        <v>1</v>
      </c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</row>
    <row r="789" ht="12.75" customHeight="1">
      <c r="A789" s="38" t="s">
        <v>55</v>
      </c>
      <c r="B789" s="34" t="s">
        <v>1921</v>
      </c>
      <c r="C789" s="39" t="s">
        <v>3988</v>
      </c>
      <c r="D789" s="28" t="s">
        <v>3989</v>
      </c>
      <c r="E789" s="26" t="s">
        <v>1902</v>
      </c>
      <c r="F789" s="28" t="s">
        <v>1924</v>
      </c>
      <c r="G789" s="28" t="s">
        <v>3990</v>
      </c>
      <c r="H789" s="28" t="s">
        <v>56</v>
      </c>
      <c r="I789" s="28" t="s">
        <v>2041</v>
      </c>
      <c r="J789" s="28" t="s">
        <v>1744</v>
      </c>
      <c r="K789" s="28" t="s">
        <v>798</v>
      </c>
      <c r="L789" s="40">
        <v>3500.0</v>
      </c>
      <c r="M789" s="29">
        <f t="shared" si="320"/>
        <v>3500</v>
      </c>
      <c r="N789" s="57"/>
      <c r="O789" s="37">
        <v>5000.0</v>
      </c>
      <c r="P789" s="31">
        <f t="shared" si="316"/>
        <v>0.007</v>
      </c>
      <c r="Q789" s="32">
        <f t="shared" si="317"/>
        <v>-1500</v>
      </c>
      <c r="R789" s="32">
        <f t="shared" si="318"/>
        <v>-11500</v>
      </c>
      <c r="S789" s="28"/>
      <c r="T789" s="28">
        <f t="shared" si="319"/>
        <v>1</v>
      </c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</row>
    <row r="790" ht="12.75" customHeight="1">
      <c r="A790" s="38" t="s">
        <v>55</v>
      </c>
      <c r="B790" s="34" t="s">
        <v>1921</v>
      </c>
      <c r="C790" s="39" t="s">
        <v>3991</v>
      </c>
      <c r="D790" s="28" t="s">
        <v>3992</v>
      </c>
      <c r="E790" s="26" t="s">
        <v>1902</v>
      </c>
      <c r="F790" s="28" t="s">
        <v>1924</v>
      </c>
      <c r="G790" s="28" t="s">
        <v>3993</v>
      </c>
      <c r="H790" s="28" t="s">
        <v>56</v>
      </c>
      <c r="I790" s="28" t="s">
        <v>2111</v>
      </c>
      <c r="J790" s="28" t="s">
        <v>1801</v>
      </c>
      <c r="K790" s="28" t="s">
        <v>1196</v>
      </c>
      <c r="L790" s="40">
        <v>6500.0</v>
      </c>
      <c r="M790" s="29">
        <f t="shared" si="320"/>
        <v>6500</v>
      </c>
      <c r="N790" s="57"/>
      <c r="O790" s="30">
        <v>5000.0</v>
      </c>
      <c r="P790" s="31">
        <f t="shared" si="316"/>
        <v>0.013</v>
      </c>
      <c r="Q790" s="32">
        <f t="shared" si="317"/>
        <v>1500</v>
      </c>
      <c r="R790" s="32">
        <f t="shared" si="318"/>
        <v>-8500</v>
      </c>
      <c r="S790" s="28"/>
      <c r="T790" s="28">
        <f t="shared" si="319"/>
        <v>0</v>
      </c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</row>
    <row r="791" ht="12.75" customHeight="1">
      <c r="A791" s="38" t="s">
        <v>55</v>
      </c>
      <c r="B791" s="34" t="s">
        <v>1928</v>
      </c>
      <c r="C791" s="39" t="s">
        <v>3994</v>
      </c>
      <c r="D791" s="28" t="s">
        <v>3995</v>
      </c>
      <c r="E791" s="26" t="s">
        <v>1902</v>
      </c>
      <c r="F791" s="28" t="s">
        <v>1924</v>
      </c>
      <c r="G791" s="28" t="s">
        <v>3996</v>
      </c>
      <c r="H791" s="28" t="s">
        <v>56</v>
      </c>
      <c r="I791" s="28" t="s">
        <v>2030</v>
      </c>
      <c r="J791" s="28" t="s">
        <v>1559</v>
      </c>
      <c r="K791" s="28" t="s">
        <v>1353</v>
      </c>
      <c r="L791" s="40">
        <v>5000.0</v>
      </c>
      <c r="M791" s="29">
        <f t="shared" si="320"/>
        <v>5000</v>
      </c>
      <c r="N791" s="57"/>
      <c r="O791" s="37">
        <v>5000.0</v>
      </c>
      <c r="P791" s="31">
        <f t="shared" si="316"/>
        <v>0.01</v>
      </c>
      <c r="Q791" s="32">
        <f t="shared" si="317"/>
        <v>0</v>
      </c>
      <c r="R791" s="32">
        <f t="shared" si="318"/>
        <v>-10000</v>
      </c>
      <c r="S791" s="28"/>
      <c r="T791" s="28">
        <f t="shared" si="319"/>
        <v>1</v>
      </c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</row>
    <row r="792" ht="12.75" customHeight="1">
      <c r="A792" s="38" t="s">
        <v>55</v>
      </c>
      <c r="B792" s="34" t="s">
        <v>1928</v>
      </c>
      <c r="C792" s="39" t="s">
        <v>3997</v>
      </c>
      <c r="D792" s="28" t="s">
        <v>3998</v>
      </c>
      <c r="E792" s="26" t="s">
        <v>1902</v>
      </c>
      <c r="F792" s="28" t="s">
        <v>1924</v>
      </c>
      <c r="G792" s="28" t="s">
        <v>3999</v>
      </c>
      <c r="H792" s="28" t="s">
        <v>56</v>
      </c>
      <c r="I792" s="28" t="s">
        <v>4000</v>
      </c>
      <c r="J792" s="28" t="s">
        <v>1826</v>
      </c>
      <c r="K792" s="28" t="s">
        <v>618</v>
      </c>
      <c r="L792" s="40">
        <v>16000.0</v>
      </c>
      <c r="M792" s="29">
        <f t="shared" si="320"/>
        <v>16000</v>
      </c>
      <c r="N792" s="57"/>
      <c r="O792" s="37">
        <v>5000.0</v>
      </c>
      <c r="P792" s="31">
        <f t="shared" si="316"/>
        <v>0.032</v>
      </c>
      <c r="Q792" s="32">
        <f t="shared" si="317"/>
        <v>11000</v>
      </c>
      <c r="R792" s="32">
        <f t="shared" si="318"/>
        <v>1000</v>
      </c>
      <c r="S792" s="28"/>
      <c r="T792" s="28">
        <f t="shared" si="319"/>
        <v>0</v>
      </c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</row>
    <row r="793" ht="12.75" customHeight="1">
      <c r="A793" s="25" t="s">
        <v>55</v>
      </c>
      <c r="B793" s="35" t="s">
        <v>1949</v>
      </c>
      <c r="C793" s="27" t="s">
        <v>4001</v>
      </c>
      <c r="D793" s="28" t="s">
        <v>4002</v>
      </c>
      <c r="E793" s="28" t="s">
        <v>1902</v>
      </c>
      <c r="F793" s="28" t="s">
        <v>1924</v>
      </c>
      <c r="G793" s="28" t="s">
        <v>4003</v>
      </c>
      <c r="H793" s="28" t="s">
        <v>56</v>
      </c>
      <c r="I793" s="28" t="s">
        <v>111</v>
      </c>
      <c r="J793" s="32" t="s">
        <v>1454</v>
      </c>
      <c r="K793" s="32" t="s">
        <v>734</v>
      </c>
      <c r="L793" s="29">
        <v>1200.0</v>
      </c>
      <c r="M793" s="49">
        <v>1000.0</v>
      </c>
      <c r="N793" s="50"/>
      <c r="O793" s="48">
        <v>5000.0</v>
      </c>
      <c r="P793" s="31">
        <f t="shared" ref="P793:P794" si="322">sum(M793/O793/100)</f>
        <v>0.002</v>
      </c>
      <c r="Q793" s="32">
        <f t="shared" ref="Q793:Q794" si="323">sum(M793-O793)</f>
        <v>-4000</v>
      </c>
      <c r="R793" s="32">
        <f t="shared" ref="R793:R794" si="324">M793-O793-$S$1</f>
        <v>-14000</v>
      </c>
      <c r="S793" s="28"/>
      <c r="T793" s="28">
        <f t="shared" ref="T793:T797" si="325">IF(O793&gt;=M793,1,0)</f>
        <v>1</v>
      </c>
      <c r="U793" s="28"/>
      <c r="V793" s="28"/>
      <c r="W793" s="28"/>
    </row>
    <row r="794" ht="12.75" customHeight="1">
      <c r="A794" s="25" t="s">
        <v>55</v>
      </c>
      <c r="B794" s="35" t="s">
        <v>1949</v>
      </c>
      <c r="C794" s="27" t="s">
        <v>4004</v>
      </c>
      <c r="D794" s="28" t="s">
        <v>4005</v>
      </c>
      <c r="E794" s="28" t="s">
        <v>1902</v>
      </c>
      <c r="F794" s="28" t="s">
        <v>1952</v>
      </c>
      <c r="G794" s="28" t="s">
        <v>4006</v>
      </c>
      <c r="H794" s="28" t="s">
        <v>56</v>
      </c>
      <c r="I794" s="28" t="s">
        <v>1978</v>
      </c>
      <c r="J794" s="32" t="s">
        <v>1839</v>
      </c>
      <c r="K794" s="32" t="s">
        <v>244</v>
      </c>
      <c r="L794" s="29">
        <v>9000.0</v>
      </c>
      <c r="M794" s="49">
        <v>7500.0</v>
      </c>
      <c r="N794" s="50"/>
      <c r="O794" s="48">
        <v>5000.0</v>
      </c>
      <c r="P794" s="31">
        <f t="shared" si="322"/>
        <v>0.015</v>
      </c>
      <c r="Q794" s="32">
        <f t="shared" si="323"/>
        <v>2500</v>
      </c>
      <c r="R794" s="32">
        <f t="shared" si="324"/>
        <v>-7500</v>
      </c>
      <c r="S794" s="28"/>
      <c r="T794" s="28">
        <f t="shared" si="325"/>
        <v>0</v>
      </c>
      <c r="U794" s="28"/>
      <c r="V794" s="28"/>
      <c r="W794" s="28"/>
    </row>
    <row r="795" ht="12.75" customHeight="1">
      <c r="A795" s="25" t="s">
        <v>56</v>
      </c>
      <c r="B795" s="26" t="s">
        <v>1937</v>
      </c>
      <c r="C795" s="44" t="s">
        <v>4007</v>
      </c>
      <c r="D795" s="6" t="s">
        <v>4008</v>
      </c>
      <c r="E795" s="6" t="s">
        <v>1902</v>
      </c>
      <c r="F795" s="6" t="s">
        <v>1924</v>
      </c>
      <c r="G795" s="6" t="s">
        <v>4009</v>
      </c>
      <c r="I795" s="6" t="s">
        <v>2477</v>
      </c>
      <c r="J795" s="6" t="s">
        <v>1515</v>
      </c>
      <c r="K795" s="6" t="s">
        <v>983</v>
      </c>
      <c r="L795" s="29">
        <f t="shared" ref="L795:L799" si="326">M795*1.2</f>
        <v>62400</v>
      </c>
      <c r="M795" s="45">
        <v>52000.0</v>
      </c>
      <c r="O795" s="30">
        <v>5000.0</v>
      </c>
      <c r="P795" s="31">
        <v>0.10400000000000001</v>
      </c>
      <c r="Q795" s="32">
        <v>47000.0</v>
      </c>
      <c r="R795" s="32">
        <v>37000.0</v>
      </c>
      <c r="S795" s="28"/>
      <c r="T795" s="28">
        <f t="shared" si="325"/>
        <v>0</v>
      </c>
    </row>
    <row r="796" ht="12.75" customHeight="1">
      <c r="A796" s="25" t="s">
        <v>56</v>
      </c>
      <c r="B796" s="26" t="s">
        <v>1937</v>
      </c>
      <c r="C796" s="44" t="s">
        <v>4010</v>
      </c>
      <c r="D796" s="6" t="s">
        <v>4011</v>
      </c>
      <c r="E796" s="6" t="s">
        <v>1905</v>
      </c>
      <c r="F796" s="6" t="s">
        <v>1924</v>
      </c>
      <c r="G796" s="6" t="s">
        <v>4012</v>
      </c>
      <c r="I796" s="6" t="s">
        <v>2477</v>
      </c>
      <c r="J796" s="6" t="s">
        <v>1614</v>
      </c>
      <c r="K796" s="6" t="s">
        <v>690</v>
      </c>
      <c r="L796" s="29">
        <f t="shared" si="326"/>
        <v>81600</v>
      </c>
      <c r="M796" s="45">
        <v>68000.0</v>
      </c>
      <c r="O796" s="30">
        <v>5000.0</v>
      </c>
      <c r="P796" s="31">
        <v>0.136</v>
      </c>
      <c r="Q796" s="32">
        <v>63000.0</v>
      </c>
      <c r="R796" s="32">
        <v>53000.0</v>
      </c>
      <c r="S796" s="28"/>
      <c r="T796" s="28">
        <f t="shared" si="325"/>
        <v>0</v>
      </c>
    </row>
    <row r="797" ht="12.75" customHeight="1">
      <c r="A797" s="25" t="s">
        <v>56</v>
      </c>
      <c r="B797" s="26" t="s">
        <v>1937</v>
      </c>
      <c r="C797" s="42" t="s">
        <v>4013</v>
      </c>
      <c r="D797" s="28" t="s">
        <v>4014</v>
      </c>
      <c r="E797" s="28" t="s">
        <v>1902</v>
      </c>
      <c r="F797" s="28" t="s">
        <v>1924</v>
      </c>
      <c r="G797" s="28" t="s">
        <v>4015</v>
      </c>
      <c r="H797" s="28" t="s">
        <v>2477</v>
      </c>
      <c r="I797" s="28" t="s">
        <v>4016</v>
      </c>
      <c r="J797" s="28" t="s">
        <v>1807</v>
      </c>
      <c r="K797" s="28" t="s">
        <v>207</v>
      </c>
      <c r="L797" s="29">
        <f t="shared" si="326"/>
        <v>456000</v>
      </c>
      <c r="M797" s="43">
        <v>380000.0</v>
      </c>
      <c r="N797" s="28"/>
      <c r="O797" s="30">
        <v>5000.0</v>
      </c>
      <c r="P797" s="31">
        <f>sum(M797/O797/100)</f>
        <v>0.76</v>
      </c>
      <c r="Q797" s="32">
        <f>sum(M797-O797)</f>
        <v>375000</v>
      </c>
      <c r="R797" s="32">
        <f>M797-O797-$S$1</f>
        <v>365000</v>
      </c>
      <c r="S797" s="28"/>
      <c r="T797" s="28">
        <f t="shared" si="325"/>
        <v>0</v>
      </c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</row>
    <row r="798" ht="12.75" customHeight="1">
      <c r="A798" s="25" t="s">
        <v>57</v>
      </c>
      <c r="B798" s="26" t="s">
        <v>1900</v>
      </c>
      <c r="C798" s="27">
        <v>55.0</v>
      </c>
      <c r="D798" s="28" t="s">
        <v>4017</v>
      </c>
      <c r="E798" s="28" t="s">
        <v>1905</v>
      </c>
      <c r="F798" s="28"/>
      <c r="G798" s="28" t="s">
        <v>4018</v>
      </c>
      <c r="H798" s="28"/>
      <c r="I798" s="28"/>
      <c r="J798" s="28" t="s">
        <v>1449</v>
      </c>
      <c r="K798" s="28" t="s">
        <v>1330</v>
      </c>
      <c r="L798" s="29">
        <f t="shared" si="326"/>
        <v>18000</v>
      </c>
      <c r="M798" s="29">
        <v>15000.0</v>
      </c>
      <c r="N798" s="28"/>
      <c r="O798" s="30">
        <v>8000.0</v>
      </c>
      <c r="P798" s="31">
        <f t="shared" ref="P798:P803" si="327">sum(L798/O798/100)</f>
        <v>0.0225</v>
      </c>
      <c r="Q798" s="32">
        <f t="shared" ref="Q798:Q803" si="328">sum(L798-O798)</f>
        <v>10000</v>
      </c>
      <c r="R798" s="32">
        <f t="shared" ref="R798:R803" si="329">L798-O798-$S$1</f>
        <v>0</v>
      </c>
      <c r="S798" s="28"/>
      <c r="T798" s="28">
        <f t="shared" ref="T798:T803" si="330">IF(O798&gt;=L798,1,0)</f>
        <v>0</v>
      </c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</row>
    <row r="799" ht="12.75" customHeight="1">
      <c r="A799" s="25" t="s">
        <v>57</v>
      </c>
      <c r="B799" s="26" t="s">
        <v>1900</v>
      </c>
      <c r="C799" s="27">
        <v>376.0</v>
      </c>
      <c r="D799" s="28" t="s">
        <v>4019</v>
      </c>
      <c r="E799" s="28" t="s">
        <v>1905</v>
      </c>
      <c r="F799" s="28"/>
      <c r="G799" s="28" t="s">
        <v>4020</v>
      </c>
      <c r="H799" s="28"/>
      <c r="I799" s="28"/>
      <c r="J799" s="28" t="s">
        <v>1621</v>
      </c>
      <c r="K799" s="28" t="s">
        <v>573</v>
      </c>
      <c r="L799" s="29">
        <f t="shared" si="326"/>
        <v>3600</v>
      </c>
      <c r="M799" s="29">
        <v>3000.0</v>
      </c>
      <c r="N799" s="28"/>
      <c r="O799" s="30">
        <v>8000.0</v>
      </c>
      <c r="P799" s="31">
        <f t="shared" si="327"/>
        <v>0.0045</v>
      </c>
      <c r="Q799" s="32">
        <f t="shared" si="328"/>
        <v>-4400</v>
      </c>
      <c r="R799" s="32">
        <f t="shared" si="329"/>
        <v>-14400</v>
      </c>
      <c r="S799" s="28"/>
      <c r="T799" s="28">
        <f t="shared" si="330"/>
        <v>1</v>
      </c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</row>
    <row r="800" ht="12.75" customHeight="1">
      <c r="A800" s="33" t="s">
        <v>57</v>
      </c>
      <c r="B800" s="26" t="s">
        <v>2005</v>
      </c>
      <c r="C800" s="54">
        <v>709.0</v>
      </c>
      <c r="D800" s="28" t="s">
        <v>4021</v>
      </c>
      <c r="E800" s="26" t="s">
        <v>1902</v>
      </c>
      <c r="F800" s="35" t="s">
        <v>1952</v>
      </c>
      <c r="G800" s="35">
        <v>2023.0</v>
      </c>
      <c r="H800" s="28"/>
      <c r="I800" s="28"/>
      <c r="J800" s="35" t="s">
        <v>1781</v>
      </c>
      <c r="K800" s="35" t="s">
        <v>575</v>
      </c>
      <c r="L800" s="40">
        <v>12000.0</v>
      </c>
      <c r="M800" s="29">
        <f t="shared" ref="M800:M803" si="331">L800</f>
        <v>12000</v>
      </c>
      <c r="N800" s="53"/>
      <c r="O800" s="30">
        <v>8000.0</v>
      </c>
      <c r="P800" s="31">
        <f t="shared" si="327"/>
        <v>0.015</v>
      </c>
      <c r="Q800" s="32">
        <f t="shared" si="328"/>
        <v>4000</v>
      </c>
      <c r="R800" s="32">
        <f t="shared" si="329"/>
        <v>-6000</v>
      </c>
      <c r="S800" s="28"/>
      <c r="T800" s="28">
        <f t="shared" si="330"/>
        <v>0</v>
      </c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</row>
    <row r="801" ht="12.75" customHeight="1">
      <c r="A801" s="38" t="s">
        <v>57</v>
      </c>
      <c r="B801" s="34" t="s">
        <v>1921</v>
      </c>
      <c r="C801" s="39" t="s">
        <v>2978</v>
      </c>
      <c r="D801" s="28" t="s">
        <v>4022</v>
      </c>
      <c r="E801" s="26" t="s">
        <v>1902</v>
      </c>
      <c r="F801" s="28" t="s">
        <v>1924</v>
      </c>
      <c r="G801" s="28" t="s">
        <v>4023</v>
      </c>
      <c r="H801" s="28" t="s">
        <v>2634</v>
      </c>
      <c r="I801" s="28" t="s">
        <v>4024</v>
      </c>
      <c r="J801" s="28" t="s">
        <v>1495</v>
      </c>
      <c r="K801" s="28" t="s">
        <v>1187</v>
      </c>
      <c r="L801" s="40">
        <v>68000.0</v>
      </c>
      <c r="M801" s="29">
        <f t="shared" si="331"/>
        <v>68000</v>
      </c>
      <c r="N801" s="57"/>
      <c r="O801" s="37">
        <v>8000.0</v>
      </c>
      <c r="P801" s="31">
        <f t="shared" si="327"/>
        <v>0.085</v>
      </c>
      <c r="Q801" s="32">
        <f t="shared" si="328"/>
        <v>60000</v>
      </c>
      <c r="R801" s="32">
        <f t="shared" si="329"/>
        <v>50000</v>
      </c>
      <c r="S801" s="28"/>
      <c r="T801" s="28">
        <f t="shared" si="330"/>
        <v>0</v>
      </c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</row>
    <row r="802" ht="12.75" customHeight="1">
      <c r="A802" s="38" t="s">
        <v>57</v>
      </c>
      <c r="B802" s="34" t="s">
        <v>1928</v>
      </c>
      <c r="C802" s="39" t="s">
        <v>4025</v>
      </c>
      <c r="D802" s="28" t="s">
        <v>4026</v>
      </c>
      <c r="E802" s="26" t="s">
        <v>1902</v>
      </c>
      <c r="F802" s="28" t="s">
        <v>1924</v>
      </c>
      <c r="G802" s="28" t="s">
        <v>4027</v>
      </c>
      <c r="H802" s="28" t="s">
        <v>2634</v>
      </c>
      <c r="I802" s="28" t="s">
        <v>4028</v>
      </c>
      <c r="J802" s="28" t="s">
        <v>1733</v>
      </c>
      <c r="K802" s="28" t="s">
        <v>832</v>
      </c>
      <c r="L802" s="40">
        <v>8000.0</v>
      </c>
      <c r="M802" s="29">
        <f t="shared" si="331"/>
        <v>8000</v>
      </c>
      <c r="N802" s="57"/>
      <c r="O802" s="37">
        <v>8000.0</v>
      </c>
      <c r="P802" s="31">
        <f t="shared" si="327"/>
        <v>0.01</v>
      </c>
      <c r="Q802" s="32">
        <f t="shared" si="328"/>
        <v>0</v>
      </c>
      <c r="R802" s="32">
        <f t="shared" si="329"/>
        <v>-10000</v>
      </c>
      <c r="S802" s="28"/>
      <c r="T802" s="28">
        <f t="shared" si="330"/>
        <v>1</v>
      </c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</row>
    <row r="803" ht="12.75" customHeight="1">
      <c r="A803" s="38" t="s">
        <v>57</v>
      </c>
      <c r="B803" s="34" t="s">
        <v>1928</v>
      </c>
      <c r="C803" s="39" t="s">
        <v>4029</v>
      </c>
      <c r="D803" s="28" t="s">
        <v>4030</v>
      </c>
      <c r="E803" s="26" t="s">
        <v>1902</v>
      </c>
      <c r="F803" s="28" t="s">
        <v>1944</v>
      </c>
      <c r="G803" s="28" t="s">
        <v>4031</v>
      </c>
      <c r="H803" s="28" t="s">
        <v>2634</v>
      </c>
      <c r="I803" s="28" t="s">
        <v>4032</v>
      </c>
      <c r="J803" s="28" t="s">
        <v>1751</v>
      </c>
      <c r="K803" s="28" t="s">
        <v>1057</v>
      </c>
      <c r="L803" s="40">
        <v>42000.0</v>
      </c>
      <c r="M803" s="29">
        <f t="shared" si="331"/>
        <v>42000</v>
      </c>
      <c r="N803" s="57"/>
      <c r="O803" s="37">
        <v>8000.0</v>
      </c>
      <c r="P803" s="31">
        <f t="shared" si="327"/>
        <v>0.0525</v>
      </c>
      <c r="Q803" s="32">
        <f t="shared" si="328"/>
        <v>34000</v>
      </c>
      <c r="R803" s="32">
        <f t="shared" si="329"/>
        <v>24000</v>
      </c>
      <c r="S803" s="28"/>
      <c r="T803" s="28">
        <f t="shared" si="330"/>
        <v>0</v>
      </c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</row>
    <row r="804" ht="12.75" customHeight="1">
      <c r="A804" s="25" t="s">
        <v>57</v>
      </c>
      <c r="B804" s="35" t="s">
        <v>1949</v>
      </c>
      <c r="C804" s="27" t="s">
        <v>4033</v>
      </c>
      <c r="D804" s="28" t="s">
        <v>4034</v>
      </c>
      <c r="E804" s="28" t="s">
        <v>1902</v>
      </c>
      <c r="F804" s="28" t="s">
        <v>1952</v>
      </c>
      <c r="G804" s="28" t="s">
        <v>4035</v>
      </c>
      <c r="H804" s="28" t="s">
        <v>2634</v>
      </c>
      <c r="I804" s="28" t="s">
        <v>4036</v>
      </c>
      <c r="J804" s="32" t="s">
        <v>1851</v>
      </c>
      <c r="K804" s="32" t="s">
        <v>895</v>
      </c>
      <c r="L804" s="29">
        <v>20400.0</v>
      </c>
      <c r="M804" s="49">
        <v>17000.0</v>
      </c>
      <c r="N804" s="50"/>
      <c r="O804" s="48">
        <v>8000.0</v>
      </c>
      <c r="P804" s="31">
        <f t="shared" ref="P804:P805" si="332">sum(M804/O804/100)</f>
        <v>0.02125</v>
      </c>
      <c r="Q804" s="32">
        <f t="shared" ref="Q804:Q805" si="333">sum(M804-O804)</f>
        <v>9000</v>
      </c>
      <c r="R804" s="32">
        <f t="shared" ref="R804:R805" si="334">M804-O804-$S$1</f>
        <v>-1000</v>
      </c>
      <c r="S804" s="28"/>
      <c r="T804" s="28">
        <f t="shared" ref="T804:T805" si="335">IF(O804&gt;=M804,1,0)</f>
        <v>0</v>
      </c>
      <c r="U804" s="28"/>
      <c r="V804" s="28"/>
      <c r="W804" s="28"/>
    </row>
    <row r="805" ht="12.75" customHeight="1">
      <c r="A805" s="25" t="s">
        <v>57</v>
      </c>
      <c r="B805" s="35" t="s">
        <v>1949</v>
      </c>
      <c r="C805" s="27" t="s">
        <v>4037</v>
      </c>
      <c r="D805" s="28" t="s">
        <v>4038</v>
      </c>
      <c r="E805" s="28" t="s">
        <v>1905</v>
      </c>
      <c r="F805" s="28" t="s">
        <v>1924</v>
      </c>
      <c r="G805" s="28" t="s">
        <v>4039</v>
      </c>
      <c r="H805" s="28" t="s">
        <v>2634</v>
      </c>
      <c r="I805" s="28" t="s">
        <v>4040</v>
      </c>
      <c r="J805" s="32" t="s">
        <v>1529</v>
      </c>
      <c r="K805" s="32" t="s">
        <v>954</v>
      </c>
      <c r="L805" s="29">
        <v>12000.0</v>
      </c>
      <c r="M805" s="49">
        <v>10000.0</v>
      </c>
      <c r="N805" s="50"/>
      <c r="O805" s="48">
        <v>8000.0</v>
      </c>
      <c r="P805" s="31">
        <f t="shared" si="332"/>
        <v>0.0125</v>
      </c>
      <c r="Q805" s="32">
        <f t="shared" si="333"/>
        <v>2000</v>
      </c>
      <c r="R805" s="32">
        <f t="shared" si="334"/>
        <v>-8000</v>
      </c>
      <c r="S805" s="28"/>
      <c r="T805" s="28">
        <f t="shared" si="335"/>
        <v>0</v>
      </c>
      <c r="U805" s="28"/>
      <c r="V805" s="28"/>
      <c r="W805" s="28"/>
    </row>
    <row r="806" ht="12.75" customHeight="1">
      <c r="A806" s="52" t="s">
        <v>58</v>
      </c>
      <c r="B806" s="26" t="s">
        <v>1919</v>
      </c>
      <c r="C806" s="34">
        <v>10.0</v>
      </c>
      <c r="D806" s="26" t="s">
        <v>4041</v>
      </c>
      <c r="E806" s="26" t="s">
        <v>1902</v>
      </c>
      <c r="F806" s="35"/>
      <c r="G806" s="26"/>
      <c r="H806" s="26"/>
      <c r="I806" s="26"/>
      <c r="J806" s="26" t="s">
        <v>1467</v>
      </c>
      <c r="K806" s="26" t="s">
        <v>1039</v>
      </c>
      <c r="L806" s="36">
        <v>780000.0</v>
      </c>
      <c r="M806" s="29">
        <f t="shared" ref="M806:M810" si="336">L806</f>
        <v>780000</v>
      </c>
      <c r="N806" s="28"/>
      <c r="O806" s="37">
        <v>350000.0</v>
      </c>
      <c r="P806" s="31">
        <f t="shared" ref="P806:P843" si="337">sum(L806/O806/100)</f>
        <v>0.02228571429</v>
      </c>
      <c r="Q806" s="32">
        <f t="shared" ref="Q806:Q843" si="338">sum(L806-O806)</f>
        <v>430000</v>
      </c>
      <c r="R806" s="32">
        <f t="shared" ref="R806:R843" si="339">L806-O806-$S$1</f>
        <v>420000</v>
      </c>
      <c r="S806" s="28"/>
      <c r="T806" s="28">
        <f t="shared" ref="T806:T843" si="340">IF(O806&gt;=L806,1,0)</f>
        <v>0</v>
      </c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</row>
    <row r="807" ht="12.75" customHeight="1">
      <c r="A807" s="52" t="s">
        <v>58</v>
      </c>
      <c r="B807" s="26" t="s">
        <v>1919</v>
      </c>
      <c r="C807" s="51">
        <v>243.0</v>
      </c>
      <c r="D807" s="26" t="s">
        <v>4042</v>
      </c>
      <c r="E807" s="26" t="s">
        <v>1905</v>
      </c>
      <c r="F807" s="35"/>
      <c r="G807" s="26"/>
      <c r="H807" s="26"/>
      <c r="I807" s="26"/>
      <c r="J807" s="26" t="s">
        <v>1449</v>
      </c>
      <c r="K807" s="26" t="s">
        <v>766</v>
      </c>
      <c r="L807" s="36">
        <v>310000.0</v>
      </c>
      <c r="M807" s="29">
        <f t="shared" si="336"/>
        <v>310000</v>
      </c>
      <c r="N807" s="53"/>
      <c r="O807" s="37">
        <v>350000.0</v>
      </c>
      <c r="P807" s="31">
        <f t="shared" si="337"/>
        <v>0.008857142857</v>
      </c>
      <c r="Q807" s="32">
        <f t="shared" si="338"/>
        <v>-40000</v>
      </c>
      <c r="R807" s="32">
        <f t="shared" si="339"/>
        <v>-50000</v>
      </c>
      <c r="S807" s="28"/>
      <c r="T807" s="28">
        <f t="shared" si="340"/>
        <v>1</v>
      </c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</row>
    <row r="808" ht="12.75" customHeight="1">
      <c r="A808" s="52" t="s">
        <v>58</v>
      </c>
      <c r="B808" s="26" t="s">
        <v>1919</v>
      </c>
      <c r="C808" s="34">
        <v>271.0</v>
      </c>
      <c r="D808" s="26" t="s">
        <v>4043</v>
      </c>
      <c r="E808" s="26" t="s">
        <v>1905</v>
      </c>
      <c r="F808" s="28"/>
      <c r="G808" s="28"/>
      <c r="H808" s="28"/>
      <c r="I808" s="28"/>
      <c r="J808" s="26" t="s">
        <v>1437</v>
      </c>
      <c r="K808" s="26" t="s">
        <v>530</v>
      </c>
      <c r="L808" s="40">
        <v>250000.0</v>
      </c>
      <c r="M808" s="29">
        <f t="shared" si="336"/>
        <v>250000</v>
      </c>
      <c r="N808" s="53"/>
      <c r="O808" s="37">
        <v>350000.0</v>
      </c>
      <c r="P808" s="31">
        <f t="shared" si="337"/>
        <v>0.007142857143</v>
      </c>
      <c r="Q808" s="32">
        <f t="shared" si="338"/>
        <v>-100000</v>
      </c>
      <c r="R808" s="32">
        <f t="shared" si="339"/>
        <v>-110000</v>
      </c>
      <c r="S808" s="28"/>
      <c r="T808" s="28">
        <f t="shared" si="340"/>
        <v>1</v>
      </c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</row>
    <row r="809" ht="12.75" customHeight="1">
      <c r="A809" s="52" t="s">
        <v>58</v>
      </c>
      <c r="B809" s="26" t="s">
        <v>1919</v>
      </c>
      <c r="C809" s="34">
        <v>323.0</v>
      </c>
      <c r="D809" s="26" t="s">
        <v>4044</v>
      </c>
      <c r="E809" s="26" t="s">
        <v>1902</v>
      </c>
      <c r="F809" s="28"/>
      <c r="G809" s="28"/>
      <c r="H809" s="28"/>
      <c r="I809" s="28"/>
      <c r="J809" s="26" t="s">
        <v>1538</v>
      </c>
      <c r="K809" s="26" t="s">
        <v>565</v>
      </c>
      <c r="L809" s="40">
        <v>2000000.0</v>
      </c>
      <c r="M809" s="29">
        <f t="shared" si="336"/>
        <v>2000000</v>
      </c>
      <c r="N809" s="53"/>
      <c r="O809" s="37">
        <v>350000.0</v>
      </c>
      <c r="P809" s="31">
        <f t="shared" si="337"/>
        <v>0.05714285714</v>
      </c>
      <c r="Q809" s="32">
        <f t="shared" si="338"/>
        <v>1650000</v>
      </c>
      <c r="R809" s="32">
        <f t="shared" si="339"/>
        <v>1640000</v>
      </c>
      <c r="S809" s="28"/>
      <c r="T809" s="28">
        <f t="shared" si="340"/>
        <v>0</v>
      </c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</row>
    <row r="810" ht="12.75" customHeight="1">
      <c r="A810" s="52" t="s">
        <v>58</v>
      </c>
      <c r="B810" s="26" t="s">
        <v>1919</v>
      </c>
      <c r="C810" s="34">
        <v>465.0</v>
      </c>
      <c r="D810" s="26" t="s">
        <v>4045</v>
      </c>
      <c r="E810" s="26" t="s">
        <v>1905</v>
      </c>
      <c r="F810" s="28"/>
      <c r="G810" s="28"/>
      <c r="H810" s="28"/>
      <c r="I810" s="28"/>
      <c r="J810" s="26" t="s">
        <v>1820</v>
      </c>
      <c r="K810" s="26" t="s">
        <v>565</v>
      </c>
      <c r="L810" s="40">
        <v>1000000.0</v>
      </c>
      <c r="M810" s="29">
        <f t="shared" si="336"/>
        <v>1000000</v>
      </c>
      <c r="N810" s="53"/>
      <c r="O810" s="37">
        <v>350000.0</v>
      </c>
      <c r="P810" s="31">
        <f t="shared" si="337"/>
        <v>0.02857142857</v>
      </c>
      <c r="Q810" s="32">
        <f t="shared" si="338"/>
        <v>650000</v>
      </c>
      <c r="R810" s="32">
        <f t="shared" si="339"/>
        <v>640000</v>
      </c>
      <c r="S810" s="28"/>
      <c r="T810" s="28">
        <f t="shared" si="340"/>
        <v>0</v>
      </c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</row>
    <row r="811" ht="12.75" customHeight="1">
      <c r="A811" s="25" t="s">
        <v>58</v>
      </c>
      <c r="B811" s="26" t="s">
        <v>1933</v>
      </c>
      <c r="C811" s="39" t="s">
        <v>4046</v>
      </c>
      <c r="D811" s="28" t="s">
        <v>4047</v>
      </c>
      <c r="E811" s="28" t="s">
        <v>1902</v>
      </c>
      <c r="F811" s="28" t="s">
        <v>1952</v>
      </c>
      <c r="G811" s="28" t="s">
        <v>4048</v>
      </c>
      <c r="H811" s="53" t="s">
        <v>2205</v>
      </c>
      <c r="I811" s="28" t="s">
        <v>2314</v>
      </c>
      <c r="J811" s="28" t="s">
        <v>1610</v>
      </c>
      <c r="K811" s="28" t="s">
        <v>1389</v>
      </c>
      <c r="L811" s="29">
        <f t="shared" ref="L811:L822" si="341">M811*1.2</f>
        <v>540000</v>
      </c>
      <c r="M811" s="49">
        <v>450000.0</v>
      </c>
      <c r="N811" s="28"/>
      <c r="O811" s="37">
        <v>350000.0</v>
      </c>
      <c r="P811" s="31">
        <f t="shared" si="337"/>
        <v>0.01542857143</v>
      </c>
      <c r="Q811" s="32">
        <f t="shared" si="338"/>
        <v>190000</v>
      </c>
      <c r="R811" s="32">
        <f t="shared" si="339"/>
        <v>180000</v>
      </c>
      <c r="S811" s="28"/>
      <c r="T811" s="28">
        <f t="shared" si="340"/>
        <v>0</v>
      </c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</row>
    <row r="812" ht="12.75" customHeight="1">
      <c r="A812" s="25" t="s">
        <v>58</v>
      </c>
      <c r="B812" s="26" t="s">
        <v>1933</v>
      </c>
      <c r="C812" s="39" t="s">
        <v>4049</v>
      </c>
      <c r="D812" s="28" t="s">
        <v>4050</v>
      </c>
      <c r="E812" s="28" t="s">
        <v>1905</v>
      </c>
      <c r="F812" s="28" t="s">
        <v>1924</v>
      </c>
      <c r="G812" s="28" t="s">
        <v>4051</v>
      </c>
      <c r="H812" s="53" t="s">
        <v>2205</v>
      </c>
      <c r="I812" s="28" t="s">
        <v>48</v>
      </c>
      <c r="J812" s="28" t="s">
        <v>1867</v>
      </c>
      <c r="K812" s="28" t="s">
        <v>353</v>
      </c>
      <c r="L812" s="29">
        <f t="shared" si="341"/>
        <v>360000</v>
      </c>
      <c r="M812" s="49">
        <v>300000.0</v>
      </c>
      <c r="N812" s="28"/>
      <c r="O812" s="37">
        <v>350000.0</v>
      </c>
      <c r="P812" s="31">
        <f t="shared" si="337"/>
        <v>0.01028571429</v>
      </c>
      <c r="Q812" s="32">
        <f t="shared" si="338"/>
        <v>10000</v>
      </c>
      <c r="R812" s="32">
        <f t="shared" si="339"/>
        <v>0</v>
      </c>
      <c r="S812" s="28"/>
      <c r="T812" s="28">
        <f t="shared" si="340"/>
        <v>0</v>
      </c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</row>
    <row r="813" ht="12.75" customHeight="1">
      <c r="A813" s="25" t="s">
        <v>58</v>
      </c>
      <c r="B813" s="26" t="s">
        <v>1933</v>
      </c>
      <c r="C813" s="39" t="s">
        <v>2441</v>
      </c>
      <c r="D813" s="28" t="s">
        <v>4052</v>
      </c>
      <c r="E813" s="28" t="s">
        <v>1905</v>
      </c>
      <c r="F813" s="28" t="s">
        <v>1924</v>
      </c>
      <c r="G813" s="28" t="s">
        <v>4053</v>
      </c>
      <c r="H813" s="53" t="s">
        <v>2205</v>
      </c>
      <c r="I813" s="28" t="s">
        <v>105</v>
      </c>
      <c r="J813" s="28" t="s">
        <v>1729</v>
      </c>
      <c r="K813" s="28" t="s">
        <v>818</v>
      </c>
      <c r="L813" s="29">
        <f t="shared" si="341"/>
        <v>336000</v>
      </c>
      <c r="M813" s="49">
        <v>280000.0</v>
      </c>
      <c r="N813" s="28"/>
      <c r="O813" s="37">
        <v>350000.0</v>
      </c>
      <c r="P813" s="31">
        <f t="shared" si="337"/>
        <v>0.0096</v>
      </c>
      <c r="Q813" s="32">
        <f t="shared" si="338"/>
        <v>-14000</v>
      </c>
      <c r="R813" s="32">
        <f t="shared" si="339"/>
        <v>-24000</v>
      </c>
      <c r="S813" s="28"/>
      <c r="T813" s="28">
        <f t="shared" si="340"/>
        <v>1</v>
      </c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</row>
    <row r="814" ht="12.75" customHeight="1">
      <c r="A814" s="25" t="s">
        <v>58</v>
      </c>
      <c r="B814" s="26" t="s">
        <v>1933</v>
      </c>
      <c r="C814" s="39" t="s">
        <v>4054</v>
      </c>
      <c r="D814" s="28" t="s">
        <v>4055</v>
      </c>
      <c r="E814" s="28" t="s">
        <v>1902</v>
      </c>
      <c r="F814" s="28" t="s">
        <v>1924</v>
      </c>
      <c r="G814" s="28" t="s">
        <v>4056</v>
      </c>
      <c r="H814" s="53" t="s">
        <v>2205</v>
      </c>
      <c r="I814" s="28" t="s">
        <v>3800</v>
      </c>
      <c r="J814" s="28" t="s">
        <v>1867</v>
      </c>
      <c r="K814" s="28" t="s">
        <v>309</v>
      </c>
      <c r="L814" s="29">
        <f t="shared" si="341"/>
        <v>1020000</v>
      </c>
      <c r="M814" s="49">
        <v>850000.0</v>
      </c>
      <c r="N814" s="28"/>
      <c r="O814" s="37">
        <v>350000.0</v>
      </c>
      <c r="P814" s="31">
        <f t="shared" si="337"/>
        <v>0.02914285714</v>
      </c>
      <c r="Q814" s="32">
        <f t="shared" si="338"/>
        <v>670000</v>
      </c>
      <c r="R814" s="32">
        <f t="shared" si="339"/>
        <v>660000</v>
      </c>
      <c r="S814" s="28"/>
      <c r="T814" s="28">
        <f t="shared" si="340"/>
        <v>0</v>
      </c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</row>
    <row r="815" ht="12.75" customHeight="1">
      <c r="A815" s="25" t="s">
        <v>58</v>
      </c>
      <c r="B815" s="26" t="s">
        <v>1933</v>
      </c>
      <c r="C815" s="39" t="s">
        <v>2655</v>
      </c>
      <c r="D815" s="28" t="s">
        <v>4057</v>
      </c>
      <c r="E815" s="28" t="s">
        <v>1905</v>
      </c>
      <c r="F815" s="28" t="s">
        <v>1924</v>
      </c>
      <c r="G815" s="28" t="s">
        <v>4058</v>
      </c>
      <c r="H815" s="53" t="s">
        <v>2205</v>
      </c>
      <c r="I815" s="28" t="s">
        <v>86</v>
      </c>
      <c r="J815" s="28" t="s">
        <v>1690</v>
      </c>
      <c r="K815" s="28" t="s">
        <v>309</v>
      </c>
      <c r="L815" s="29">
        <f t="shared" si="341"/>
        <v>576000</v>
      </c>
      <c r="M815" s="49">
        <v>480000.0</v>
      </c>
      <c r="N815" s="28"/>
      <c r="O815" s="37">
        <v>350000.0</v>
      </c>
      <c r="P815" s="31">
        <f t="shared" si="337"/>
        <v>0.01645714286</v>
      </c>
      <c r="Q815" s="32">
        <f t="shared" si="338"/>
        <v>226000</v>
      </c>
      <c r="R815" s="32">
        <f t="shared" si="339"/>
        <v>216000</v>
      </c>
      <c r="S815" s="28"/>
      <c r="T815" s="28">
        <f t="shared" si="340"/>
        <v>0</v>
      </c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</row>
    <row r="816" ht="12.75" customHeight="1">
      <c r="A816" s="25" t="s">
        <v>58</v>
      </c>
      <c r="B816" s="26" t="s">
        <v>1933</v>
      </c>
      <c r="C816" s="39" t="s">
        <v>4059</v>
      </c>
      <c r="D816" s="28" t="s">
        <v>4060</v>
      </c>
      <c r="E816" s="28" t="s">
        <v>1902</v>
      </c>
      <c r="F816" s="28" t="s">
        <v>1924</v>
      </c>
      <c r="G816" s="28" t="s">
        <v>4061</v>
      </c>
      <c r="H816" s="53" t="s">
        <v>2205</v>
      </c>
      <c r="I816" s="28" t="s">
        <v>2477</v>
      </c>
      <c r="J816" s="28" t="s">
        <v>1568</v>
      </c>
      <c r="K816" s="28" t="s">
        <v>565</v>
      </c>
      <c r="L816" s="29">
        <f t="shared" si="341"/>
        <v>600000</v>
      </c>
      <c r="M816" s="49">
        <v>500000.0</v>
      </c>
      <c r="N816" s="28"/>
      <c r="O816" s="37">
        <v>350000.0</v>
      </c>
      <c r="P816" s="31">
        <f t="shared" si="337"/>
        <v>0.01714285714</v>
      </c>
      <c r="Q816" s="32">
        <f t="shared" si="338"/>
        <v>250000</v>
      </c>
      <c r="R816" s="32">
        <f t="shared" si="339"/>
        <v>240000</v>
      </c>
      <c r="S816" s="28"/>
      <c r="T816" s="28">
        <f t="shared" si="340"/>
        <v>0</v>
      </c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</row>
    <row r="817" ht="12.75" customHeight="1">
      <c r="A817" s="25" t="s">
        <v>58</v>
      </c>
      <c r="B817" s="26" t="s">
        <v>1933</v>
      </c>
      <c r="C817" s="39" t="s">
        <v>4062</v>
      </c>
      <c r="D817" s="28" t="s">
        <v>4063</v>
      </c>
      <c r="E817" s="28" t="s">
        <v>1905</v>
      </c>
      <c r="F817" s="28" t="s">
        <v>1944</v>
      </c>
      <c r="G817" s="28" t="s">
        <v>4064</v>
      </c>
      <c r="H817" s="53" t="s">
        <v>2205</v>
      </c>
      <c r="I817" s="28" t="s">
        <v>88</v>
      </c>
      <c r="J817" s="28" t="s">
        <v>1450</v>
      </c>
      <c r="K817" s="28" t="s">
        <v>264</v>
      </c>
      <c r="L817" s="29">
        <f t="shared" si="341"/>
        <v>360000</v>
      </c>
      <c r="M817" s="49">
        <v>300000.0</v>
      </c>
      <c r="N817" s="28"/>
      <c r="O817" s="37">
        <v>350000.0</v>
      </c>
      <c r="P817" s="31">
        <f t="shared" si="337"/>
        <v>0.01028571429</v>
      </c>
      <c r="Q817" s="32">
        <f t="shared" si="338"/>
        <v>10000</v>
      </c>
      <c r="R817" s="32">
        <f t="shared" si="339"/>
        <v>0</v>
      </c>
      <c r="S817" s="28"/>
      <c r="T817" s="28">
        <f t="shared" si="340"/>
        <v>0</v>
      </c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</row>
    <row r="818" ht="12.75" customHeight="1">
      <c r="A818" s="25" t="s">
        <v>58</v>
      </c>
      <c r="B818" s="26" t="s">
        <v>1933</v>
      </c>
      <c r="C818" s="39" t="s">
        <v>4065</v>
      </c>
      <c r="D818" s="28" t="s">
        <v>4066</v>
      </c>
      <c r="E818" s="28" t="s">
        <v>1905</v>
      </c>
      <c r="F818" s="28" t="s">
        <v>1924</v>
      </c>
      <c r="G818" s="28" t="s">
        <v>4067</v>
      </c>
      <c r="H818" s="53" t="s">
        <v>2205</v>
      </c>
      <c r="I818" s="28" t="s">
        <v>28</v>
      </c>
      <c r="J818" s="28" t="s">
        <v>1693</v>
      </c>
      <c r="K818" s="28" t="s">
        <v>818</v>
      </c>
      <c r="L818" s="29">
        <f t="shared" si="341"/>
        <v>420000</v>
      </c>
      <c r="M818" s="49">
        <v>350000.0</v>
      </c>
      <c r="N818" s="28"/>
      <c r="O818" s="37">
        <v>350000.0</v>
      </c>
      <c r="P818" s="31">
        <f t="shared" si="337"/>
        <v>0.012</v>
      </c>
      <c r="Q818" s="32">
        <f t="shared" si="338"/>
        <v>70000</v>
      </c>
      <c r="R818" s="32">
        <f t="shared" si="339"/>
        <v>60000</v>
      </c>
      <c r="S818" s="28"/>
      <c r="T818" s="28">
        <f t="shared" si="340"/>
        <v>0</v>
      </c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</row>
    <row r="819" ht="12.75" customHeight="1">
      <c r="A819" s="25" t="s">
        <v>58</v>
      </c>
      <c r="B819" s="26" t="s">
        <v>1933</v>
      </c>
      <c r="C819" s="39" t="s">
        <v>4068</v>
      </c>
      <c r="D819" s="28" t="s">
        <v>4069</v>
      </c>
      <c r="E819" s="28" t="s">
        <v>1902</v>
      </c>
      <c r="F819" s="28" t="s">
        <v>1924</v>
      </c>
      <c r="G819" s="28" t="s">
        <v>4070</v>
      </c>
      <c r="H819" s="53" t="s">
        <v>2205</v>
      </c>
      <c r="I819" s="28" t="s">
        <v>48</v>
      </c>
      <c r="J819" s="28" t="s">
        <v>1726</v>
      </c>
      <c r="K819" s="28" t="s">
        <v>565</v>
      </c>
      <c r="L819" s="29">
        <f t="shared" si="341"/>
        <v>600000</v>
      </c>
      <c r="M819" s="49">
        <v>500000.0</v>
      </c>
      <c r="N819" s="28"/>
      <c r="O819" s="37">
        <v>350000.0</v>
      </c>
      <c r="P819" s="31">
        <f t="shared" si="337"/>
        <v>0.01714285714</v>
      </c>
      <c r="Q819" s="32">
        <f t="shared" si="338"/>
        <v>250000</v>
      </c>
      <c r="R819" s="32">
        <f t="shared" si="339"/>
        <v>240000</v>
      </c>
      <c r="S819" s="28"/>
      <c r="T819" s="28">
        <f t="shared" si="340"/>
        <v>0</v>
      </c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</row>
    <row r="820" ht="12.75" customHeight="1">
      <c r="A820" s="25" t="s">
        <v>58</v>
      </c>
      <c r="B820" s="26" t="s">
        <v>1933</v>
      </c>
      <c r="C820" s="39" t="s">
        <v>4071</v>
      </c>
      <c r="D820" s="28" t="s">
        <v>4072</v>
      </c>
      <c r="E820" s="28" t="s">
        <v>1905</v>
      </c>
      <c r="F820" s="28" t="s">
        <v>1924</v>
      </c>
      <c r="G820" s="28" t="s">
        <v>4073</v>
      </c>
      <c r="H820" s="53" t="s">
        <v>2205</v>
      </c>
      <c r="I820" s="28" t="s">
        <v>3337</v>
      </c>
      <c r="J820" s="28" t="s">
        <v>1729</v>
      </c>
      <c r="K820" s="28" t="s">
        <v>309</v>
      </c>
      <c r="L820" s="29">
        <f t="shared" si="341"/>
        <v>432000</v>
      </c>
      <c r="M820" s="49">
        <v>360000.0</v>
      </c>
      <c r="N820" s="28"/>
      <c r="O820" s="37">
        <v>350000.0</v>
      </c>
      <c r="P820" s="31">
        <f t="shared" si="337"/>
        <v>0.01234285714</v>
      </c>
      <c r="Q820" s="32">
        <f t="shared" si="338"/>
        <v>82000</v>
      </c>
      <c r="R820" s="32">
        <f t="shared" si="339"/>
        <v>72000</v>
      </c>
      <c r="S820" s="28"/>
      <c r="T820" s="28">
        <f t="shared" si="340"/>
        <v>0</v>
      </c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</row>
    <row r="821" ht="12.75" customHeight="1">
      <c r="A821" s="25" t="s">
        <v>58</v>
      </c>
      <c r="B821" s="26" t="s">
        <v>1933</v>
      </c>
      <c r="C821" s="39" t="s">
        <v>4074</v>
      </c>
      <c r="D821" s="28" t="s">
        <v>4075</v>
      </c>
      <c r="E821" s="28" t="s">
        <v>1905</v>
      </c>
      <c r="F821" s="28" t="s">
        <v>1952</v>
      </c>
      <c r="G821" s="28" t="s">
        <v>4076</v>
      </c>
      <c r="H821" s="53" t="s">
        <v>2205</v>
      </c>
      <c r="I821" s="28" t="s">
        <v>130</v>
      </c>
      <c r="J821" s="28" t="s">
        <v>1453</v>
      </c>
      <c r="K821" s="28" t="s">
        <v>880</v>
      </c>
      <c r="L821" s="29">
        <f t="shared" si="341"/>
        <v>1800000</v>
      </c>
      <c r="M821" s="49">
        <v>1500000.0</v>
      </c>
      <c r="N821" s="28"/>
      <c r="O821" s="37">
        <v>350000.0</v>
      </c>
      <c r="P821" s="31">
        <f t="shared" si="337"/>
        <v>0.05142857143</v>
      </c>
      <c r="Q821" s="32">
        <f t="shared" si="338"/>
        <v>1450000</v>
      </c>
      <c r="R821" s="32">
        <f t="shared" si="339"/>
        <v>1440000</v>
      </c>
      <c r="S821" s="28"/>
      <c r="T821" s="28">
        <f t="shared" si="340"/>
        <v>0</v>
      </c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</row>
    <row r="822" ht="12.75" customHeight="1">
      <c r="A822" s="25" t="s">
        <v>58</v>
      </c>
      <c r="B822" s="26" t="s">
        <v>1933</v>
      </c>
      <c r="C822" s="39" t="s">
        <v>4077</v>
      </c>
      <c r="D822" s="28" t="s">
        <v>4078</v>
      </c>
      <c r="E822" s="28" t="s">
        <v>1902</v>
      </c>
      <c r="F822" s="28" t="s">
        <v>1924</v>
      </c>
      <c r="G822" s="28" t="s">
        <v>4079</v>
      </c>
      <c r="H822" s="53" t="s">
        <v>2205</v>
      </c>
      <c r="I822" s="28" t="s">
        <v>86</v>
      </c>
      <c r="J822" s="28" t="s">
        <v>1867</v>
      </c>
      <c r="K822" s="28" t="s">
        <v>735</v>
      </c>
      <c r="L822" s="29">
        <f t="shared" si="341"/>
        <v>396000</v>
      </c>
      <c r="M822" s="49">
        <v>330000.0</v>
      </c>
      <c r="N822" s="28"/>
      <c r="O822" s="37">
        <v>350000.0</v>
      </c>
      <c r="P822" s="31">
        <f t="shared" si="337"/>
        <v>0.01131428571</v>
      </c>
      <c r="Q822" s="32">
        <f t="shared" si="338"/>
        <v>46000</v>
      </c>
      <c r="R822" s="32">
        <f t="shared" si="339"/>
        <v>36000</v>
      </c>
      <c r="S822" s="28"/>
      <c r="T822" s="28">
        <f t="shared" si="340"/>
        <v>0</v>
      </c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</row>
    <row r="823" ht="12.75" customHeight="1">
      <c r="A823" s="38" t="s">
        <v>58</v>
      </c>
      <c r="B823" s="34" t="s">
        <v>1933</v>
      </c>
      <c r="C823" s="39" t="s">
        <v>4080</v>
      </c>
      <c r="D823" s="28" t="s">
        <v>4081</v>
      </c>
      <c r="E823" s="28" t="s">
        <v>1905</v>
      </c>
      <c r="F823" s="28" t="s">
        <v>1924</v>
      </c>
      <c r="G823" s="28" t="s">
        <v>4082</v>
      </c>
      <c r="H823" s="28" t="s">
        <v>2205</v>
      </c>
      <c r="I823" s="28" t="s">
        <v>86</v>
      </c>
      <c r="J823" s="53" t="s">
        <v>1729</v>
      </c>
      <c r="K823" s="28" t="s">
        <v>714</v>
      </c>
      <c r="L823" s="29">
        <v>720000.0</v>
      </c>
      <c r="M823" s="49">
        <v>600000.0</v>
      </c>
      <c r="N823" s="28"/>
      <c r="O823" s="30">
        <v>350000.0</v>
      </c>
      <c r="P823" s="31">
        <f t="shared" si="337"/>
        <v>0.02057142857</v>
      </c>
      <c r="Q823" s="32">
        <f t="shared" si="338"/>
        <v>370000</v>
      </c>
      <c r="R823" s="32">
        <f t="shared" si="339"/>
        <v>360000</v>
      </c>
      <c r="S823" s="28"/>
      <c r="T823" s="28">
        <f t="shared" si="340"/>
        <v>0</v>
      </c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</row>
    <row r="824" ht="12.75" customHeight="1">
      <c r="A824" s="25" t="s">
        <v>58</v>
      </c>
      <c r="B824" s="26" t="s">
        <v>1933</v>
      </c>
      <c r="C824" s="39" t="s">
        <v>4083</v>
      </c>
      <c r="D824" s="28" t="s">
        <v>4084</v>
      </c>
      <c r="E824" s="28" t="s">
        <v>1905</v>
      </c>
      <c r="F824" s="28" t="s">
        <v>1924</v>
      </c>
      <c r="G824" s="28" t="s">
        <v>4085</v>
      </c>
      <c r="H824" s="53" t="s">
        <v>2205</v>
      </c>
      <c r="I824" s="28" t="s">
        <v>3679</v>
      </c>
      <c r="J824" s="28" t="s">
        <v>1827</v>
      </c>
      <c r="K824" s="28" t="s">
        <v>1389</v>
      </c>
      <c r="L824" s="29">
        <f t="shared" ref="L824:L828" si="342">M824*1.2</f>
        <v>900000</v>
      </c>
      <c r="M824" s="49">
        <v>750000.0</v>
      </c>
      <c r="N824" s="28"/>
      <c r="O824" s="37">
        <v>350000.0</v>
      </c>
      <c r="P824" s="31">
        <f t="shared" si="337"/>
        <v>0.02571428571</v>
      </c>
      <c r="Q824" s="32">
        <f t="shared" si="338"/>
        <v>550000</v>
      </c>
      <c r="R824" s="32">
        <f t="shared" si="339"/>
        <v>540000</v>
      </c>
      <c r="S824" s="28"/>
      <c r="T824" s="28">
        <f t="shared" si="340"/>
        <v>0</v>
      </c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</row>
    <row r="825" ht="12.75" customHeight="1">
      <c r="A825" s="25" t="s">
        <v>58</v>
      </c>
      <c r="B825" s="26" t="s">
        <v>1933</v>
      </c>
      <c r="C825" s="39" t="s">
        <v>4086</v>
      </c>
      <c r="D825" s="28" t="s">
        <v>4087</v>
      </c>
      <c r="E825" s="28" t="s">
        <v>1905</v>
      </c>
      <c r="F825" s="28" t="s">
        <v>1924</v>
      </c>
      <c r="G825" s="28" t="s">
        <v>4088</v>
      </c>
      <c r="H825" s="53" t="s">
        <v>2205</v>
      </c>
      <c r="I825" s="28" t="s">
        <v>2314</v>
      </c>
      <c r="J825" s="28" t="s">
        <v>1729</v>
      </c>
      <c r="K825" s="28" t="s">
        <v>223</v>
      </c>
      <c r="L825" s="29">
        <f t="shared" si="342"/>
        <v>5280000</v>
      </c>
      <c r="M825" s="49">
        <v>4400000.0</v>
      </c>
      <c r="N825" s="28"/>
      <c r="O825" s="37">
        <v>350000.0</v>
      </c>
      <c r="P825" s="31">
        <f t="shared" si="337"/>
        <v>0.1508571429</v>
      </c>
      <c r="Q825" s="32">
        <f t="shared" si="338"/>
        <v>4930000</v>
      </c>
      <c r="R825" s="32">
        <f t="shared" si="339"/>
        <v>4920000</v>
      </c>
      <c r="S825" s="28"/>
      <c r="T825" s="28">
        <f t="shared" si="340"/>
        <v>0</v>
      </c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</row>
    <row r="826" ht="12.75" customHeight="1">
      <c r="A826" s="25" t="s">
        <v>58</v>
      </c>
      <c r="B826" s="26" t="s">
        <v>1933</v>
      </c>
      <c r="C826" s="39" t="s">
        <v>4089</v>
      </c>
      <c r="D826" s="28" t="s">
        <v>4090</v>
      </c>
      <c r="E826" s="28" t="s">
        <v>1905</v>
      </c>
      <c r="F826" s="28" t="s">
        <v>1924</v>
      </c>
      <c r="G826" s="28" t="s">
        <v>4091</v>
      </c>
      <c r="H826" s="53" t="s">
        <v>2205</v>
      </c>
      <c r="I826" s="28" t="s">
        <v>4092</v>
      </c>
      <c r="J826" s="28" t="s">
        <v>1821</v>
      </c>
      <c r="K826" s="28" t="s">
        <v>223</v>
      </c>
      <c r="L826" s="29">
        <f t="shared" si="342"/>
        <v>3000000</v>
      </c>
      <c r="M826" s="49">
        <v>2500000.0</v>
      </c>
      <c r="N826" s="28"/>
      <c r="O826" s="37">
        <v>350000.0</v>
      </c>
      <c r="P826" s="31">
        <f t="shared" si="337"/>
        <v>0.08571428571</v>
      </c>
      <c r="Q826" s="32">
        <f t="shared" si="338"/>
        <v>2650000</v>
      </c>
      <c r="R826" s="32">
        <f t="shared" si="339"/>
        <v>2640000</v>
      </c>
      <c r="S826" s="28"/>
      <c r="T826" s="28">
        <f t="shared" si="340"/>
        <v>0</v>
      </c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</row>
    <row r="827" ht="12.75" customHeight="1">
      <c r="A827" s="25" t="s">
        <v>58</v>
      </c>
      <c r="B827" s="26" t="s">
        <v>1933</v>
      </c>
      <c r="C827" s="39" t="s">
        <v>4093</v>
      </c>
      <c r="D827" s="28" t="s">
        <v>4094</v>
      </c>
      <c r="E827" s="28" t="s">
        <v>1902</v>
      </c>
      <c r="F827" s="28" t="s">
        <v>1952</v>
      </c>
      <c r="G827" s="28" t="s">
        <v>4095</v>
      </c>
      <c r="H827" s="53" t="s">
        <v>2205</v>
      </c>
      <c r="I827" s="28" t="s">
        <v>47</v>
      </c>
      <c r="J827" s="28" t="s">
        <v>1438</v>
      </c>
      <c r="K827" s="28" t="s">
        <v>766</v>
      </c>
      <c r="L827" s="29">
        <f t="shared" si="342"/>
        <v>840000</v>
      </c>
      <c r="M827" s="49">
        <v>700000.0</v>
      </c>
      <c r="N827" s="28"/>
      <c r="O827" s="37">
        <v>350000.0</v>
      </c>
      <c r="P827" s="31">
        <f t="shared" si="337"/>
        <v>0.024</v>
      </c>
      <c r="Q827" s="32">
        <f t="shared" si="338"/>
        <v>490000</v>
      </c>
      <c r="R827" s="32">
        <f t="shared" si="339"/>
        <v>480000</v>
      </c>
      <c r="S827" s="28"/>
      <c r="T827" s="28">
        <f t="shared" si="340"/>
        <v>0</v>
      </c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</row>
    <row r="828" ht="12.75" customHeight="1">
      <c r="A828" s="25" t="s">
        <v>58</v>
      </c>
      <c r="B828" s="26" t="s">
        <v>1933</v>
      </c>
      <c r="C828" s="39" t="s">
        <v>4096</v>
      </c>
      <c r="D828" s="28" t="s">
        <v>4097</v>
      </c>
      <c r="E828" s="28" t="s">
        <v>1902</v>
      </c>
      <c r="F828" s="28" t="s">
        <v>1924</v>
      </c>
      <c r="G828" s="28" t="s">
        <v>4098</v>
      </c>
      <c r="H828" s="53" t="s">
        <v>2205</v>
      </c>
      <c r="I828" s="28" t="s">
        <v>112</v>
      </c>
      <c r="J828" s="28" t="s">
        <v>1450</v>
      </c>
      <c r="K828" s="28" t="s">
        <v>223</v>
      </c>
      <c r="L828" s="29">
        <f t="shared" si="342"/>
        <v>1320000</v>
      </c>
      <c r="M828" s="49">
        <v>1100000.0</v>
      </c>
      <c r="N828" s="28"/>
      <c r="O828" s="37">
        <v>350000.0</v>
      </c>
      <c r="P828" s="31">
        <f t="shared" si="337"/>
        <v>0.03771428571</v>
      </c>
      <c r="Q828" s="32">
        <f t="shared" si="338"/>
        <v>970000</v>
      </c>
      <c r="R828" s="32">
        <f t="shared" si="339"/>
        <v>960000</v>
      </c>
      <c r="S828" s="28"/>
      <c r="T828" s="28">
        <f t="shared" si="340"/>
        <v>0</v>
      </c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</row>
    <row r="829" ht="12.75" customHeight="1">
      <c r="A829" s="33" t="s">
        <v>59</v>
      </c>
      <c r="B829" s="26" t="s">
        <v>2005</v>
      </c>
      <c r="C829" s="54">
        <v>712.0</v>
      </c>
      <c r="D829" s="28" t="s">
        <v>4099</v>
      </c>
      <c r="E829" s="26" t="s">
        <v>1902</v>
      </c>
      <c r="F829" s="35" t="s">
        <v>1924</v>
      </c>
      <c r="G829" s="35">
        <v>2023.0</v>
      </c>
      <c r="H829" s="28"/>
      <c r="I829" s="28"/>
      <c r="J829" s="35" t="s">
        <v>1477</v>
      </c>
      <c r="K829" s="35" t="s">
        <v>1182</v>
      </c>
      <c r="L829" s="40">
        <v>16000.0</v>
      </c>
      <c r="M829" s="29">
        <f t="shared" ref="M829:M830" si="343">L829</f>
        <v>16000</v>
      </c>
      <c r="N829" s="53"/>
      <c r="O829" s="37">
        <v>10000.0</v>
      </c>
      <c r="P829" s="31">
        <f t="shared" si="337"/>
        <v>0.016</v>
      </c>
      <c r="Q829" s="32">
        <f t="shared" si="338"/>
        <v>6000</v>
      </c>
      <c r="R829" s="32">
        <f t="shared" si="339"/>
        <v>-4000</v>
      </c>
      <c r="S829" s="28"/>
      <c r="T829" s="28">
        <f t="shared" si="340"/>
        <v>0</v>
      </c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</row>
    <row r="830" ht="12.75" customHeight="1">
      <c r="A830" s="38" t="s">
        <v>60</v>
      </c>
      <c r="B830" s="34" t="s">
        <v>1921</v>
      </c>
      <c r="C830" s="39" t="s">
        <v>4100</v>
      </c>
      <c r="D830" s="28" t="s">
        <v>4101</v>
      </c>
      <c r="E830" s="26" t="s">
        <v>1902</v>
      </c>
      <c r="F830" s="28" t="s">
        <v>1924</v>
      </c>
      <c r="G830" s="28" t="s">
        <v>4102</v>
      </c>
      <c r="H830" s="28" t="s">
        <v>18</v>
      </c>
      <c r="I830" s="28" t="s">
        <v>2205</v>
      </c>
      <c r="J830" s="28" t="s">
        <v>1680</v>
      </c>
      <c r="K830" s="28" t="s">
        <v>484</v>
      </c>
      <c r="L830" s="40">
        <v>25000.0</v>
      </c>
      <c r="M830" s="29">
        <f t="shared" si="343"/>
        <v>25000</v>
      </c>
      <c r="N830" s="57"/>
      <c r="O830" s="37">
        <v>3000.0</v>
      </c>
      <c r="P830" s="31">
        <f t="shared" si="337"/>
        <v>0.08333333333</v>
      </c>
      <c r="Q830" s="32">
        <f t="shared" si="338"/>
        <v>22000</v>
      </c>
      <c r="R830" s="32">
        <f t="shared" si="339"/>
        <v>12000</v>
      </c>
      <c r="S830" s="28"/>
      <c r="T830" s="28">
        <f t="shared" si="340"/>
        <v>0</v>
      </c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</row>
    <row r="831" ht="12.75" customHeight="1">
      <c r="A831" s="25" t="s">
        <v>61</v>
      </c>
      <c r="B831" s="26" t="s">
        <v>1900</v>
      </c>
      <c r="C831" s="27">
        <v>318.0</v>
      </c>
      <c r="D831" s="28" t="s">
        <v>4103</v>
      </c>
      <c r="E831" s="28" t="s">
        <v>1902</v>
      </c>
      <c r="F831" s="28"/>
      <c r="G831" s="28" t="s">
        <v>4104</v>
      </c>
      <c r="H831" s="28"/>
      <c r="I831" s="28"/>
      <c r="J831" s="28" t="s">
        <v>1715</v>
      </c>
      <c r="K831" s="28" t="s">
        <v>861</v>
      </c>
      <c r="L831" s="29">
        <f t="shared" ref="L831:L832" si="344">M831*1.2</f>
        <v>81600</v>
      </c>
      <c r="M831" s="29">
        <v>68000.0</v>
      </c>
      <c r="N831" s="28"/>
      <c r="O831" s="30">
        <v>7000.0</v>
      </c>
      <c r="P831" s="31">
        <f t="shared" si="337"/>
        <v>0.1165714286</v>
      </c>
      <c r="Q831" s="32">
        <f t="shared" si="338"/>
        <v>74600</v>
      </c>
      <c r="R831" s="32">
        <f t="shared" si="339"/>
        <v>64600</v>
      </c>
      <c r="S831" s="28"/>
      <c r="T831" s="28">
        <f t="shared" si="340"/>
        <v>0</v>
      </c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</row>
    <row r="832" ht="12.75" customHeight="1">
      <c r="A832" s="25" t="s">
        <v>61</v>
      </c>
      <c r="B832" s="26" t="s">
        <v>1900</v>
      </c>
      <c r="C832" s="27">
        <v>475.0</v>
      </c>
      <c r="D832" s="28" t="s">
        <v>4105</v>
      </c>
      <c r="E832" s="28" t="s">
        <v>1905</v>
      </c>
      <c r="F832" s="28"/>
      <c r="G832" s="28" t="s">
        <v>4106</v>
      </c>
      <c r="H832" s="28"/>
      <c r="I832" s="28"/>
      <c r="J832" s="28" t="s">
        <v>1449</v>
      </c>
      <c r="K832" s="28" t="s">
        <v>280</v>
      </c>
      <c r="L832" s="29">
        <f t="shared" si="344"/>
        <v>3600</v>
      </c>
      <c r="M832" s="29">
        <v>3000.0</v>
      </c>
      <c r="N832" s="28"/>
      <c r="O832" s="30">
        <v>7000.0</v>
      </c>
      <c r="P832" s="31">
        <f t="shared" si="337"/>
        <v>0.005142857143</v>
      </c>
      <c r="Q832" s="32">
        <f t="shared" si="338"/>
        <v>-3400</v>
      </c>
      <c r="R832" s="32">
        <f t="shared" si="339"/>
        <v>-13400</v>
      </c>
      <c r="S832" s="28"/>
      <c r="T832" s="28">
        <f t="shared" si="340"/>
        <v>1</v>
      </c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</row>
    <row r="833" ht="12.75" customHeight="1">
      <c r="A833" s="33" t="s">
        <v>61</v>
      </c>
      <c r="B833" s="26" t="s">
        <v>2005</v>
      </c>
      <c r="C833" s="54">
        <v>574.0</v>
      </c>
      <c r="D833" s="28" t="s">
        <v>4107</v>
      </c>
      <c r="E833" s="26" t="s">
        <v>1905</v>
      </c>
      <c r="F833" s="35" t="s">
        <v>3563</v>
      </c>
      <c r="G833" s="35" t="s">
        <v>4108</v>
      </c>
      <c r="H833" s="28"/>
      <c r="I833" s="28"/>
      <c r="J833" s="35" t="s">
        <v>1761</v>
      </c>
      <c r="K833" s="35" t="s">
        <v>891</v>
      </c>
      <c r="L833" s="40">
        <v>6000.0</v>
      </c>
      <c r="M833" s="29">
        <f t="shared" ref="M833:M843" si="345">L833</f>
        <v>6000</v>
      </c>
      <c r="N833" s="53"/>
      <c r="O833" s="30">
        <v>7000.0</v>
      </c>
      <c r="P833" s="31">
        <f t="shared" si="337"/>
        <v>0.008571428571</v>
      </c>
      <c r="Q833" s="32">
        <f t="shared" si="338"/>
        <v>-1000</v>
      </c>
      <c r="R833" s="32">
        <f t="shared" si="339"/>
        <v>-11000</v>
      </c>
      <c r="S833" s="28"/>
      <c r="T833" s="28">
        <f t="shared" si="340"/>
        <v>1</v>
      </c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</row>
    <row r="834" ht="12.75" customHeight="1">
      <c r="A834" s="33" t="s">
        <v>61</v>
      </c>
      <c r="B834" s="26" t="s">
        <v>2005</v>
      </c>
      <c r="C834" s="54">
        <v>606.0</v>
      </c>
      <c r="D834" s="28" t="s">
        <v>4109</v>
      </c>
      <c r="E834" s="26" t="s">
        <v>1902</v>
      </c>
      <c r="F834" s="35" t="s">
        <v>2010</v>
      </c>
      <c r="G834" s="35" t="s">
        <v>4110</v>
      </c>
      <c r="H834" s="28"/>
      <c r="I834" s="28"/>
      <c r="J834" s="35" t="s">
        <v>1659</v>
      </c>
      <c r="K834" s="35" t="s">
        <v>882</v>
      </c>
      <c r="L834" s="40">
        <v>30000.0</v>
      </c>
      <c r="M834" s="29">
        <f t="shared" si="345"/>
        <v>30000</v>
      </c>
      <c r="N834" s="53"/>
      <c r="O834" s="30">
        <v>7000.0</v>
      </c>
      <c r="P834" s="31">
        <f t="shared" si="337"/>
        <v>0.04285714286</v>
      </c>
      <c r="Q834" s="32">
        <f t="shared" si="338"/>
        <v>23000</v>
      </c>
      <c r="R834" s="32">
        <f t="shared" si="339"/>
        <v>13000</v>
      </c>
      <c r="S834" s="28"/>
      <c r="T834" s="28">
        <f t="shared" si="340"/>
        <v>0</v>
      </c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</row>
    <row r="835" ht="12.75" customHeight="1">
      <c r="A835" s="33" t="s">
        <v>61</v>
      </c>
      <c r="B835" s="26" t="s">
        <v>2005</v>
      </c>
      <c r="C835" s="54">
        <v>635.0</v>
      </c>
      <c r="D835" s="28" t="s">
        <v>4111</v>
      </c>
      <c r="E835" s="26" t="s">
        <v>1902</v>
      </c>
      <c r="F835" s="35" t="s">
        <v>2010</v>
      </c>
      <c r="G835" s="35" t="s">
        <v>4112</v>
      </c>
      <c r="H835" s="28"/>
      <c r="I835" s="28"/>
      <c r="J835" s="35" t="s">
        <v>1650</v>
      </c>
      <c r="K835" s="35" t="s">
        <v>969</v>
      </c>
      <c r="L835" s="40">
        <v>50000.0</v>
      </c>
      <c r="M835" s="29">
        <f t="shared" si="345"/>
        <v>50000</v>
      </c>
      <c r="N835" s="53"/>
      <c r="O835" s="30">
        <v>7000.0</v>
      </c>
      <c r="P835" s="31">
        <f t="shared" si="337"/>
        <v>0.07142857143</v>
      </c>
      <c r="Q835" s="32">
        <f t="shared" si="338"/>
        <v>43000</v>
      </c>
      <c r="R835" s="32">
        <f t="shared" si="339"/>
        <v>33000</v>
      </c>
      <c r="S835" s="28"/>
      <c r="T835" s="28">
        <f t="shared" si="340"/>
        <v>0</v>
      </c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</row>
    <row r="836" ht="12.75" customHeight="1">
      <c r="A836" s="33" t="s">
        <v>61</v>
      </c>
      <c r="B836" s="26" t="s">
        <v>2005</v>
      </c>
      <c r="C836" s="54">
        <v>666.0</v>
      </c>
      <c r="D836" s="28" t="s">
        <v>4113</v>
      </c>
      <c r="E836" s="26" t="s">
        <v>1902</v>
      </c>
      <c r="F836" s="35" t="s">
        <v>1924</v>
      </c>
      <c r="G836" s="35" t="s">
        <v>4114</v>
      </c>
      <c r="H836" s="28"/>
      <c r="I836" s="28"/>
      <c r="J836" s="35" t="s">
        <v>1703</v>
      </c>
      <c r="K836" s="35" t="s">
        <v>260</v>
      </c>
      <c r="L836" s="40">
        <v>14000.0</v>
      </c>
      <c r="M836" s="29">
        <f t="shared" si="345"/>
        <v>14000</v>
      </c>
      <c r="N836" s="53"/>
      <c r="O836" s="30">
        <v>7000.0</v>
      </c>
      <c r="P836" s="31">
        <f t="shared" si="337"/>
        <v>0.02</v>
      </c>
      <c r="Q836" s="32">
        <f t="shared" si="338"/>
        <v>7000</v>
      </c>
      <c r="R836" s="32">
        <f t="shared" si="339"/>
        <v>-3000</v>
      </c>
      <c r="S836" s="28"/>
      <c r="T836" s="28">
        <f t="shared" si="340"/>
        <v>0</v>
      </c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</row>
    <row r="837" ht="12.75" customHeight="1">
      <c r="A837" s="52" t="s">
        <v>61</v>
      </c>
      <c r="B837" s="26" t="s">
        <v>2005</v>
      </c>
      <c r="C837" s="34">
        <v>896.0</v>
      </c>
      <c r="D837" s="28" t="str">
        <f>CONCATENATE(A837," x ", G837)</f>
        <v>Galileo Gold (GB) x Novel Fun (IRE)</v>
      </c>
      <c r="E837" s="26" t="s">
        <v>1902</v>
      </c>
      <c r="F837" s="26" t="s">
        <v>2437</v>
      </c>
      <c r="G837" s="26" t="s">
        <v>4115</v>
      </c>
      <c r="H837" s="28"/>
      <c r="I837" s="28"/>
      <c r="J837" s="26" t="s">
        <v>1861</v>
      </c>
      <c r="K837" s="26" t="s">
        <v>999</v>
      </c>
      <c r="L837" s="55">
        <v>11000.0</v>
      </c>
      <c r="M837" s="29">
        <f t="shared" si="345"/>
        <v>11000</v>
      </c>
      <c r="N837" s="28"/>
      <c r="O837" s="30">
        <v>7000.0</v>
      </c>
      <c r="P837" s="31">
        <f t="shared" si="337"/>
        <v>0.01571428571</v>
      </c>
      <c r="Q837" s="32">
        <f t="shared" si="338"/>
        <v>4000</v>
      </c>
      <c r="R837" s="32">
        <f t="shared" si="339"/>
        <v>-6000</v>
      </c>
      <c r="S837" s="28"/>
      <c r="T837" s="28">
        <f t="shared" si="340"/>
        <v>0</v>
      </c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</row>
    <row r="838" ht="12.75" customHeight="1">
      <c r="A838" s="38" t="s">
        <v>61</v>
      </c>
      <c r="B838" s="34" t="s">
        <v>1921</v>
      </c>
      <c r="C838" s="39" t="s">
        <v>4116</v>
      </c>
      <c r="D838" s="28" t="s">
        <v>4117</v>
      </c>
      <c r="E838" s="26" t="s">
        <v>1902</v>
      </c>
      <c r="F838" s="28" t="s">
        <v>1944</v>
      </c>
      <c r="G838" s="28" t="s">
        <v>4118</v>
      </c>
      <c r="H838" s="28" t="s">
        <v>3486</v>
      </c>
      <c r="I838" s="28" t="s">
        <v>3679</v>
      </c>
      <c r="J838" s="28" t="s">
        <v>1701</v>
      </c>
      <c r="K838" s="28" t="s">
        <v>917</v>
      </c>
      <c r="L838" s="40">
        <v>5000.0</v>
      </c>
      <c r="M838" s="29">
        <f t="shared" si="345"/>
        <v>5000</v>
      </c>
      <c r="N838" s="57"/>
      <c r="O838" s="37">
        <v>7000.0</v>
      </c>
      <c r="P838" s="31">
        <f t="shared" si="337"/>
        <v>0.007142857143</v>
      </c>
      <c r="Q838" s="32">
        <f t="shared" si="338"/>
        <v>-2000</v>
      </c>
      <c r="R838" s="32">
        <f t="shared" si="339"/>
        <v>-12000</v>
      </c>
      <c r="S838" s="28"/>
      <c r="T838" s="28">
        <f t="shared" si="340"/>
        <v>1</v>
      </c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</row>
    <row r="839" ht="12.75" customHeight="1">
      <c r="A839" s="38" t="s">
        <v>61</v>
      </c>
      <c r="B839" s="34" t="s">
        <v>1921</v>
      </c>
      <c r="C839" s="39" t="s">
        <v>4119</v>
      </c>
      <c r="D839" s="28" t="s">
        <v>4120</v>
      </c>
      <c r="E839" s="26" t="s">
        <v>1905</v>
      </c>
      <c r="F839" s="28" t="s">
        <v>1924</v>
      </c>
      <c r="G839" s="28" t="s">
        <v>4121</v>
      </c>
      <c r="H839" s="28" t="s">
        <v>3486</v>
      </c>
      <c r="I839" s="28" t="s">
        <v>2300</v>
      </c>
      <c r="J839" s="28" t="s">
        <v>1788</v>
      </c>
      <c r="K839" s="28" t="s">
        <v>1036</v>
      </c>
      <c r="L839" s="40">
        <v>1000.0</v>
      </c>
      <c r="M839" s="29">
        <f t="shared" si="345"/>
        <v>1000</v>
      </c>
      <c r="N839" s="57"/>
      <c r="O839" s="37">
        <v>7000.0</v>
      </c>
      <c r="P839" s="31">
        <f t="shared" si="337"/>
        <v>0.001428571429</v>
      </c>
      <c r="Q839" s="32">
        <f t="shared" si="338"/>
        <v>-6000</v>
      </c>
      <c r="R839" s="32">
        <f t="shared" si="339"/>
        <v>-16000</v>
      </c>
      <c r="S839" s="28"/>
      <c r="T839" s="28">
        <f t="shared" si="340"/>
        <v>1</v>
      </c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</row>
    <row r="840" ht="12.75" customHeight="1">
      <c r="A840" s="38" t="s">
        <v>61</v>
      </c>
      <c r="B840" s="34" t="s">
        <v>1921</v>
      </c>
      <c r="C840" s="39" t="s">
        <v>4122</v>
      </c>
      <c r="D840" s="28" t="s">
        <v>4123</v>
      </c>
      <c r="E840" s="26" t="s">
        <v>1902</v>
      </c>
      <c r="F840" s="28" t="s">
        <v>1952</v>
      </c>
      <c r="G840" s="28" t="s">
        <v>4124</v>
      </c>
      <c r="H840" s="28" t="s">
        <v>3486</v>
      </c>
      <c r="I840" s="28" t="s">
        <v>3226</v>
      </c>
      <c r="J840" s="28" t="s">
        <v>1751</v>
      </c>
      <c r="K840" s="28" t="s">
        <v>780</v>
      </c>
      <c r="L840" s="40">
        <v>1000.0</v>
      </c>
      <c r="M840" s="29">
        <f t="shared" si="345"/>
        <v>1000</v>
      </c>
      <c r="N840" s="57"/>
      <c r="O840" s="37">
        <v>7000.0</v>
      </c>
      <c r="P840" s="31">
        <f t="shared" si="337"/>
        <v>0.001428571429</v>
      </c>
      <c r="Q840" s="32">
        <f t="shared" si="338"/>
        <v>-6000</v>
      </c>
      <c r="R840" s="32">
        <f t="shared" si="339"/>
        <v>-16000</v>
      </c>
      <c r="S840" s="28"/>
      <c r="T840" s="28">
        <f t="shared" si="340"/>
        <v>1</v>
      </c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</row>
    <row r="841" ht="12.75" customHeight="1">
      <c r="A841" s="38" t="s">
        <v>61</v>
      </c>
      <c r="B841" s="34" t="s">
        <v>1921</v>
      </c>
      <c r="C841" s="39" t="s">
        <v>4125</v>
      </c>
      <c r="D841" s="28" t="s">
        <v>4126</v>
      </c>
      <c r="E841" s="26" t="s">
        <v>1902</v>
      </c>
      <c r="F841" s="28" t="s">
        <v>1952</v>
      </c>
      <c r="G841" s="28" t="s">
        <v>4127</v>
      </c>
      <c r="H841" s="28" t="s">
        <v>3486</v>
      </c>
      <c r="I841" s="28" t="s">
        <v>1926</v>
      </c>
      <c r="J841" s="28" t="s">
        <v>1751</v>
      </c>
      <c r="K841" s="28" t="s">
        <v>870</v>
      </c>
      <c r="L841" s="40">
        <v>1000.0</v>
      </c>
      <c r="M841" s="29">
        <f t="shared" si="345"/>
        <v>1000</v>
      </c>
      <c r="N841" s="57"/>
      <c r="O841" s="37">
        <v>7000.0</v>
      </c>
      <c r="P841" s="31">
        <f t="shared" si="337"/>
        <v>0.001428571429</v>
      </c>
      <c r="Q841" s="32">
        <f t="shared" si="338"/>
        <v>-6000</v>
      </c>
      <c r="R841" s="32">
        <f t="shared" si="339"/>
        <v>-16000</v>
      </c>
      <c r="S841" s="28"/>
      <c r="T841" s="28">
        <f t="shared" si="340"/>
        <v>1</v>
      </c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</row>
    <row r="842" ht="12.75" customHeight="1">
      <c r="A842" s="38" t="s">
        <v>61</v>
      </c>
      <c r="B842" s="34" t="s">
        <v>1921</v>
      </c>
      <c r="C842" s="39" t="s">
        <v>4128</v>
      </c>
      <c r="D842" s="28" t="s">
        <v>4129</v>
      </c>
      <c r="E842" s="26" t="s">
        <v>1902</v>
      </c>
      <c r="F842" s="28" t="s">
        <v>1952</v>
      </c>
      <c r="G842" s="28" t="s">
        <v>4130</v>
      </c>
      <c r="H842" s="28" t="s">
        <v>3486</v>
      </c>
      <c r="I842" s="28" t="s">
        <v>2391</v>
      </c>
      <c r="J842" s="28" t="s">
        <v>1583</v>
      </c>
      <c r="K842" s="28" t="s">
        <v>658</v>
      </c>
      <c r="L842" s="40">
        <v>3000.0</v>
      </c>
      <c r="M842" s="29">
        <f t="shared" si="345"/>
        <v>3000</v>
      </c>
      <c r="N842" s="57"/>
      <c r="O842" s="37">
        <v>7000.0</v>
      </c>
      <c r="P842" s="31">
        <f t="shared" si="337"/>
        <v>0.004285714286</v>
      </c>
      <c r="Q842" s="32">
        <f t="shared" si="338"/>
        <v>-4000</v>
      </c>
      <c r="R842" s="32">
        <f t="shared" si="339"/>
        <v>-14000</v>
      </c>
      <c r="S842" s="28"/>
      <c r="T842" s="28">
        <f t="shared" si="340"/>
        <v>1</v>
      </c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</row>
    <row r="843" ht="12.75" customHeight="1">
      <c r="A843" s="38" t="s">
        <v>61</v>
      </c>
      <c r="B843" s="34" t="s">
        <v>1921</v>
      </c>
      <c r="C843" s="39" t="s">
        <v>4131</v>
      </c>
      <c r="D843" s="28" t="s">
        <v>4132</v>
      </c>
      <c r="E843" s="26" t="s">
        <v>1902</v>
      </c>
      <c r="F843" s="28" t="s">
        <v>1952</v>
      </c>
      <c r="G843" s="28" t="s">
        <v>4133</v>
      </c>
      <c r="H843" s="28" t="s">
        <v>3486</v>
      </c>
      <c r="I843" s="28" t="s">
        <v>2572</v>
      </c>
      <c r="J843" s="28" t="s">
        <v>807</v>
      </c>
      <c r="K843" s="28" t="s">
        <v>1355</v>
      </c>
      <c r="L843" s="40">
        <v>2000.0</v>
      </c>
      <c r="M843" s="29">
        <f t="shared" si="345"/>
        <v>2000</v>
      </c>
      <c r="N843" s="57"/>
      <c r="O843" s="37">
        <v>7000.0</v>
      </c>
      <c r="P843" s="31">
        <f t="shared" si="337"/>
        <v>0.002857142857</v>
      </c>
      <c r="Q843" s="32">
        <f t="shared" si="338"/>
        <v>-5000</v>
      </c>
      <c r="R843" s="32">
        <f t="shared" si="339"/>
        <v>-15000</v>
      </c>
      <c r="S843" s="28"/>
      <c r="T843" s="28">
        <f t="shared" si="340"/>
        <v>1</v>
      </c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</row>
    <row r="844" ht="12.75" customHeight="1">
      <c r="A844" s="25" t="s">
        <v>61</v>
      </c>
      <c r="B844" s="35" t="s">
        <v>1949</v>
      </c>
      <c r="C844" s="27" t="s">
        <v>4134</v>
      </c>
      <c r="D844" s="28" t="s">
        <v>4135</v>
      </c>
      <c r="E844" s="28" t="s">
        <v>1902</v>
      </c>
      <c r="F844" s="28" t="s">
        <v>1924</v>
      </c>
      <c r="G844" s="28" t="s">
        <v>4136</v>
      </c>
      <c r="H844" s="28" t="s">
        <v>3486</v>
      </c>
      <c r="I844" s="28" t="s">
        <v>1968</v>
      </c>
      <c r="J844" s="32" t="s">
        <v>1679</v>
      </c>
      <c r="K844" s="32" t="s">
        <v>1228</v>
      </c>
      <c r="L844" s="29">
        <v>18000.0</v>
      </c>
      <c r="M844" s="49">
        <v>15000.0</v>
      </c>
      <c r="N844" s="50"/>
      <c r="O844" s="48">
        <v>7000.0</v>
      </c>
      <c r="P844" s="31">
        <f t="shared" ref="P844:P845" si="346">sum(M844/O844/100)</f>
        <v>0.02142857143</v>
      </c>
      <c r="Q844" s="32">
        <f t="shared" ref="Q844:Q845" si="347">sum(M844-O844)</f>
        <v>8000</v>
      </c>
      <c r="R844" s="32">
        <f t="shared" ref="R844:R845" si="348">M844-O844-$S$1</f>
        <v>-2000</v>
      </c>
      <c r="S844" s="28"/>
      <c r="T844" s="28">
        <f t="shared" ref="T844:T845" si="349">IF(O844&gt;=M844,1,0)</f>
        <v>0</v>
      </c>
      <c r="U844" s="28"/>
      <c r="V844" s="28"/>
      <c r="W844" s="28"/>
    </row>
    <row r="845" ht="12.75" customHeight="1">
      <c r="A845" s="25" t="s">
        <v>61</v>
      </c>
      <c r="B845" s="35" t="s">
        <v>1949</v>
      </c>
      <c r="C845" s="27" t="s">
        <v>4137</v>
      </c>
      <c r="D845" s="28" t="s">
        <v>4138</v>
      </c>
      <c r="E845" s="28" t="s">
        <v>1902</v>
      </c>
      <c r="F845" s="28" t="s">
        <v>1924</v>
      </c>
      <c r="G845" s="28" t="s">
        <v>4139</v>
      </c>
      <c r="H845" s="28" t="s">
        <v>3486</v>
      </c>
      <c r="I845" s="28" t="s">
        <v>19</v>
      </c>
      <c r="J845" s="32" t="s">
        <v>1638</v>
      </c>
      <c r="K845" s="32" t="s">
        <v>507</v>
      </c>
      <c r="L845" s="29">
        <v>13200.0</v>
      </c>
      <c r="M845" s="49">
        <v>11000.0</v>
      </c>
      <c r="N845" s="50"/>
      <c r="O845" s="48">
        <v>7000.0</v>
      </c>
      <c r="P845" s="31">
        <f t="shared" si="346"/>
        <v>0.01571428571</v>
      </c>
      <c r="Q845" s="32">
        <f t="shared" si="347"/>
        <v>4000</v>
      </c>
      <c r="R845" s="32">
        <f t="shared" si="348"/>
        <v>-6000</v>
      </c>
      <c r="S845" s="28"/>
      <c r="T845" s="28">
        <f t="shared" si="349"/>
        <v>0</v>
      </c>
      <c r="U845" s="28"/>
      <c r="V845" s="28"/>
      <c r="W845" s="28"/>
    </row>
    <row r="846" ht="12.75" customHeight="1">
      <c r="A846" s="52" t="s">
        <v>62</v>
      </c>
      <c r="B846" s="26" t="s">
        <v>1919</v>
      </c>
      <c r="C846" s="34">
        <v>425.0</v>
      </c>
      <c r="D846" s="26" t="s">
        <v>4140</v>
      </c>
      <c r="E846" s="26" t="s">
        <v>1902</v>
      </c>
      <c r="F846" s="28"/>
      <c r="G846" s="28"/>
      <c r="H846" s="28"/>
      <c r="I846" s="28"/>
      <c r="J846" s="26" t="s">
        <v>1746</v>
      </c>
      <c r="K846" s="26" t="s">
        <v>744</v>
      </c>
      <c r="L846" s="40">
        <v>78000.0</v>
      </c>
      <c r="M846" s="29">
        <f t="shared" ref="M846:M850" si="350">L846</f>
        <v>78000</v>
      </c>
      <c r="N846" s="53"/>
      <c r="O846" s="30">
        <v>30000.0</v>
      </c>
      <c r="P846" s="31">
        <f t="shared" ref="P846:P851" si="351">sum(L846/O846/100)</f>
        <v>0.026</v>
      </c>
      <c r="Q846" s="32">
        <f t="shared" ref="Q846:Q851" si="352">sum(L846-O846)</f>
        <v>48000</v>
      </c>
      <c r="R846" s="32">
        <f t="shared" ref="R846:R851" si="353">L846-O846-$S$1</f>
        <v>38000</v>
      </c>
      <c r="S846" s="28"/>
      <c r="T846" s="28">
        <f t="shared" ref="T846:T851" si="354">IF(O846&gt;=L846,1,0)</f>
        <v>0</v>
      </c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</row>
    <row r="847" ht="12.75" customHeight="1">
      <c r="A847" s="38" t="s">
        <v>62</v>
      </c>
      <c r="B847" s="34" t="s">
        <v>1921</v>
      </c>
      <c r="C847" s="39" t="s">
        <v>4141</v>
      </c>
      <c r="D847" s="28" t="s">
        <v>4142</v>
      </c>
      <c r="E847" s="26" t="s">
        <v>1902</v>
      </c>
      <c r="F847" s="28" t="s">
        <v>1924</v>
      </c>
      <c r="G847" s="28" t="s">
        <v>4143</v>
      </c>
      <c r="H847" s="28" t="s">
        <v>2205</v>
      </c>
      <c r="I847" s="28" t="s">
        <v>9</v>
      </c>
      <c r="J847" s="28" t="s">
        <v>1839</v>
      </c>
      <c r="K847" s="28" t="s">
        <v>891</v>
      </c>
      <c r="L847" s="40">
        <v>3000.0</v>
      </c>
      <c r="M847" s="29">
        <f t="shared" si="350"/>
        <v>3000</v>
      </c>
      <c r="N847" s="57"/>
      <c r="O847" s="37">
        <v>30000.0</v>
      </c>
      <c r="P847" s="31">
        <f t="shared" si="351"/>
        <v>0.001</v>
      </c>
      <c r="Q847" s="32">
        <f t="shared" si="352"/>
        <v>-27000</v>
      </c>
      <c r="R847" s="32">
        <f t="shared" si="353"/>
        <v>-37000</v>
      </c>
      <c r="S847" s="28"/>
      <c r="T847" s="28">
        <f t="shared" si="354"/>
        <v>1</v>
      </c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</row>
    <row r="848" ht="12.75" customHeight="1">
      <c r="A848" s="38" t="s">
        <v>62</v>
      </c>
      <c r="B848" s="34" t="s">
        <v>1921</v>
      </c>
      <c r="C848" s="39" t="s">
        <v>4144</v>
      </c>
      <c r="D848" s="28" t="s">
        <v>4145</v>
      </c>
      <c r="E848" s="26" t="s">
        <v>1905</v>
      </c>
      <c r="F848" s="28" t="s">
        <v>1924</v>
      </c>
      <c r="G848" s="28" t="s">
        <v>4146</v>
      </c>
      <c r="H848" s="28" t="s">
        <v>2205</v>
      </c>
      <c r="I848" s="28" t="s">
        <v>4147</v>
      </c>
      <c r="J848" s="28" t="s">
        <v>1563</v>
      </c>
      <c r="K848" s="28" t="s">
        <v>916</v>
      </c>
      <c r="L848" s="40">
        <v>22000.0</v>
      </c>
      <c r="M848" s="29">
        <f t="shared" si="350"/>
        <v>22000</v>
      </c>
      <c r="N848" s="57"/>
      <c r="O848" s="37">
        <v>30000.0</v>
      </c>
      <c r="P848" s="31">
        <f t="shared" si="351"/>
        <v>0.007333333333</v>
      </c>
      <c r="Q848" s="32">
        <f t="shared" si="352"/>
        <v>-8000</v>
      </c>
      <c r="R848" s="32">
        <f t="shared" si="353"/>
        <v>-18000</v>
      </c>
      <c r="S848" s="28"/>
      <c r="T848" s="28">
        <f t="shared" si="354"/>
        <v>1</v>
      </c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</row>
    <row r="849" ht="12.75" customHeight="1">
      <c r="A849" s="38" t="s">
        <v>62</v>
      </c>
      <c r="B849" s="34" t="s">
        <v>1928</v>
      </c>
      <c r="C849" s="39" t="s">
        <v>4148</v>
      </c>
      <c r="D849" s="28" t="s">
        <v>4149</v>
      </c>
      <c r="E849" s="26" t="s">
        <v>1905</v>
      </c>
      <c r="F849" s="28" t="s">
        <v>1924</v>
      </c>
      <c r="G849" s="28" t="s">
        <v>4150</v>
      </c>
      <c r="H849" s="28" t="s">
        <v>2205</v>
      </c>
      <c r="I849" s="28" t="s">
        <v>79</v>
      </c>
      <c r="J849" s="28" t="s">
        <v>1449</v>
      </c>
      <c r="K849" s="28" t="s">
        <v>1306</v>
      </c>
      <c r="L849" s="40">
        <v>78000.0</v>
      </c>
      <c r="M849" s="29">
        <f t="shared" si="350"/>
        <v>78000</v>
      </c>
      <c r="N849" s="57"/>
      <c r="O849" s="37">
        <v>30000.0</v>
      </c>
      <c r="P849" s="31">
        <f t="shared" si="351"/>
        <v>0.026</v>
      </c>
      <c r="Q849" s="32">
        <f t="shared" si="352"/>
        <v>48000</v>
      </c>
      <c r="R849" s="32">
        <f t="shared" si="353"/>
        <v>38000</v>
      </c>
      <c r="S849" s="28"/>
      <c r="T849" s="28">
        <f t="shared" si="354"/>
        <v>0</v>
      </c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</row>
    <row r="850" ht="12.75" customHeight="1">
      <c r="A850" s="38" t="s">
        <v>62</v>
      </c>
      <c r="B850" s="34" t="s">
        <v>1928</v>
      </c>
      <c r="C850" s="39" t="s">
        <v>4151</v>
      </c>
      <c r="D850" s="28" t="s">
        <v>4152</v>
      </c>
      <c r="E850" s="26" t="s">
        <v>1905</v>
      </c>
      <c r="F850" s="28" t="s">
        <v>1924</v>
      </c>
      <c r="G850" s="28" t="s">
        <v>4153</v>
      </c>
      <c r="H850" s="28" t="s">
        <v>2205</v>
      </c>
      <c r="I850" s="28" t="s">
        <v>4154</v>
      </c>
      <c r="J850" s="28" t="s">
        <v>1449</v>
      </c>
      <c r="K850" s="28" t="s">
        <v>891</v>
      </c>
      <c r="L850" s="40">
        <v>25000.0</v>
      </c>
      <c r="M850" s="29">
        <f t="shared" si="350"/>
        <v>25000</v>
      </c>
      <c r="N850" s="57"/>
      <c r="O850" s="37">
        <v>30000.0</v>
      </c>
      <c r="P850" s="31">
        <f t="shared" si="351"/>
        <v>0.008333333333</v>
      </c>
      <c r="Q850" s="32">
        <f t="shared" si="352"/>
        <v>-5000</v>
      </c>
      <c r="R850" s="32">
        <f t="shared" si="353"/>
        <v>-15000</v>
      </c>
      <c r="S850" s="28"/>
      <c r="T850" s="28">
        <f t="shared" si="354"/>
        <v>1</v>
      </c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</row>
    <row r="851" ht="12.75" customHeight="1">
      <c r="A851" s="25" t="s">
        <v>62</v>
      </c>
      <c r="B851" s="26" t="s">
        <v>1933</v>
      </c>
      <c r="C851" s="39" t="s">
        <v>4155</v>
      </c>
      <c r="D851" s="28" t="s">
        <v>4156</v>
      </c>
      <c r="E851" s="28" t="s">
        <v>1902</v>
      </c>
      <c r="F851" s="28" t="s">
        <v>1952</v>
      </c>
      <c r="G851" s="28" t="s">
        <v>4157</v>
      </c>
      <c r="H851" s="53" t="s">
        <v>2205</v>
      </c>
      <c r="I851" s="28" t="s">
        <v>4158</v>
      </c>
      <c r="J851" s="28" t="s">
        <v>1729</v>
      </c>
      <c r="K851" s="28" t="s">
        <v>228</v>
      </c>
      <c r="L851" s="29">
        <f t="shared" ref="L851:L858" si="355">M851*1.2</f>
        <v>216000</v>
      </c>
      <c r="M851" s="49">
        <v>180000.0</v>
      </c>
      <c r="N851" s="28"/>
      <c r="O851" s="30">
        <v>30000.0</v>
      </c>
      <c r="P851" s="31">
        <f t="shared" si="351"/>
        <v>0.072</v>
      </c>
      <c r="Q851" s="32">
        <f t="shared" si="352"/>
        <v>186000</v>
      </c>
      <c r="R851" s="32">
        <f t="shared" si="353"/>
        <v>176000</v>
      </c>
      <c r="S851" s="28"/>
      <c r="T851" s="28">
        <f t="shared" si="354"/>
        <v>0</v>
      </c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</row>
    <row r="852" ht="12.75" customHeight="1">
      <c r="A852" s="25" t="s">
        <v>62</v>
      </c>
      <c r="B852" s="26" t="s">
        <v>1937</v>
      </c>
      <c r="C852" s="44" t="s">
        <v>4159</v>
      </c>
      <c r="D852" s="6" t="s">
        <v>4160</v>
      </c>
      <c r="E852" s="6" t="s">
        <v>1905</v>
      </c>
      <c r="F852" s="6" t="s">
        <v>1952</v>
      </c>
      <c r="G852" s="6" t="s">
        <v>4161</v>
      </c>
      <c r="I852" s="6" t="s">
        <v>2205</v>
      </c>
      <c r="J852" s="6" t="s">
        <v>1438</v>
      </c>
      <c r="K852" s="6" t="s">
        <v>1001</v>
      </c>
      <c r="L852" s="29">
        <f t="shared" si="355"/>
        <v>264000</v>
      </c>
      <c r="M852" s="45">
        <v>220000.0</v>
      </c>
      <c r="O852" s="30">
        <v>30000.0</v>
      </c>
      <c r="P852" s="31">
        <v>0.07333333333333333</v>
      </c>
      <c r="Q852" s="32">
        <v>190000.0</v>
      </c>
      <c r="R852" s="32">
        <v>180000.0</v>
      </c>
      <c r="S852" s="28"/>
      <c r="T852" s="28">
        <f t="shared" ref="T852:T859" si="356">IF(O852&gt;=M852,1,0)</f>
        <v>0</v>
      </c>
    </row>
    <row r="853" ht="12.75" customHeight="1">
      <c r="A853" s="25" t="s">
        <v>62</v>
      </c>
      <c r="B853" s="26" t="s">
        <v>1937</v>
      </c>
      <c r="C853" s="44" t="s">
        <v>4162</v>
      </c>
      <c r="D853" s="6" t="s">
        <v>4163</v>
      </c>
      <c r="E853" s="6" t="s">
        <v>1905</v>
      </c>
      <c r="F853" s="6" t="s">
        <v>1924</v>
      </c>
      <c r="G853" s="6" t="s">
        <v>4164</v>
      </c>
      <c r="I853" s="6" t="s">
        <v>2205</v>
      </c>
      <c r="J853" s="6" t="s">
        <v>1454</v>
      </c>
      <c r="K853" s="6" t="s">
        <v>804</v>
      </c>
      <c r="L853" s="29">
        <f t="shared" si="355"/>
        <v>66000</v>
      </c>
      <c r="M853" s="45">
        <v>55000.0</v>
      </c>
      <c r="O853" s="30">
        <v>30000.0</v>
      </c>
      <c r="P853" s="31">
        <v>0.018333333333333333</v>
      </c>
      <c r="Q853" s="32">
        <v>25000.0</v>
      </c>
      <c r="R853" s="32">
        <v>15000.0</v>
      </c>
      <c r="S853" s="28"/>
      <c r="T853" s="28">
        <f t="shared" si="356"/>
        <v>0</v>
      </c>
    </row>
    <row r="854" ht="12.75" customHeight="1">
      <c r="A854" s="25" t="s">
        <v>62</v>
      </c>
      <c r="B854" s="26" t="s">
        <v>1937</v>
      </c>
      <c r="C854" s="44" t="s">
        <v>4165</v>
      </c>
      <c r="D854" s="6" t="s">
        <v>4166</v>
      </c>
      <c r="E854" s="6" t="s">
        <v>1902</v>
      </c>
      <c r="F854" s="6" t="s">
        <v>1924</v>
      </c>
      <c r="G854" s="6" t="s">
        <v>4167</v>
      </c>
      <c r="I854" s="6" t="s">
        <v>2205</v>
      </c>
      <c r="J854" s="6" t="s">
        <v>1752</v>
      </c>
      <c r="K854" s="6" t="s">
        <v>1247</v>
      </c>
      <c r="L854" s="29">
        <f t="shared" si="355"/>
        <v>252000</v>
      </c>
      <c r="M854" s="45">
        <v>210000.0</v>
      </c>
      <c r="O854" s="30">
        <v>30000.0</v>
      </c>
      <c r="P854" s="31">
        <v>0.07</v>
      </c>
      <c r="Q854" s="32">
        <v>180000.0</v>
      </c>
      <c r="R854" s="32">
        <v>170000.0</v>
      </c>
      <c r="S854" s="28"/>
      <c r="T854" s="28">
        <f t="shared" si="356"/>
        <v>0</v>
      </c>
    </row>
    <row r="855" ht="12.75" customHeight="1">
      <c r="A855" s="25" t="s">
        <v>62</v>
      </c>
      <c r="B855" s="26" t="s">
        <v>1937</v>
      </c>
      <c r="C855" s="39" t="s">
        <v>4168</v>
      </c>
      <c r="D855" s="28" t="s">
        <v>4169</v>
      </c>
      <c r="E855" s="28" t="s">
        <v>1902</v>
      </c>
      <c r="F855" s="28" t="s">
        <v>1924</v>
      </c>
      <c r="G855" s="28" t="s">
        <v>4170</v>
      </c>
      <c r="H855" s="28" t="s">
        <v>2205</v>
      </c>
      <c r="I855" s="28" t="s">
        <v>74</v>
      </c>
      <c r="J855" s="28" t="s">
        <v>1648</v>
      </c>
      <c r="K855" s="28" t="s">
        <v>227</v>
      </c>
      <c r="L855" s="29">
        <f t="shared" si="355"/>
        <v>78000</v>
      </c>
      <c r="M855" s="40">
        <v>65000.0</v>
      </c>
      <c r="N855" s="32"/>
      <c r="O855" s="30">
        <v>30000.0</v>
      </c>
      <c r="P855" s="31">
        <f t="shared" ref="P855:P859" si="357">sum(M855/O855/100)</f>
        <v>0.02166666667</v>
      </c>
      <c r="Q855" s="32">
        <f t="shared" ref="Q855:Q859" si="358">sum(M855-O855)</f>
        <v>35000</v>
      </c>
      <c r="R855" s="32">
        <f t="shared" ref="R855:R859" si="359">M855-O855-$S$1</f>
        <v>25000</v>
      </c>
      <c r="S855" s="28"/>
      <c r="T855" s="28">
        <f t="shared" si="356"/>
        <v>0</v>
      </c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</row>
    <row r="856" ht="12.75" customHeight="1">
      <c r="A856" s="25" t="s">
        <v>62</v>
      </c>
      <c r="B856" s="26" t="s">
        <v>1937</v>
      </c>
      <c r="C856" s="39" t="s">
        <v>4171</v>
      </c>
      <c r="D856" s="28" t="s">
        <v>4172</v>
      </c>
      <c r="E856" s="28" t="s">
        <v>1902</v>
      </c>
      <c r="F856" s="28" t="s">
        <v>1924</v>
      </c>
      <c r="G856" s="28" t="s">
        <v>4173</v>
      </c>
      <c r="H856" s="28" t="s">
        <v>2205</v>
      </c>
      <c r="I856" s="28" t="s">
        <v>2477</v>
      </c>
      <c r="J856" s="28" t="s">
        <v>1631</v>
      </c>
      <c r="K856" s="28" t="s">
        <v>611</v>
      </c>
      <c r="L856" s="29">
        <f t="shared" si="355"/>
        <v>138000</v>
      </c>
      <c r="M856" s="40">
        <v>115000.0</v>
      </c>
      <c r="N856" s="32"/>
      <c r="O856" s="30">
        <v>30000.0</v>
      </c>
      <c r="P856" s="31">
        <f t="shared" si="357"/>
        <v>0.03833333333</v>
      </c>
      <c r="Q856" s="32">
        <f t="shared" si="358"/>
        <v>85000</v>
      </c>
      <c r="R856" s="32">
        <f t="shared" si="359"/>
        <v>75000</v>
      </c>
      <c r="S856" s="28"/>
      <c r="T856" s="28">
        <f t="shared" si="356"/>
        <v>0</v>
      </c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</row>
    <row r="857" ht="12.75" customHeight="1">
      <c r="A857" s="25" t="s">
        <v>62</v>
      </c>
      <c r="B857" s="26" t="s">
        <v>1937</v>
      </c>
      <c r="C857" s="42" t="s">
        <v>4174</v>
      </c>
      <c r="D857" s="28" t="s">
        <v>4175</v>
      </c>
      <c r="E857" s="28" t="s">
        <v>1902</v>
      </c>
      <c r="F857" s="28" t="s">
        <v>1952</v>
      </c>
      <c r="G857" s="28" t="s">
        <v>4176</v>
      </c>
      <c r="H857" s="28" t="s">
        <v>2205</v>
      </c>
      <c r="I857" s="28" t="s">
        <v>4177</v>
      </c>
      <c r="J857" s="28" t="s">
        <v>1884</v>
      </c>
      <c r="K857" s="28" t="s">
        <v>936</v>
      </c>
      <c r="L857" s="29">
        <f t="shared" si="355"/>
        <v>54000</v>
      </c>
      <c r="M857" s="43">
        <v>45000.0</v>
      </c>
      <c r="N857" s="28"/>
      <c r="O857" s="30">
        <v>30000.0</v>
      </c>
      <c r="P857" s="31">
        <f t="shared" si="357"/>
        <v>0.015</v>
      </c>
      <c r="Q857" s="32">
        <f t="shared" si="358"/>
        <v>15000</v>
      </c>
      <c r="R857" s="32">
        <f t="shared" si="359"/>
        <v>5000</v>
      </c>
      <c r="S857" s="28"/>
      <c r="T857" s="28">
        <f t="shared" si="356"/>
        <v>0</v>
      </c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</row>
    <row r="858" ht="12.75" customHeight="1">
      <c r="A858" s="25" t="s">
        <v>62</v>
      </c>
      <c r="B858" s="26" t="s">
        <v>1937</v>
      </c>
      <c r="C858" s="42" t="s">
        <v>4178</v>
      </c>
      <c r="D858" s="28" t="s">
        <v>4179</v>
      </c>
      <c r="E858" s="28" t="s">
        <v>1905</v>
      </c>
      <c r="F858" s="28" t="s">
        <v>4180</v>
      </c>
      <c r="G858" s="28" t="s">
        <v>4181</v>
      </c>
      <c r="H858" s="28" t="s">
        <v>2205</v>
      </c>
      <c r="I858" s="28" t="s">
        <v>2351</v>
      </c>
      <c r="J858" s="28" t="s">
        <v>1736</v>
      </c>
      <c r="K858" s="28" t="s">
        <v>177</v>
      </c>
      <c r="L858" s="29">
        <f t="shared" si="355"/>
        <v>120000</v>
      </c>
      <c r="M858" s="43">
        <v>100000.0</v>
      </c>
      <c r="N858" s="28"/>
      <c r="O858" s="30">
        <v>30000.0</v>
      </c>
      <c r="P858" s="31">
        <f t="shared" si="357"/>
        <v>0.03333333333</v>
      </c>
      <c r="Q858" s="32">
        <f t="shared" si="358"/>
        <v>70000</v>
      </c>
      <c r="R858" s="32">
        <f t="shared" si="359"/>
        <v>60000</v>
      </c>
      <c r="S858" s="28"/>
      <c r="T858" s="28">
        <f t="shared" si="356"/>
        <v>0</v>
      </c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</row>
    <row r="859" ht="12.75" customHeight="1">
      <c r="A859" s="25" t="s">
        <v>62</v>
      </c>
      <c r="B859" s="35" t="s">
        <v>1949</v>
      </c>
      <c r="C859" s="27" t="s">
        <v>4182</v>
      </c>
      <c r="D859" s="28" t="s">
        <v>4183</v>
      </c>
      <c r="E859" s="28" t="s">
        <v>1905</v>
      </c>
      <c r="F859" s="28" t="s">
        <v>1952</v>
      </c>
      <c r="G859" s="28" t="s">
        <v>4184</v>
      </c>
      <c r="H859" s="28" t="s">
        <v>2205</v>
      </c>
      <c r="I859" s="28" t="s">
        <v>2477</v>
      </c>
      <c r="J859" s="32" t="s">
        <v>1873</v>
      </c>
      <c r="K859" s="32" t="s">
        <v>561</v>
      </c>
      <c r="L859" s="29">
        <v>44400.0</v>
      </c>
      <c r="M859" s="49">
        <v>37000.0</v>
      </c>
      <c r="N859" s="50"/>
      <c r="O859" s="48">
        <v>30000.0</v>
      </c>
      <c r="P859" s="31">
        <f t="shared" si="357"/>
        <v>0.01233333333</v>
      </c>
      <c r="Q859" s="32">
        <f t="shared" si="358"/>
        <v>7000</v>
      </c>
      <c r="R859" s="32">
        <f t="shared" si="359"/>
        <v>-3000</v>
      </c>
      <c r="S859" s="28"/>
      <c r="T859" s="28">
        <f t="shared" si="356"/>
        <v>0</v>
      </c>
      <c r="U859" s="28"/>
      <c r="V859" s="28"/>
      <c r="W859" s="28"/>
    </row>
    <row r="860" ht="12.75" customHeight="1">
      <c r="A860" s="33" t="s">
        <v>63</v>
      </c>
      <c r="B860" s="26" t="s">
        <v>1919</v>
      </c>
      <c r="C860" s="34">
        <v>80.0</v>
      </c>
      <c r="D860" s="26" t="s">
        <v>4185</v>
      </c>
      <c r="E860" s="26" t="s">
        <v>1902</v>
      </c>
      <c r="F860" s="35"/>
      <c r="G860" s="26"/>
      <c r="H860" s="26"/>
      <c r="I860" s="26"/>
      <c r="J860" s="26" t="s">
        <v>1761</v>
      </c>
      <c r="K860" s="26" t="s">
        <v>1080</v>
      </c>
      <c r="L860" s="36">
        <v>50000.0</v>
      </c>
      <c r="M860" s="29">
        <f t="shared" ref="M860:M875" si="360">L860</f>
        <v>50000</v>
      </c>
      <c r="N860" s="28"/>
      <c r="O860" s="37">
        <v>25000.0</v>
      </c>
      <c r="P860" s="31">
        <f t="shared" ref="P860:P882" si="361">sum(L860/O860/100)</f>
        <v>0.02</v>
      </c>
      <c r="Q860" s="32">
        <f t="shared" ref="Q860:Q882" si="362">sum(L860-O860)</f>
        <v>25000</v>
      </c>
      <c r="R860" s="32">
        <f t="shared" ref="R860:R882" si="363">L860-O860-$S$1</f>
        <v>15000</v>
      </c>
      <c r="S860" s="28"/>
      <c r="T860" s="28">
        <f t="shared" ref="T860:T882" si="364">IF(O860&gt;=L860,1,0)</f>
        <v>0</v>
      </c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</row>
    <row r="861" ht="12.75" customHeight="1">
      <c r="A861" s="33" t="s">
        <v>63</v>
      </c>
      <c r="B861" s="26" t="s">
        <v>1919</v>
      </c>
      <c r="C861" s="34">
        <v>141.0</v>
      </c>
      <c r="D861" s="26" t="s">
        <v>4186</v>
      </c>
      <c r="E861" s="26" t="s">
        <v>1905</v>
      </c>
      <c r="F861" s="35"/>
      <c r="G861" s="26"/>
      <c r="H861" s="26"/>
      <c r="I861" s="26"/>
      <c r="J861" s="26" t="s">
        <v>1818</v>
      </c>
      <c r="K861" s="26" t="s">
        <v>277</v>
      </c>
      <c r="L861" s="36">
        <v>70000.0</v>
      </c>
      <c r="M861" s="29">
        <f t="shared" si="360"/>
        <v>70000</v>
      </c>
      <c r="N861" s="28"/>
      <c r="O861" s="37">
        <v>25000.0</v>
      </c>
      <c r="P861" s="31">
        <f t="shared" si="361"/>
        <v>0.028</v>
      </c>
      <c r="Q861" s="32">
        <f t="shared" si="362"/>
        <v>45000</v>
      </c>
      <c r="R861" s="32">
        <f t="shared" si="363"/>
        <v>35000</v>
      </c>
      <c r="S861" s="28"/>
      <c r="T861" s="28">
        <f t="shared" si="364"/>
        <v>0</v>
      </c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</row>
    <row r="862" ht="12.75" customHeight="1">
      <c r="A862" s="33" t="s">
        <v>63</v>
      </c>
      <c r="B862" s="26" t="s">
        <v>1919</v>
      </c>
      <c r="C862" s="34">
        <v>254.0</v>
      </c>
      <c r="D862" s="26" t="s">
        <v>4187</v>
      </c>
      <c r="E862" s="26" t="s">
        <v>1902</v>
      </c>
      <c r="F862" s="35"/>
      <c r="G862" s="26"/>
      <c r="H862" s="26"/>
      <c r="I862" s="26"/>
      <c r="J862" s="26" t="s">
        <v>1387</v>
      </c>
      <c r="K862" s="26" t="s">
        <v>184</v>
      </c>
      <c r="L862" s="36">
        <v>85000.0</v>
      </c>
      <c r="M862" s="29">
        <f t="shared" si="360"/>
        <v>85000</v>
      </c>
      <c r="N862" s="53"/>
      <c r="O862" s="37">
        <v>25000.0</v>
      </c>
      <c r="P862" s="31">
        <f t="shared" si="361"/>
        <v>0.034</v>
      </c>
      <c r="Q862" s="32">
        <f t="shared" si="362"/>
        <v>60000</v>
      </c>
      <c r="R862" s="32">
        <f t="shared" si="363"/>
        <v>50000</v>
      </c>
      <c r="S862" s="28"/>
      <c r="T862" s="28">
        <f t="shared" si="364"/>
        <v>0</v>
      </c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</row>
    <row r="863" ht="12.75" customHeight="1">
      <c r="A863" s="52" t="s">
        <v>63</v>
      </c>
      <c r="B863" s="26" t="s">
        <v>1919</v>
      </c>
      <c r="C863" s="34">
        <v>280.0</v>
      </c>
      <c r="D863" s="26" t="s">
        <v>4188</v>
      </c>
      <c r="E863" s="26" t="s">
        <v>1905</v>
      </c>
      <c r="F863" s="28"/>
      <c r="G863" s="28"/>
      <c r="H863" s="28"/>
      <c r="I863" s="28"/>
      <c r="J863" s="26" t="s">
        <v>1775</v>
      </c>
      <c r="K863" s="26" t="s">
        <v>969</v>
      </c>
      <c r="L863" s="40">
        <v>45000.0</v>
      </c>
      <c r="M863" s="29">
        <f t="shared" si="360"/>
        <v>45000</v>
      </c>
      <c r="N863" s="53"/>
      <c r="O863" s="37">
        <v>25000.0</v>
      </c>
      <c r="P863" s="31">
        <f t="shared" si="361"/>
        <v>0.018</v>
      </c>
      <c r="Q863" s="32">
        <f t="shared" si="362"/>
        <v>20000</v>
      </c>
      <c r="R863" s="32">
        <f t="shared" si="363"/>
        <v>10000</v>
      </c>
      <c r="S863" s="28"/>
      <c r="T863" s="28">
        <f t="shared" si="364"/>
        <v>0</v>
      </c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</row>
    <row r="864" ht="12.75" customHeight="1">
      <c r="A864" s="52" t="s">
        <v>63</v>
      </c>
      <c r="B864" s="26" t="s">
        <v>1919</v>
      </c>
      <c r="C864" s="34">
        <v>318.0</v>
      </c>
      <c r="D864" s="26" t="s">
        <v>4189</v>
      </c>
      <c r="E864" s="26" t="s">
        <v>1902</v>
      </c>
      <c r="F864" s="28"/>
      <c r="G864" s="28"/>
      <c r="H864" s="28"/>
      <c r="I864" s="28"/>
      <c r="J864" s="26" t="s">
        <v>1678</v>
      </c>
      <c r="K864" s="26" t="s">
        <v>871</v>
      </c>
      <c r="L864" s="40">
        <v>55000.0</v>
      </c>
      <c r="M864" s="29">
        <f t="shared" si="360"/>
        <v>55000</v>
      </c>
      <c r="N864" s="53"/>
      <c r="O864" s="37">
        <v>25000.0</v>
      </c>
      <c r="P864" s="31">
        <f t="shared" si="361"/>
        <v>0.022</v>
      </c>
      <c r="Q864" s="32">
        <f t="shared" si="362"/>
        <v>30000</v>
      </c>
      <c r="R864" s="32">
        <f t="shared" si="363"/>
        <v>20000</v>
      </c>
      <c r="S864" s="28"/>
      <c r="T864" s="28">
        <f t="shared" si="364"/>
        <v>0</v>
      </c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</row>
    <row r="865" ht="12.75" customHeight="1">
      <c r="A865" s="52" t="s">
        <v>63</v>
      </c>
      <c r="B865" s="26" t="s">
        <v>1919</v>
      </c>
      <c r="C865" s="34">
        <v>322.0</v>
      </c>
      <c r="D865" s="26" t="s">
        <v>4190</v>
      </c>
      <c r="E865" s="26" t="s">
        <v>1905</v>
      </c>
      <c r="F865" s="28"/>
      <c r="G865" s="28"/>
      <c r="H865" s="28"/>
      <c r="I865" s="28"/>
      <c r="J865" s="26" t="s">
        <v>1761</v>
      </c>
      <c r="K865" s="26" t="s">
        <v>365</v>
      </c>
      <c r="L865" s="40">
        <v>35000.0</v>
      </c>
      <c r="M865" s="29">
        <f t="shared" si="360"/>
        <v>35000</v>
      </c>
      <c r="N865" s="53"/>
      <c r="O865" s="37">
        <v>25000.0</v>
      </c>
      <c r="P865" s="31">
        <f t="shared" si="361"/>
        <v>0.014</v>
      </c>
      <c r="Q865" s="32">
        <f t="shared" si="362"/>
        <v>10000</v>
      </c>
      <c r="R865" s="32">
        <f t="shared" si="363"/>
        <v>0</v>
      </c>
      <c r="S865" s="28"/>
      <c r="T865" s="28">
        <f t="shared" si="364"/>
        <v>0</v>
      </c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</row>
    <row r="866" ht="12.75" customHeight="1">
      <c r="A866" s="52" t="s">
        <v>63</v>
      </c>
      <c r="B866" s="26" t="s">
        <v>1919</v>
      </c>
      <c r="C866" s="34">
        <v>343.0</v>
      </c>
      <c r="D866" s="26" t="s">
        <v>4191</v>
      </c>
      <c r="E866" s="26" t="s">
        <v>1905</v>
      </c>
      <c r="F866" s="28"/>
      <c r="G866" s="28"/>
      <c r="H866" s="28"/>
      <c r="I866" s="28"/>
      <c r="J866" s="26" t="s">
        <v>1579</v>
      </c>
      <c r="K866" s="26" t="s">
        <v>415</v>
      </c>
      <c r="L866" s="40">
        <v>52000.0</v>
      </c>
      <c r="M866" s="29">
        <f t="shared" si="360"/>
        <v>52000</v>
      </c>
      <c r="N866" s="53"/>
      <c r="O866" s="37">
        <v>25000.0</v>
      </c>
      <c r="P866" s="31">
        <f t="shared" si="361"/>
        <v>0.0208</v>
      </c>
      <c r="Q866" s="32">
        <f t="shared" si="362"/>
        <v>27000</v>
      </c>
      <c r="R866" s="32">
        <f t="shared" si="363"/>
        <v>17000</v>
      </c>
      <c r="S866" s="28"/>
      <c r="T866" s="28">
        <f t="shared" si="364"/>
        <v>0</v>
      </c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</row>
    <row r="867" ht="12.75" customHeight="1">
      <c r="A867" s="52" t="s">
        <v>63</v>
      </c>
      <c r="B867" s="26" t="s">
        <v>1919</v>
      </c>
      <c r="C867" s="34">
        <v>380.0</v>
      </c>
      <c r="D867" s="26" t="s">
        <v>4192</v>
      </c>
      <c r="E867" s="26" t="s">
        <v>1905</v>
      </c>
      <c r="F867" s="28"/>
      <c r="G867" s="28"/>
      <c r="H867" s="28"/>
      <c r="I867" s="28"/>
      <c r="J867" s="26" t="s">
        <v>1481</v>
      </c>
      <c r="K867" s="26" t="s">
        <v>1041</v>
      </c>
      <c r="L867" s="40">
        <v>40000.0</v>
      </c>
      <c r="M867" s="29">
        <f t="shared" si="360"/>
        <v>40000</v>
      </c>
      <c r="N867" s="53"/>
      <c r="O867" s="37">
        <v>25000.0</v>
      </c>
      <c r="P867" s="31">
        <f t="shared" si="361"/>
        <v>0.016</v>
      </c>
      <c r="Q867" s="32">
        <f t="shared" si="362"/>
        <v>15000</v>
      </c>
      <c r="R867" s="32">
        <f t="shared" si="363"/>
        <v>5000</v>
      </c>
      <c r="S867" s="28"/>
      <c r="T867" s="28">
        <f t="shared" si="364"/>
        <v>0</v>
      </c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</row>
    <row r="868" ht="12.75" customHeight="1">
      <c r="A868" s="52" t="s">
        <v>63</v>
      </c>
      <c r="B868" s="26" t="s">
        <v>1919</v>
      </c>
      <c r="C868" s="34">
        <v>474.0</v>
      </c>
      <c r="D868" s="26" t="s">
        <v>4193</v>
      </c>
      <c r="E868" s="26" t="s">
        <v>1902</v>
      </c>
      <c r="F868" s="28"/>
      <c r="G868" s="28"/>
      <c r="H868" s="28"/>
      <c r="I868" s="28"/>
      <c r="J868" s="26" t="s">
        <v>1517</v>
      </c>
      <c r="K868" s="26" t="s">
        <v>614</v>
      </c>
      <c r="L868" s="40">
        <v>30000.0</v>
      </c>
      <c r="M868" s="29">
        <f t="shared" si="360"/>
        <v>30000</v>
      </c>
      <c r="N868" s="53"/>
      <c r="O868" s="37">
        <v>25000.0</v>
      </c>
      <c r="P868" s="31">
        <f t="shared" si="361"/>
        <v>0.012</v>
      </c>
      <c r="Q868" s="32">
        <f t="shared" si="362"/>
        <v>5000</v>
      </c>
      <c r="R868" s="32">
        <f t="shared" si="363"/>
        <v>-5000</v>
      </c>
      <c r="S868" s="28"/>
      <c r="T868" s="28">
        <f t="shared" si="364"/>
        <v>0</v>
      </c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</row>
    <row r="869" ht="12.75" customHeight="1">
      <c r="A869" s="33" t="s">
        <v>63</v>
      </c>
      <c r="B869" s="26" t="s">
        <v>2005</v>
      </c>
      <c r="C869" s="54">
        <v>594.0</v>
      </c>
      <c r="D869" s="28" t="s">
        <v>4194</v>
      </c>
      <c r="E869" s="26" t="s">
        <v>1902</v>
      </c>
      <c r="F869" s="35" t="s">
        <v>2010</v>
      </c>
      <c r="G869" s="35" t="s">
        <v>4195</v>
      </c>
      <c r="H869" s="28"/>
      <c r="I869" s="28"/>
      <c r="J869" s="35" t="s">
        <v>1763</v>
      </c>
      <c r="K869" s="35" t="s">
        <v>697</v>
      </c>
      <c r="L869" s="40">
        <v>28000.0</v>
      </c>
      <c r="M869" s="29">
        <f t="shared" si="360"/>
        <v>28000</v>
      </c>
      <c r="N869" s="53"/>
      <c r="O869" s="37">
        <v>25000.0</v>
      </c>
      <c r="P869" s="31">
        <f t="shared" si="361"/>
        <v>0.0112</v>
      </c>
      <c r="Q869" s="32">
        <f t="shared" si="362"/>
        <v>3000</v>
      </c>
      <c r="R869" s="32">
        <f t="shared" si="363"/>
        <v>-7000</v>
      </c>
      <c r="S869" s="28"/>
      <c r="T869" s="28">
        <f t="shared" si="364"/>
        <v>0</v>
      </c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</row>
    <row r="870" ht="12.75" customHeight="1">
      <c r="A870" s="52" t="s">
        <v>63</v>
      </c>
      <c r="B870" s="26" t="s">
        <v>2005</v>
      </c>
      <c r="C870" s="34">
        <v>903.0</v>
      </c>
      <c r="D870" s="28" t="str">
        <f t="shared" ref="D870:D871" si="365">CONCATENATE(A870," x ", G870)</f>
        <v>Ghaiyyath (IRE) x Obama Rule (IRE)</v>
      </c>
      <c r="E870" s="26" t="s">
        <v>1905</v>
      </c>
      <c r="F870" s="26" t="s">
        <v>2019</v>
      </c>
      <c r="G870" s="26" t="s">
        <v>4196</v>
      </c>
      <c r="H870" s="28"/>
      <c r="I870" s="28"/>
      <c r="J870" s="26" t="s">
        <v>1713</v>
      </c>
      <c r="K870" s="26" t="s">
        <v>871</v>
      </c>
      <c r="L870" s="55">
        <v>33000.0</v>
      </c>
      <c r="M870" s="29">
        <f t="shared" si="360"/>
        <v>33000</v>
      </c>
      <c r="N870" s="28"/>
      <c r="O870" s="37">
        <v>25000.0</v>
      </c>
      <c r="P870" s="31">
        <f t="shared" si="361"/>
        <v>0.0132</v>
      </c>
      <c r="Q870" s="32">
        <f t="shared" si="362"/>
        <v>8000</v>
      </c>
      <c r="R870" s="32">
        <f t="shared" si="363"/>
        <v>-2000</v>
      </c>
      <c r="S870" s="28"/>
      <c r="T870" s="28">
        <f t="shared" si="364"/>
        <v>0</v>
      </c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</row>
    <row r="871" ht="12.75" customHeight="1">
      <c r="A871" s="52" t="s">
        <v>63</v>
      </c>
      <c r="B871" s="26" t="s">
        <v>2005</v>
      </c>
      <c r="C871" s="34">
        <v>953.0</v>
      </c>
      <c r="D871" s="28" t="str">
        <f t="shared" si="365"/>
        <v>Ghaiyyath (IRE) x Satwa Ruby (FR)</v>
      </c>
      <c r="E871" s="26" t="s">
        <v>1902</v>
      </c>
      <c r="F871" s="26" t="s">
        <v>4197</v>
      </c>
      <c r="G871" s="26" t="s">
        <v>4198</v>
      </c>
      <c r="H871" s="28"/>
      <c r="I871" s="28"/>
      <c r="J871" s="26" t="s">
        <v>1399</v>
      </c>
      <c r="K871" s="26" t="s">
        <v>871</v>
      </c>
      <c r="L871" s="55">
        <v>16000.0</v>
      </c>
      <c r="M871" s="29">
        <f t="shared" si="360"/>
        <v>16000</v>
      </c>
      <c r="N871" s="28"/>
      <c r="O871" s="37">
        <v>25000.0</v>
      </c>
      <c r="P871" s="31">
        <f t="shared" si="361"/>
        <v>0.0064</v>
      </c>
      <c r="Q871" s="32">
        <f t="shared" si="362"/>
        <v>-9000</v>
      </c>
      <c r="R871" s="32">
        <f t="shared" si="363"/>
        <v>-19000</v>
      </c>
      <c r="S871" s="28"/>
      <c r="T871" s="28">
        <f t="shared" si="364"/>
        <v>1</v>
      </c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</row>
    <row r="872" ht="12.75" customHeight="1">
      <c r="A872" s="38" t="s">
        <v>63</v>
      </c>
      <c r="B872" s="34" t="s">
        <v>1921</v>
      </c>
      <c r="C872" s="39" t="s">
        <v>4199</v>
      </c>
      <c r="D872" s="28" t="s">
        <v>4200</v>
      </c>
      <c r="E872" s="26" t="s">
        <v>1905</v>
      </c>
      <c r="F872" s="28" t="s">
        <v>1924</v>
      </c>
      <c r="G872" s="28" t="s">
        <v>4201</v>
      </c>
      <c r="H872" s="28" t="s">
        <v>48</v>
      </c>
      <c r="I872" s="28" t="s">
        <v>1968</v>
      </c>
      <c r="J872" s="28" t="s">
        <v>1839</v>
      </c>
      <c r="K872" s="28" t="s">
        <v>783</v>
      </c>
      <c r="L872" s="40">
        <v>18000.0</v>
      </c>
      <c r="M872" s="29">
        <f t="shared" si="360"/>
        <v>18000</v>
      </c>
      <c r="N872" s="57"/>
      <c r="O872" s="37">
        <v>25000.0</v>
      </c>
      <c r="P872" s="31">
        <f t="shared" si="361"/>
        <v>0.0072</v>
      </c>
      <c r="Q872" s="32">
        <f t="shared" si="362"/>
        <v>-7000</v>
      </c>
      <c r="R872" s="32">
        <f t="shared" si="363"/>
        <v>-17000</v>
      </c>
      <c r="S872" s="28"/>
      <c r="T872" s="28">
        <f t="shared" si="364"/>
        <v>1</v>
      </c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</row>
    <row r="873" ht="12.75" customHeight="1">
      <c r="A873" s="38" t="s">
        <v>63</v>
      </c>
      <c r="B873" s="34" t="s">
        <v>1921</v>
      </c>
      <c r="C873" s="39" t="s">
        <v>2038</v>
      </c>
      <c r="D873" s="28" t="s">
        <v>4202</v>
      </c>
      <c r="E873" s="26" t="s">
        <v>1902</v>
      </c>
      <c r="F873" s="28" t="s">
        <v>1924</v>
      </c>
      <c r="G873" s="28" t="s">
        <v>4203</v>
      </c>
      <c r="H873" s="28" t="s">
        <v>48</v>
      </c>
      <c r="I873" s="28" t="s">
        <v>3367</v>
      </c>
      <c r="J873" s="28" t="s">
        <v>1522</v>
      </c>
      <c r="K873" s="28" t="s">
        <v>220</v>
      </c>
      <c r="L873" s="40">
        <v>42000.0</v>
      </c>
      <c r="M873" s="29">
        <f t="shared" si="360"/>
        <v>42000</v>
      </c>
      <c r="N873" s="57"/>
      <c r="O873" s="37">
        <v>25000.0</v>
      </c>
      <c r="P873" s="31">
        <f t="shared" si="361"/>
        <v>0.0168</v>
      </c>
      <c r="Q873" s="32">
        <f t="shared" si="362"/>
        <v>17000</v>
      </c>
      <c r="R873" s="32">
        <f t="shared" si="363"/>
        <v>7000</v>
      </c>
      <c r="S873" s="28"/>
      <c r="T873" s="28">
        <f t="shared" si="364"/>
        <v>0</v>
      </c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</row>
    <row r="874" ht="12.75" customHeight="1">
      <c r="A874" s="38" t="s">
        <v>63</v>
      </c>
      <c r="B874" s="34" t="s">
        <v>1921</v>
      </c>
      <c r="C874" s="39" t="s">
        <v>4204</v>
      </c>
      <c r="D874" s="28" t="s">
        <v>4205</v>
      </c>
      <c r="E874" s="26" t="s">
        <v>1902</v>
      </c>
      <c r="F874" s="28" t="s">
        <v>1924</v>
      </c>
      <c r="G874" s="28" t="s">
        <v>4206</v>
      </c>
      <c r="H874" s="28" t="s">
        <v>48</v>
      </c>
      <c r="I874" s="28" t="s">
        <v>4207</v>
      </c>
      <c r="J874" s="28" t="s">
        <v>1263</v>
      </c>
      <c r="K874" s="28" t="s">
        <v>327</v>
      </c>
      <c r="L874" s="40">
        <v>12000.0</v>
      </c>
      <c r="M874" s="29">
        <f t="shared" si="360"/>
        <v>12000</v>
      </c>
      <c r="N874" s="57"/>
      <c r="O874" s="37">
        <v>25000.0</v>
      </c>
      <c r="P874" s="31">
        <f t="shared" si="361"/>
        <v>0.0048</v>
      </c>
      <c r="Q874" s="32">
        <f t="shared" si="362"/>
        <v>-13000</v>
      </c>
      <c r="R874" s="32">
        <f t="shared" si="363"/>
        <v>-23000</v>
      </c>
      <c r="S874" s="28"/>
      <c r="T874" s="28">
        <f t="shared" si="364"/>
        <v>1</v>
      </c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</row>
    <row r="875" ht="12.75" customHeight="1">
      <c r="A875" s="38" t="s">
        <v>63</v>
      </c>
      <c r="B875" s="34" t="s">
        <v>1921</v>
      </c>
      <c r="C875" s="39" t="s">
        <v>4208</v>
      </c>
      <c r="D875" s="28" t="s">
        <v>4209</v>
      </c>
      <c r="E875" s="26" t="s">
        <v>1902</v>
      </c>
      <c r="F875" s="28" t="s">
        <v>1924</v>
      </c>
      <c r="G875" s="28" t="s">
        <v>4210</v>
      </c>
      <c r="H875" s="28" t="s">
        <v>48</v>
      </c>
      <c r="I875" s="28" t="s">
        <v>79</v>
      </c>
      <c r="J875" s="28" t="s">
        <v>1868</v>
      </c>
      <c r="K875" s="28" t="s">
        <v>891</v>
      </c>
      <c r="L875" s="40">
        <v>60000.0</v>
      </c>
      <c r="M875" s="29">
        <f t="shared" si="360"/>
        <v>60000</v>
      </c>
      <c r="N875" s="57"/>
      <c r="O875" s="37">
        <v>25000.0</v>
      </c>
      <c r="P875" s="31">
        <f t="shared" si="361"/>
        <v>0.024</v>
      </c>
      <c r="Q875" s="32">
        <f t="shared" si="362"/>
        <v>35000</v>
      </c>
      <c r="R875" s="32">
        <f t="shared" si="363"/>
        <v>25000</v>
      </c>
      <c r="S875" s="28"/>
      <c r="T875" s="28">
        <f t="shared" si="364"/>
        <v>0</v>
      </c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</row>
    <row r="876" ht="12.75" customHeight="1">
      <c r="A876" s="25" t="s">
        <v>63</v>
      </c>
      <c r="B876" s="26" t="s">
        <v>1933</v>
      </c>
      <c r="C876" s="39" t="s">
        <v>4211</v>
      </c>
      <c r="D876" s="28" t="s">
        <v>4212</v>
      </c>
      <c r="E876" s="28" t="s">
        <v>1902</v>
      </c>
      <c r="F876" s="28" t="s">
        <v>1952</v>
      </c>
      <c r="G876" s="28" t="s">
        <v>4213</v>
      </c>
      <c r="H876" s="53" t="s">
        <v>48</v>
      </c>
      <c r="I876" s="28" t="s">
        <v>127</v>
      </c>
      <c r="J876" s="28" t="s">
        <v>1712</v>
      </c>
      <c r="K876" s="28" t="s">
        <v>601</v>
      </c>
      <c r="L876" s="29">
        <f t="shared" ref="L876:L899" si="366">M876*1.2</f>
        <v>240000</v>
      </c>
      <c r="M876" s="49">
        <v>200000.0</v>
      </c>
      <c r="N876" s="28"/>
      <c r="O876" s="37">
        <v>25000.0</v>
      </c>
      <c r="P876" s="31">
        <f t="shared" si="361"/>
        <v>0.096</v>
      </c>
      <c r="Q876" s="32">
        <f t="shared" si="362"/>
        <v>215000</v>
      </c>
      <c r="R876" s="32">
        <f t="shared" si="363"/>
        <v>205000</v>
      </c>
      <c r="S876" s="28"/>
      <c r="T876" s="28">
        <f t="shared" si="364"/>
        <v>0</v>
      </c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</row>
    <row r="877" ht="12.75" customHeight="1">
      <c r="A877" s="25" t="s">
        <v>63</v>
      </c>
      <c r="B877" s="26" t="s">
        <v>1933</v>
      </c>
      <c r="C877" s="39" t="s">
        <v>4214</v>
      </c>
      <c r="D877" s="28" t="s">
        <v>4215</v>
      </c>
      <c r="E877" s="28" t="s">
        <v>1902</v>
      </c>
      <c r="F877" s="28" t="s">
        <v>1924</v>
      </c>
      <c r="G877" s="28" t="s">
        <v>4216</v>
      </c>
      <c r="H877" s="53" t="s">
        <v>48</v>
      </c>
      <c r="I877" s="28" t="s">
        <v>2030</v>
      </c>
      <c r="J877" s="28" t="s">
        <v>1833</v>
      </c>
      <c r="K877" s="28" t="s">
        <v>1094</v>
      </c>
      <c r="L877" s="29">
        <f t="shared" si="366"/>
        <v>120000</v>
      </c>
      <c r="M877" s="49">
        <v>100000.0</v>
      </c>
      <c r="N877" s="28"/>
      <c r="O877" s="37">
        <v>25000.0</v>
      </c>
      <c r="P877" s="31">
        <f t="shared" si="361"/>
        <v>0.048</v>
      </c>
      <c r="Q877" s="32">
        <f t="shared" si="362"/>
        <v>95000</v>
      </c>
      <c r="R877" s="32">
        <f t="shared" si="363"/>
        <v>85000</v>
      </c>
      <c r="S877" s="28"/>
      <c r="T877" s="28">
        <f t="shared" si="364"/>
        <v>0</v>
      </c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</row>
    <row r="878" ht="12.75" customHeight="1">
      <c r="A878" s="25" t="s">
        <v>63</v>
      </c>
      <c r="B878" s="26" t="s">
        <v>1933</v>
      </c>
      <c r="C878" s="39" t="s">
        <v>4217</v>
      </c>
      <c r="D878" s="28" t="s">
        <v>4218</v>
      </c>
      <c r="E878" s="28" t="s">
        <v>1902</v>
      </c>
      <c r="F878" s="28" t="s">
        <v>1924</v>
      </c>
      <c r="G878" s="28" t="s">
        <v>4219</v>
      </c>
      <c r="H878" s="53" t="s">
        <v>48</v>
      </c>
      <c r="I878" s="28" t="s">
        <v>4207</v>
      </c>
      <c r="J878" s="28" t="s">
        <v>1491</v>
      </c>
      <c r="K878" s="28" t="s">
        <v>195</v>
      </c>
      <c r="L878" s="29">
        <f t="shared" si="366"/>
        <v>72000</v>
      </c>
      <c r="M878" s="49">
        <v>60000.0</v>
      </c>
      <c r="N878" s="28"/>
      <c r="O878" s="37">
        <v>25000.0</v>
      </c>
      <c r="P878" s="31">
        <f t="shared" si="361"/>
        <v>0.0288</v>
      </c>
      <c r="Q878" s="32">
        <f t="shared" si="362"/>
        <v>47000</v>
      </c>
      <c r="R878" s="32">
        <f t="shared" si="363"/>
        <v>37000</v>
      </c>
      <c r="S878" s="28"/>
      <c r="T878" s="28">
        <f t="shared" si="364"/>
        <v>0</v>
      </c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</row>
    <row r="879" ht="12.75" customHeight="1">
      <c r="A879" s="25" t="s">
        <v>63</v>
      </c>
      <c r="B879" s="26" t="s">
        <v>1933</v>
      </c>
      <c r="C879" s="39" t="s">
        <v>4220</v>
      </c>
      <c r="D879" s="28" t="s">
        <v>4221</v>
      </c>
      <c r="E879" s="28" t="s">
        <v>1902</v>
      </c>
      <c r="F879" s="28" t="s">
        <v>1924</v>
      </c>
      <c r="G879" s="28" t="s">
        <v>4222</v>
      </c>
      <c r="H879" s="53" t="s">
        <v>48</v>
      </c>
      <c r="I879" s="28" t="s">
        <v>2728</v>
      </c>
      <c r="J879" s="28" t="s">
        <v>1532</v>
      </c>
      <c r="K879" s="28" t="s">
        <v>797</v>
      </c>
      <c r="L879" s="29">
        <f t="shared" si="366"/>
        <v>600000</v>
      </c>
      <c r="M879" s="49">
        <v>500000.0</v>
      </c>
      <c r="N879" s="28"/>
      <c r="O879" s="37">
        <v>25000.0</v>
      </c>
      <c r="P879" s="31">
        <f t="shared" si="361"/>
        <v>0.24</v>
      </c>
      <c r="Q879" s="32">
        <f t="shared" si="362"/>
        <v>575000</v>
      </c>
      <c r="R879" s="32">
        <f t="shared" si="363"/>
        <v>565000</v>
      </c>
      <c r="S879" s="28"/>
      <c r="T879" s="28">
        <f t="shared" si="364"/>
        <v>0</v>
      </c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</row>
    <row r="880" ht="12.75" customHeight="1">
      <c r="A880" s="25" t="s">
        <v>63</v>
      </c>
      <c r="B880" s="26" t="s">
        <v>1933</v>
      </c>
      <c r="C880" s="39" t="s">
        <v>4223</v>
      </c>
      <c r="D880" s="28" t="s">
        <v>4224</v>
      </c>
      <c r="E880" s="28" t="s">
        <v>1905</v>
      </c>
      <c r="F880" s="28" t="s">
        <v>1924</v>
      </c>
      <c r="G880" s="28" t="s">
        <v>4225</v>
      </c>
      <c r="H880" s="53" t="s">
        <v>48</v>
      </c>
      <c r="I880" s="28" t="s">
        <v>2550</v>
      </c>
      <c r="J880" s="28" t="s">
        <v>1614</v>
      </c>
      <c r="K880" s="28" t="s">
        <v>648</v>
      </c>
      <c r="L880" s="29">
        <f t="shared" si="366"/>
        <v>60000</v>
      </c>
      <c r="M880" s="49">
        <v>50000.0</v>
      </c>
      <c r="N880" s="28"/>
      <c r="O880" s="37">
        <v>25000.0</v>
      </c>
      <c r="P880" s="31">
        <f t="shared" si="361"/>
        <v>0.024</v>
      </c>
      <c r="Q880" s="32">
        <f t="shared" si="362"/>
        <v>35000</v>
      </c>
      <c r="R880" s="32">
        <f t="shared" si="363"/>
        <v>25000</v>
      </c>
      <c r="S880" s="28"/>
      <c r="T880" s="28">
        <f t="shared" si="364"/>
        <v>0</v>
      </c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</row>
    <row r="881" ht="12.75" customHeight="1">
      <c r="A881" s="25" t="s">
        <v>63</v>
      </c>
      <c r="B881" s="26" t="s">
        <v>1933</v>
      </c>
      <c r="C881" s="39" t="s">
        <v>4226</v>
      </c>
      <c r="D881" s="28" t="s">
        <v>4227</v>
      </c>
      <c r="E881" s="28" t="s">
        <v>1905</v>
      </c>
      <c r="F881" s="28" t="s">
        <v>1924</v>
      </c>
      <c r="G881" s="28" t="s">
        <v>4228</v>
      </c>
      <c r="H881" s="53" t="s">
        <v>48</v>
      </c>
      <c r="I881" s="28" t="s">
        <v>1968</v>
      </c>
      <c r="J881" s="28" t="s">
        <v>1482</v>
      </c>
      <c r="K881" s="28" t="s">
        <v>1126</v>
      </c>
      <c r="L881" s="29">
        <f t="shared" si="366"/>
        <v>186000</v>
      </c>
      <c r="M881" s="49">
        <v>155000.0</v>
      </c>
      <c r="N881" s="28"/>
      <c r="O881" s="37">
        <v>25000.0</v>
      </c>
      <c r="P881" s="31">
        <f t="shared" si="361"/>
        <v>0.0744</v>
      </c>
      <c r="Q881" s="32">
        <f t="shared" si="362"/>
        <v>161000</v>
      </c>
      <c r="R881" s="32">
        <f t="shared" si="363"/>
        <v>151000</v>
      </c>
      <c r="S881" s="28"/>
      <c r="T881" s="28">
        <f t="shared" si="364"/>
        <v>0</v>
      </c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</row>
    <row r="882" ht="12.75" customHeight="1">
      <c r="A882" s="25" t="s">
        <v>63</v>
      </c>
      <c r="B882" s="26" t="s">
        <v>1933</v>
      </c>
      <c r="C882" s="39" t="s">
        <v>2773</v>
      </c>
      <c r="D882" s="28" t="s">
        <v>4229</v>
      </c>
      <c r="E882" s="28" t="s">
        <v>1902</v>
      </c>
      <c r="F882" s="28" t="s">
        <v>1924</v>
      </c>
      <c r="G882" s="28" t="s">
        <v>4230</v>
      </c>
      <c r="H882" s="53" t="s">
        <v>48</v>
      </c>
      <c r="I882" s="28" t="s">
        <v>4231</v>
      </c>
      <c r="J882" s="28" t="s">
        <v>1824</v>
      </c>
      <c r="K882" s="28" t="s">
        <v>1391</v>
      </c>
      <c r="L882" s="29">
        <f t="shared" si="366"/>
        <v>120000</v>
      </c>
      <c r="M882" s="49">
        <v>100000.0</v>
      </c>
      <c r="N882" s="28"/>
      <c r="O882" s="37">
        <v>25000.0</v>
      </c>
      <c r="P882" s="31">
        <f t="shared" si="361"/>
        <v>0.048</v>
      </c>
      <c r="Q882" s="32">
        <f t="shared" si="362"/>
        <v>95000</v>
      </c>
      <c r="R882" s="32">
        <f t="shared" si="363"/>
        <v>85000</v>
      </c>
      <c r="S882" s="28"/>
      <c r="T882" s="28">
        <f t="shared" si="364"/>
        <v>0</v>
      </c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</row>
    <row r="883" ht="12.75" customHeight="1">
      <c r="A883" s="25" t="s">
        <v>63</v>
      </c>
      <c r="B883" s="26" t="s">
        <v>1937</v>
      </c>
      <c r="C883" s="42" t="s">
        <v>4232</v>
      </c>
      <c r="D883" s="28" t="s">
        <v>4233</v>
      </c>
      <c r="E883" s="28" t="s">
        <v>1905</v>
      </c>
      <c r="F883" s="28" t="s">
        <v>1924</v>
      </c>
      <c r="G883" s="28" t="s">
        <v>4234</v>
      </c>
      <c r="H883" s="28" t="s">
        <v>48</v>
      </c>
      <c r="I883" s="28" t="s">
        <v>4235</v>
      </c>
      <c r="J883" s="28" t="s">
        <v>1873</v>
      </c>
      <c r="K883" s="28" t="s">
        <v>1258</v>
      </c>
      <c r="L883" s="29">
        <f t="shared" si="366"/>
        <v>50400</v>
      </c>
      <c r="M883" s="43">
        <v>42000.0</v>
      </c>
      <c r="N883" s="28"/>
      <c r="O883" s="30">
        <v>25000.0</v>
      </c>
      <c r="P883" s="31">
        <f>sum(M883/O883/100)</f>
        <v>0.0168</v>
      </c>
      <c r="Q883" s="32">
        <f>sum(M883-O883)</f>
        <v>17000</v>
      </c>
      <c r="R883" s="32">
        <f>M883-O883-$S$1</f>
        <v>7000</v>
      </c>
      <c r="S883" s="28"/>
      <c r="T883" s="28">
        <f t="shared" ref="T883:T905" si="367">IF(O883&gt;=M883,1,0)</f>
        <v>0</v>
      </c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</row>
    <row r="884" ht="12.75" customHeight="1">
      <c r="A884" s="25" t="s">
        <v>63</v>
      </c>
      <c r="B884" s="26" t="s">
        <v>1937</v>
      </c>
      <c r="C884" s="44" t="s">
        <v>4232</v>
      </c>
      <c r="D884" s="6" t="s">
        <v>4233</v>
      </c>
      <c r="E884" s="6" t="s">
        <v>1905</v>
      </c>
      <c r="F884" s="6" t="s">
        <v>1924</v>
      </c>
      <c r="G884" s="6" t="s">
        <v>4234</v>
      </c>
      <c r="I884" s="6" t="s">
        <v>48</v>
      </c>
      <c r="J884" s="6" t="s">
        <v>1873</v>
      </c>
      <c r="K884" s="6" t="s">
        <v>1258</v>
      </c>
      <c r="L884" s="29">
        <f t="shared" si="366"/>
        <v>50400</v>
      </c>
      <c r="M884" s="45">
        <v>42000.0</v>
      </c>
      <c r="O884" s="30">
        <v>25000.0</v>
      </c>
      <c r="P884" s="31">
        <v>0.0168</v>
      </c>
      <c r="Q884" s="32">
        <v>17000.0</v>
      </c>
      <c r="R884" s="32">
        <v>7000.0</v>
      </c>
      <c r="S884" s="28"/>
      <c r="T884" s="28">
        <f t="shared" si="367"/>
        <v>0</v>
      </c>
    </row>
    <row r="885" ht="12.75" customHeight="1">
      <c r="A885" s="25" t="s">
        <v>63</v>
      </c>
      <c r="B885" s="26" t="s">
        <v>1937</v>
      </c>
      <c r="C885" s="42" t="s">
        <v>4236</v>
      </c>
      <c r="D885" s="28" t="s">
        <v>4237</v>
      </c>
      <c r="E885" s="28" t="s">
        <v>1902</v>
      </c>
      <c r="F885" s="28" t="s">
        <v>2382</v>
      </c>
      <c r="G885" s="28" t="s">
        <v>4238</v>
      </c>
      <c r="H885" s="28" t="s">
        <v>48</v>
      </c>
      <c r="I885" s="28" t="s">
        <v>4239</v>
      </c>
      <c r="J885" s="28" t="s">
        <v>1762</v>
      </c>
      <c r="K885" s="28" t="s">
        <v>177</v>
      </c>
      <c r="L885" s="29">
        <f t="shared" si="366"/>
        <v>204000</v>
      </c>
      <c r="M885" s="43">
        <v>170000.0</v>
      </c>
      <c r="N885" s="28"/>
      <c r="O885" s="30">
        <v>25000.0</v>
      </c>
      <c r="P885" s="31">
        <f>sum(M885/O885/100)</f>
        <v>0.068</v>
      </c>
      <c r="Q885" s="32">
        <f>sum(M885-O885)</f>
        <v>145000</v>
      </c>
      <c r="R885" s="32">
        <f>M885-O885-$S$1</f>
        <v>135000</v>
      </c>
      <c r="S885" s="28"/>
      <c r="T885" s="28">
        <f t="shared" si="367"/>
        <v>0</v>
      </c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</row>
    <row r="886" ht="12.75" customHeight="1">
      <c r="A886" s="25" t="s">
        <v>63</v>
      </c>
      <c r="B886" s="26" t="s">
        <v>1937</v>
      </c>
      <c r="C886" s="44" t="s">
        <v>4236</v>
      </c>
      <c r="D886" s="6" t="s">
        <v>4237</v>
      </c>
      <c r="E886" s="6" t="s">
        <v>1902</v>
      </c>
      <c r="F886" s="6" t="s">
        <v>2382</v>
      </c>
      <c r="G886" s="6" t="s">
        <v>4238</v>
      </c>
      <c r="I886" s="6" t="s">
        <v>48</v>
      </c>
      <c r="J886" s="6" t="s">
        <v>1762</v>
      </c>
      <c r="K886" s="6" t="s">
        <v>177</v>
      </c>
      <c r="L886" s="29">
        <f t="shared" si="366"/>
        <v>204000</v>
      </c>
      <c r="M886" s="45">
        <v>170000.0</v>
      </c>
      <c r="O886" s="30">
        <v>25000.0</v>
      </c>
      <c r="P886" s="31">
        <v>0.068</v>
      </c>
      <c r="Q886" s="32">
        <v>145000.0</v>
      </c>
      <c r="R886" s="32">
        <v>135000.0</v>
      </c>
      <c r="S886" s="28"/>
      <c r="T886" s="28">
        <f t="shared" si="367"/>
        <v>0</v>
      </c>
    </row>
    <row r="887" ht="12.75" customHeight="1">
      <c r="A887" s="25" t="s">
        <v>63</v>
      </c>
      <c r="B887" s="26" t="s">
        <v>1937</v>
      </c>
      <c r="C887" s="44" t="s">
        <v>4240</v>
      </c>
      <c r="D887" s="6" t="s">
        <v>4241</v>
      </c>
      <c r="E887" s="6" t="s">
        <v>1902</v>
      </c>
      <c r="F887" s="6" t="s">
        <v>1924</v>
      </c>
      <c r="G887" s="6" t="s">
        <v>4242</v>
      </c>
      <c r="I887" s="6" t="s">
        <v>48</v>
      </c>
      <c r="J887" s="6" t="s">
        <v>1823</v>
      </c>
      <c r="K887" s="6" t="s">
        <v>799</v>
      </c>
      <c r="L887" s="29">
        <f t="shared" si="366"/>
        <v>162000</v>
      </c>
      <c r="M887" s="45">
        <v>135000.0</v>
      </c>
      <c r="O887" s="30">
        <v>25000.0</v>
      </c>
      <c r="P887" s="31">
        <v>0.054000000000000006</v>
      </c>
      <c r="Q887" s="32">
        <v>110000.0</v>
      </c>
      <c r="R887" s="32">
        <v>100000.0</v>
      </c>
      <c r="S887" s="28"/>
      <c r="T887" s="28">
        <f t="shared" si="367"/>
        <v>0</v>
      </c>
    </row>
    <row r="888" ht="12.75" customHeight="1">
      <c r="A888" s="25" t="s">
        <v>63</v>
      </c>
      <c r="B888" s="26" t="s">
        <v>1937</v>
      </c>
      <c r="C888" s="44" t="s">
        <v>4243</v>
      </c>
      <c r="D888" s="6" t="s">
        <v>4244</v>
      </c>
      <c r="E888" s="6" t="s">
        <v>1905</v>
      </c>
      <c r="F888" s="6" t="s">
        <v>1952</v>
      </c>
      <c r="G888" s="6" t="s">
        <v>4245</v>
      </c>
      <c r="I888" s="6" t="s">
        <v>48</v>
      </c>
      <c r="J888" s="6" t="s">
        <v>1576</v>
      </c>
      <c r="K888" s="6" t="s">
        <v>748</v>
      </c>
      <c r="L888" s="29">
        <f t="shared" si="366"/>
        <v>69600</v>
      </c>
      <c r="M888" s="45">
        <v>58000.0</v>
      </c>
      <c r="O888" s="30">
        <v>25000.0</v>
      </c>
      <c r="P888" s="31">
        <v>0.0232</v>
      </c>
      <c r="Q888" s="32">
        <v>33000.0</v>
      </c>
      <c r="R888" s="32">
        <v>23000.0</v>
      </c>
      <c r="S888" s="28"/>
      <c r="T888" s="28">
        <f t="shared" si="367"/>
        <v>0</v>
      </c>
    </row>
    <row r="889" ht="12.75" customHeight="1">
      <c r="A889" s="25" t="s">
        <v>63</v>
      </c>
      <c r="B889" s="26" t="s">
        <v>1937</v>
      </c>
      <c r="C889" s="44" t="s">
        <v>4246</v>
      </c>
      <c r="D889" s="6" t="s">
        <v>4247</v>
      </c>
      <c r="E889" s="6" t="s">
        <v>1905</v>
      </c>
      <c r="F889" s="6" t="s">
        <v>1924</v>
      </c>
      <c r="G889" s="6" t="s">
        <v>4248</v>
      </c>
      <c r="I889" s="6" t="s">
        <v>48</v>
      </c>
      <c r="J889" s="6" t="s">
        <v>1764</v>
      </c>
      <c r="K889" s="6" t="s">
        <v>266</v>
      </c>
      <c r="L889" s="29">
        <f t="shared" si="366"/>
        <v>48000</v>
      </c>
      <c r="M889" s="45">
        <v>40000.0</v>
      </c>
      <c r="O889" s="30">
        <v>25000.0</v>
      </c>
      <c r="P889" s="31">
        <v>0.016</v>
      </c>
      <c r="Q889" s="32">
        <v>15000.0</v>
      </c>
      <c r="R889" s="32">
        <v>5000.0</v>
      </c>
      <c r="S889" s="28"/>
      <c r="T889" s="28">
        <f t="shared" si="367"/>
        <v>0</v>
      </c>
    </row>
    <row r="890" ht="12.75" customHeight="1">
      <c r="A890" s="25" t="s">
        <v>63</v>
      </c>
      <c r="B890" s="26" t="s">
        <v>1937</v>
      </c>
      <c r="C890" s="44" t="s">
        <v>4249</v>
      </c>
      <c r="D890" s="6" t="s">
        <v>4250</v>
      </c>
      <c r="E890" s="6" t="s">
        <v>1902</v>
      </c>
      <c r="F890" s="6" t="s">
        <v>1924</v>
      </c>
      <c r="G890" s="6" t="s">
        <v>4251</v>
      </c>
      <c r="I890" s="6" t="s">
        <v>48</v>
      </c>
      <c r="J890" s="6" t="s">
        <v>1681</v>
      </c>
      <c r="K890" s="6" t="s">
        <v>1375</v>
      </c>
      <c r="L890" s="29">
        <f t="shared" si="366"/>
        <v>66000</v>
      </c>
      <c r="M890" s="45">
        <v>55000.0</v>
      </c>
      <c r="O890" s="30">
        <v>25000.0</v>
      </c>
      <c r="P890" s="31">
        <v>0.022000000000000002</v>
      </c>
      <c r="Q890" s="32">
        <v>30000.0</v>
      </c>
      <c r="R890" s="32">
        <v>20000.0</v>
      </c>
      <c r="S890" s="28"/>
      <c r="T890" s="28">
        <f t="shared" si="367"/>
        <v>0</v>
      </c>
    </row>
    <row r="891" ht="12.75" customHeight="1">
      <c r="A891" s="25" t="s">
        <v>63</v>
      </c>
      <c r="B891" s="26" t="s">
        <v>1937</v>
      </c>
      <c r="C891" s="39" t="s">
        <v>2423</v>
      </c>
      <c r="D891" s="28" t="s">
        <v>4252</v>
      </c>
      <c r="E891" s="28" t="s">
        <v>1902</v>
      </c>
      <c r="F891" s="28" t="s">
        <v>1924</v>
      </c>
      <c r="G891" s="28" t="s">
        <v>4253</v>
      </c>
      <c r="H891" s="28" t="s">
        <v>48</v>
      </c>
      <c r="I891" s="28" t="s">
        <v>4254</v>
      </c>
      <c r="J891" s="28" t="s">
        <v>1688</v>
      </c>
      <c r="K891" s="28" t="s">
        <v>267</v>
      </c>
      <c r="L891" s="29">
        <f t="shared" si="366"/>
        <v>24000</v>
      </c>
      <c r="M891" s="40">
        <v>20000.0</v>
      </c>
      <c r="N891" s="32"/>
      <c r="O891" s="30">
        <v>25000.0</v>
      </c>
      <c r="P891" s="31">
        <f t="shared" ref="P891:P905" si="368">sum(M891/O891/100)</f>
        <v>0.008</v>
      </c>
      <c r="Q891" s="32">
        <f t="shared" ref="Q891:Q905" si="369">sum(M891-O891)</f>
        <v>-5000</v>
      </c>
      <c r="R891" s="32">
        <f t="shared" ref="R891:R905" si="370">M891-O891-$S$1</f>
        <v>-15000</v>
      </c>
      <c r="S891" s="28"/>
      <c r="T891" s="28">
        <f t="shared" si="367"/>
        <v>1</v>
      </c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</row>
    <row r="892" ht="12.75" customHeight="1">
      <c r="A892" s="25" t="s">
        <v>63</v>
      </c>
      <c r="B892" s="26" t="s">
        <v>1937</v>
      </c>
      <c r="C892" s="39" t="s">
        <v>4255</v>
      </c>
      <c r="D892" s="28" t="s">
        <v>4256</v>
      </c>
      <c r="E892" s="28" t="s">
        <v>1905</v>
      </c>
      <c r="F892" s="28" t="s">
        <v>1924</v>
      </c>
      <c r="G892" s="28" t="s">
        <v>4257</v>
      </c>
      <c r="H892" s="28" t="s">
        <v>48</v>
      </c>
      <c r="I892" s="28" t="s">
        <v>2422</v>
      </c>
      <c r="J892" s="28" t="s">
        <v>1700</v>
      </c>
      <c r="K892" s="28" t="s">
        <v>464</v>
      </c>
      <c r="L892" s="29">
        <f t="shared" si="366"/>
        <v>42000</v>
      </c>
      <c r="M892" s="40">
        <v>35000.0</v>
      </c>
      <c r="N892" s="32"/>
      <c r="O892" s="30">
        <v>25000.0</v>
      </c>
      <c r="P892" s="31">
        <f t="shared" si="368"/>
        <v>0.014</v>
      </c>
      <c r="Q892" s="32">
        <f t="shared" si="369"/>
        <v>10000</v>
      </c>
      <c r="R892" s="32">
        <f t="shared" si="370"/>
        <v>0</v>
      </c>
      <c r="S892" s="28"/>
      <c r="T892" s="28">
        <f t="shared" si="367"/>
        <v>0</v>
      </c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</row>
    <row r="893" ht="12.75" customHeight="1">
      <c r="A893" s="25" t="s">
        <v>63</v>
      </c>
      <c r="B893" s="26" t="s">
        <v>1937</v>
      </c>
      <c r="C893" s="39" t="s">
        <v>4128</v>
      </c>
      <c r="D893" s="28" t="s">
        <v>4258</v>
      </c>
      <c r="E893" s="28" t="s">
        <v>1902</v>
      </c>
      <c r="F893" s="28" t="s">
        <v>1952</v>
      </c>
      <c r="G893" s="28" t="s">
        <v>4259</v>
      </c>
      <c r="H893" s="28" t="s">
        <v>48</v>
      </c>
      <c r="I893" s="28" t="s">
        <v>43</v>
      </c>
      <c r="J893" s="28" t="s">
        <v>1679</v>
      </c>
      <c r="K893" s="28" t="s">
        <v>1237</v>
      </c>
      <c r="L893" s="29">
        <f t="shared" si="366"/>
        <v>54000</v>
      </c>
      <c r="M893" s="40">
        <v>45000.0</v>
      </c>
      <c r="N893" s="32"/>
      <c r="O893" s="30">
        <v>25000.0</v>
      </c>
      <c r="P893" s="31">
        <f t="shared" si="368"/>
        <v>0.018</v>
      </c>
      <c r="Q893" s="32">
        <f t="shared" si="369"/>
        <v>20000</v>
      </c>
      <c r="R893" s="32">
        <f t="shared" si="370"/>
        <v>10000</v>
      </c>
      <c r="S893" s="28"/>
      <c r="T893" s="28">
        <f t="shared" si="367"/>
        <v>0</v>
      </c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</row>
    <row r="894" ht="12.75" customHeight="1">
      <c r="A894" s="25" t="s">
        <v>63</v>
      </c>
      <c r="B894" s="26" t="s">
        <v>1937</v>
      </c>
      <c r="C894" s="39" t="s">
        <v>4260</v>
      </c>
      <c r="D894" s="28" t="s">
        <v>4261</v>
      </c>
      <c r="E894" s="28" t="s">
        <v>1902</v>
      </c>
      <c r="F894" s="28" t="s">
        <v>1924</v>
      </c>
      <c r="G894" s="28" t="s">
        <v>4262</v>
      </c>
      <c r="H894" s="28" t="s">
        <v>48</v>
      </c>
      <c r="I894" s="28" t="s">
        <v>1978</v>
      </c>
      <c r="J894" s="28" t="s">
        <v>1547</v>
      </c>
      <c r="K894" s="28" t="s">
        <v>1375</v>
      </c>
      <c r="L894" s="29">
        <f t="shared" si="366"/>
        <v>30000</v>
      </c>
      <c r="M894" s="40">
        <v>25000.0</v>
      </c>
      <c r="N894" s="32"/>
      <c r="O894" s="30">
        <v>25000.0</v>
      </c>
      <c r="P894" s="31">
        <f t="shared" si="368"/>
        <v>0.01</v>
      </c>
      <c r="Q894" s="32">
        <f t="shared" si="369"/>
        <v>0</v>
      </c>
      <c r="R894" s="32">
        <f t="shared" si="370"/>
        <v>-10000</v>
      </c>
      <c r="S894" s="28"/>
      <c r="T894" s="28">
        <f t="shared" si="367"/>
        <v>1</v>
      </c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</row>
    <row r="895" ht="12.75" customHeight="1">
      <c r="A895" s="25" t="s">
        <v>63</v>
      </c>
      <c r="B895" s="26" t="s">
        <v>1937</v>
      </c>
      <c r="C895" s="39" t="s">
        <v>4263</v>
      </c>
      <c r="D895" s="28" t="s">
        <v>4264</v>
      </c>
      <c r="E895" s="28" t="s">
        <v>1902</v>
      </c>
      <c r="F895" s="28" t="s">
        <v>1924</v>
      </c>
      <c r="G895" s="28" t="s">
        <v>4265</v>
      </c>
      <c r="H895" s="28" t="s">
        <v>48</v>
      </c>
      <c r="I895" s="28" t="s">
        <v>2505</v>
      </c>
      <c r="J895" s="28" t="s">
        <v>1789</v>
      </c>
      <c r="K895" s="28" t="s">
        <v>232</v>
      </c>
      <c r="L895" s="29">
        <f t="shared" si="366"/>
        <v>38400</v>
      </c>
      <c r="M895" s="40">
        <v>32000.0</v>
      </c>
      <c r="N895" s="32"/>
      <c r="O895" s="30">
        <v>25000.0</v>
      </c>
      <c r="P895" s="31">
        <f t="shared" si="368"/>
        <v>0.0128</v>
      </c>
      <c r="Q895" s="32">
        <f t="shared" si="369"/>
        <v>7000</v>
      </c>
      <c r="R895" s="32">
        <f t="shared" si="370"/>
        <v>-3000</v>
      </c>
      <c r="S895" s="28"/>
      <c r="T895" s="28">
        <f t="shared" si="367"/>
        <v>0</v>
      </c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</row>
    <row r="896" ht="12.75" customHeight="1">
      <c r="A896" s="25" t="s">
        <v>63</v>
      </c>
      <c r="B896" s="26" t="s">
        <v>1937</v>
      </c>
      <c r="C896" s="42" t="s">
        <v>4266</v>
      </c>
      <c r="D896" s="28" t="s">
        <v>4267</v>
      </c>
      <c r="E896" s="28" t="s">
        <v>1902</v>
      </c>
      <c r="F896" s="28" t="s">
        <v>1952</v>
      </c>
      <c r="G896" s="28" t="s">
        <v>4268</v>
      </c>
      <c r="H896" s="28" t="s">
        <v>48</v>
      </c>
      <c r="I896" s="28" t="s">
        <v>2209</v>
      </c>
      <c r="J896" s="28" t="s">
        <v>1628</v>
      </c>
      <c r="K896" s="28" t="s">
        <v>227</v>
      </c>
      <c r="L896" s="29">
        <f t="shared" si="366"/>
        <v>36000</v>
      </c>
      <c r="M896" s="43">
        <v>30000.0</v>
      </c>
      <c r="N896" s="28"/>
      <c r="O896" s="30">
        <v>25000.0</v>
      </c>
      <c r="P896" s="31">
        <f t="shared" si="368"/>
        <v>0.012</v>
      </c>
      <c r="Q896" s="32">
        <f t="shared" si="369"/>
        <v>5000</v>
      </c>
      <c r="R896" s="32">
        <f t="shared" si="370"/>
        <v>-5000</v>
      </c>
      <c r="S896" s="28"/>
      <c r="T896" s="28">
        <f t="shared" si="367"/>
        <v>0</v>
      </c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</row>
    <row r="897" ht="12.75" customHeight="1">
      <c r="A897" s="25" t="s">
        <v>63</v>
      </c>
      <c r="B897" s="26" t="s">
        <v>1937</v>
      </c>
      <c r="C897" s="42" t="s">
        <v>4269</v>
      </c>
      <c r="D897" s="28" t="s">
        <v>4270</v>
      </c>
      <c r="E897" s="28" t="s">
        <v>1905</v>
      </c>
      <c r="F897" s="28" t="s">
        <v>1924</v>
      </c>
      <c r="G897" s="28" t="s">
        <v>4271</v>
      </c>
      <c r="H897" s="28" t="s">
        <v>48</v>
      </c>
      <c r="I897" s="28" t="s">
        <v>44</v>
      </c>
      <c r="J897" s="28" t="s">
        <v>1764</v>
      </c>
      <c r="K897" s="28" t="s">
        <v>1080</v>
      </c>
      <c r="L897" s="29">
        <f t="shared" si="366"/>
        <v>24000</v>
      </c>
      <c r="M897" s="43">
        <v>20000.0</v>
      </c>
      <c r="N897" s="28"/>
      <c r="O897" s="30">
        <v>25000.0</v>
      </c>
      <c r="P897" s="31">
        <f t="shared" si="368"/>
        <v>0.008</v>
      </c>
      <c r="Q897" s="32">
        <f t="shared" si="369"/>
        <v>-5000</v>
      </c>
      <c r="R897" s="32">
        <f t="shared" si="370"/>
        <v>-15000</v>
      </c>
      <c r="S897" s="28"/>
      <c r="T897" s="28">
        <f t="shared" si="367"/>
        <v>1</v>
      </c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</row>
    <row r="898" ht="12.75" customHeight="1">
      <c r="A898" s="25" t="s">
        <v>63</v>
      </c>
      <c r="B898" s="26" t="s">
        <v>1937</v>
      </c>
      <c r="C898" s="42" t="s">
        <v>4272</v>
      </c>
      <c r="D898" s="28" t="s">
        <v>4273</v>
      </c>
      <c r="E898" s="28" t="s">
        <v>1902</v>
      </c>
      <c r="F898" s="28" t="s">
        <v>1924</v>
      </c>
      <c r="G898" s="28" t="s">
        <v>4274</v>
      </c>
      <c r="H898" s="28" t="s">
        <v>48</v>
      </c>
      <c r="I898" s="28" t="s">
        <v>4275</v>
      </c>
      <c r="J898" s="28" t="s">
        <v>1415</v>
      </c>
      <c r="K898" s="28" t="s">
        <v>984</v>
      </c>
      <c r="L898" s="29">
        <f t="shared" si="366"/>
        <v>78000</v>
      </c>
      <c r="M898" s="43">
        <v>65000.0</v>
      </c>
      <c r="N898" s="28"/>
      <c r="O898" s="30">
        <v>25000.0</v>
      </c>
      <c r="P898" s="31">
        <f t="shared" si="368"/>
        <v>0.026</v>
      </c>
      <c r="Q898" s="32">
        <f t="shared" si="369"/>
        <v>40000</v>
      </c>
      <c r="R898" s="32">
        <f t="shared" si="370"/>
        <v>30000</v>
      </c>
      <c r="S898" s="28"/>
      <c r="T898" s="28">
        <f t="shared" si="367"/>
        <v>0</v>
      </c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</row>
    <row r="899" ht="12.75" customHeight="1">
      <c r="A899" s="25" t="s">
        <v>63</v>
      </c>
      <c r="B899" s="26" t="s">
        <v>1937</v>
      </c>
      <c r="C899" s="42" t="s">
        <v>4276</v>
      </c>
      <c r="D899" s="28" t="s">
        <v>4277</v>
      </c>
      <c r="E899" s="28" t="s">
        <v>1905</v>
      </c>
      <c r="F899" s="28" t="s">
        <v>1924</v>
      </c>
      <c r="G899" s="28" t="s">
        <v>4278</v>
      </c>
      <c r="H899" s="28" t="s">
        <v>48</v>
      </c>
      <c r="I899" s="28" t="s">
        <v>127</v>
      </c>
      <c r="J899" s="28" t="s">
        <v>1576</v>
      </c>
      <c r="K899" s="28" t="s">
        <v>701</v>
      </c>
      <c r="L899" s="29">
        <f t="shared" si="366"/>
        <v>50400</v>
      </c>
      <c r="M899" s="43">
        <v>42000.0</v>
      </c>
      <c r="N899" s="28"/>
      <c r="O899" s="30">
        <v>25000.0</v>
      </c>
      <c r="P899" s="31">
        <f t="shared" si="368"/>
        <v>0.0168</v>
      </c>
      <c r="Q899" s="32">
        <f t="shared" si="369"/>
        <v>17000</v>
      </c>
      <c r="R899" s="32">
        <f t="shared" si="370"/>
        <v>7000</v>
      </c>
      <c r="S899" s="28"/>
      <c r="T899" s="28">
        <f t="shared" si="367"/>
        <v>0</v>
      </c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</row>
    <row r="900" ht="12.75" customHeight="1">
      <c r="A900" s="25" t="s">
        <v>63</v>
      </c>
      <c r="B900" s="35" t="s">
        <v>1949</v>
      </c>
      <c r="C900" s="27" t="s">
        <v>4279</v>
      </c>
      <c r="D900" s="28" t="s">
        <v>4280</v>
      </c>
      <c r="E900" s="28" t="s">
        <v>1902</v>
      </c>
      <c r="F900" s="28" t="s">
        <v>1952</v>
      </c>
      <c r="G900" s="28" t="s">
        <v>4281</v>
      </c>
      <c r="H900" s="28" t="s">
        <v>48</v>
      </c>
      <c r="I900" s="28" t="s">
        <v>75</v>
      </c>
      <c r="J900" s="32" t="s">
        <v>1649</v>
      </c>
      <c r="K900" s="32" t="s">
        <v>974</v>
      </c>
      <c r="L900" s="29">
        <v>16800.0</v>
      </c>
      <c r="M900" s="49">
        <v>14000.0</v>
      </c>
      <c r="N900" s="50"/>
      <c r="O900" s="48">
        <v>25000.0</v>
      </c>
      <c r="P900" s="31">
        <f t="shared" si="368"/>
        <v>0.0056</v>
      </c>
      <c r="Q900" s="32">
        <f t="shared" si="369"/>
        <v>-11000</v>
      </c>
      <c r="R900" s="32">
        <f t="shared" si="370"/>
        <v>-21000</v>
      </c>
      <c r="S900" s="28"/>
      <c r="T900" s="28">
        <f t="shared" si="367"/>
        <v>1</v>
      </c>
      <c r="U900" s="28"/>
      <c r="V900" s="28"/>
      <c r="W900" s="28"/>
    </row>
    <row r="901" ht="12.75" customHeight="1">
      <c r="A901" s="25" t="s">
        <v>63</v>
      </c>
      <c r="B901" s="35" t="s">
        <v>1949</v>
      </c>
      <c r="C901" s="27" t="s">
        <v>4282</v>
      </c>
      <c r="D901" s="28" t="s">
        <v>4283</v>
      </c>
      <c r="E901" s="28" t="s">
        <v>1902</v>
      </c>
      <c r="F901" s="28" t="s">
        <v>1924</v>
      </c>
      <c r="G901" s="28" t="s">
        <v>4284</v>
      </c>
      <c r="H901" s="28" t="s">
        <v>48</v>
      </c>
      <c r="I901" s="28" t="s">
        <v>3679</v>
      </c>
      <c r="J901" s="32" t="s">
        <v>1454</v>
      </c>
      <c r="K901" s="32" t="s">
        <v>615</v>
      </c>
      <c r="L901" s="29">
        <v>18000.0</v>
      </c>
      <c r="M901" s="49">
        <v>15000.0</v>
      </c>
      <c r="N901" s="50"/>
      <c r="O901" s="48">
        <v>25000.0</v>
      </c>
      <c r="P901" s="31">
        <f t="shared" si="368"/>
        <v>0.006</v>
      </c>
      <c r="Q901" s="32">
        <f t="shared" si="369"/>
        <v>-10000</v>
      </c>
      <c r="R901" s="32">
        <f t="shared" si="370"/>
        <v>-20000</v>
      </c>
      <c r="S901" s="28"/>
      <c r="T901" s="28">
        <f t="shared" si="367"/>
        <v>1</v>
      </c>
      <c r="U901" s="28"/>
      <c r="V901" s="28"/>
      <c r="W901" s="28"/>
    </row>
    <row r="902" ht="12.75" customHeight="1">
      <c r="A902" s="25" t="s">
        <v>63</v>
      </c>
      <c r="B902" s="35" t="s">
        <v>1949</v>
      </c>
      <c r="C902" s="27" t="s">
        <v>4285</v>
      </c>
      <c r="D902" s="28" t="s">
        <v>4286</v>
      </c>
      <c r="E902" s="28" t="s">
        <v>1902</v>
      </c>
      <c r="F902" s="28" t="s">
        <v>2282</v>
      </c>
      <c r="G902" s="28" t="s">
        <v>4287</v>
      </c>
      <c r="H902" s="28" t="s">
        <v>48</v>
      </c>
      <c r="I902" s="28" t="s">
        <v>4288</v>
      </c>
      <c r="J902" s="32" t="s">
        <v>1638</v>
      </c>
      <c r="K902" s="32" t="s">
        <v>1226</v>
      </c>
      <c r="L902" s="29">
        <v>26400.0</v>
      </c>
      <c r="M902" s="49">
        <v>22000.0</v>
      </c>
      <c r="N902" s="50"/>
      <c r="O902" s="48">
        <v>25000.0</v>
      </c>
      <c r="P902" s="31">
        <f t="shared" si="368"/>
        <v>0.0088</v>
      </c>
      <c r="Q902" s="32">
        <f t="shared" si="369"/>
        <v>-3000</v>
      </c>
      <c r="R902" s="32">
        <f t="shared" si="370"/>
        <v>-13000</v>
      </c>
      <c r="S902" s="28"/>
      <c r="T902" s="28">
        <f t="shared" si="367"/>
        <v>1</v>
      </c>
      <c r="U902" s="28"/>
      <c r="V902" s="28"/>
      <c r="W902" s="28"/>
    </row>
    <row r="903" ht="12.75" customHeight="1">
      <c r="A903" s="25" t="s">
        <v>63</v>
      </c>
      <c r="B903" s="35" t="s">
        <v>1949</v>
      </c>
      <c r="C903" s="27" t="s">
        <v>4289</v>
      </c>
      <c r="D903" s="28" t="s">
        <v>4290</v>
      </c>
      <c r="E903" s="28" t="s">
        <v>1902</v>
      </c>
      <c r="F903" s="28" t="s">
        <v>1924</v>
      </c>
      <c r="G903" s="28" t="s">
        <v>4291</v>
      </c>
      <c r="H903" s="28" t="s">
        <v>48</v>
      </c>
      <c r="I903" s="28" t="s">
        <v>2505</v>
      </c>
      <c r="J903" s="32" t="s">
        <v>1454</v>
      </c>
      <c r="K903" s="32" t="s">
        <v>345</v>
      </c>
      <c r="L903" s="29">
        <v>8400.0</v>
      </c>
      <c r="M903" s="49">
        <v>7000.0</v>
      </c>
      <c r="N903" s="50"/>
      <c r="O903" s="48">
        <v>25000.0</v>
      </c>
      <c r="P903" s="31">
        <f t="shared" si="368"/>
        <v>0.0028</v>
      </c>
      <c r="Q903" s="32">
        <f t="shared" si="369"/>
        <v>-18000</v>
      </c>
      <c r="R903" s="32">
        <f t="shared" si="370"/>
        <v>-28000</v>
      </c>
      <c r="S903" s="28"/>
      <c r="T903" s="28">
        <f t="shared" si="367"/>
        <v>1</v>
      </c>
      <c r="U903" s="28"/>
      <c r="V903" s="28"/>
      <c r="W903" s="28"/>
    </row>
    <row r="904" ht="12.75" customHeight="1">
      <c r="A904" s="25" t="s">
        <v>63</v>
      </c>
      <c r="B904" s="35" t="s">
        <v>1949</v>
      </c>
      <c r="C904" s="27" t="s">
        <v>4292</v>
      </c>
      <c r="D904" s="28" t="s">
        <v>4293</v>
      </c>
      <c r="E904" s="28" t="s">
        <v>1905</v>
      </c>
      <c r="F904" s="28" t="s">
        <v>1952</v>
      </c>
      <c r="G904" s="28" t="s">
        <v>4294</v>
      </c>
      <c r="H904" s="28" t="s">
        <v>48</v>
      </c>
      <c r="I904" s="28" t="s">
        <v>2834</v>
      </c>
      <c r="J904" s="32" t="s">
        <v>1596</v>
      </c>
      <c r="K904" s="32" t="s">
        <v>910</v>
      </c>
      <c r="L904" s="29">
        <v>4800.0</v>
      </c>
      <c r="M904" s="49">
        <v>4000.0</v>
      </c>
      <c r="N904" s="50"/>
      <c r="O904" s="48">
        <v>25000.0</v>
      </c>
      <c r="P904" s="31">
        <f t="shared" si="368"/>
        <v>0.0016</v>
      </c>
      <c r="Q904" s="32">
        <f t="shared" si="369"/>
        <v>-21000</v>
      </c>
      <c r="R904" s="32">
        <f t="shared" si="370"/>
        <v>-31000</v>
      </c>
      <c r="S904" s="28"/>
      <c r="T904" s="28">
        <f t="shared" si="367"/>
        <v>1</v>
      </c>
      <c r="U904" s="28"/>
      <c r="V904" s="28"/>
      <c r="W904" s="28"/>
    </row>
    <row r="905" ht="12.75" customHeight="1">
      <c r="A905" s="25" t="s">
        <v>63</v>
      </c>
      <c r="B905" s="35" t="s">
        <v>1949</v>
      </c>
      <c r="C905" s="27" t="s">
        <v>4295</v>
      </c>
      <c r="D905" s="28" t="s">
        <v>4296</v>
      </c>
      <c r="E905" s="28" t="s">
        <v>1902</v>
      </c>
      <c r="F905" s="28" t="s">
        <v>1924</v>
      </c>
      <c r="G905" s="28" t="s">
        <v>4297</v>
      </c>
      <c r="H905" s="28" t="s">
        <v>48</v>
      </c>
      <c r="I905" s="28" t="s">
        <v>112</v>
      </c>
      <c r="J905" s="32" t="s">
        <v>1614</v>
      </c>
      <c r="K905" s="32" t="s">
        <v>309</v>
      </c>
      <c r="L905" s="29">
        <v>90000.0</v>
      </c>
      <c r="M905" s="49">
        <v>75000.0</v>
      </c>
      <c r="N905" s="50"/>
      <c r="O905" s="48">
        <v>25000.0</v>
      </c>
      <c r="P905" s="31">
        <f t="shared" si="368"/>
        <v>0.03</v>
      </c>
      <c r="Q905" s="32">
        <f t="shared" si="369"/>
        <v>50000</v>
      </c>
      <c r="R905" s="32">
        <f t="shared" si="370"/>
        <v>40000</v>
      </c>
      <c r="S905" s="28"/>
      <c r="T905" s="28">
        <f t="shared" si="367"/>
        <v>0</v>
      </c>
      <c r="U905" s="28"/>
      <c r="V905" s="28"/>
      <c r="W905" s="28"/>
    </row>
    <row r="906" ht="12.75" customHeight="1">
      <c r="A906" s="25" t="s">
        <v>64</v>
      </c>
      <c r="B906" s="26" t="s">
        <v>1900</v>
      </c>
      <c r="C906" s="27">
        <v>364.0</v>
      </c>
      <c r="D906" s="28" t="s">
        <v>4298</v>
      </c>
      <c r="E906" s="28" t="s">
        <v>1902</v>
      </c>
      <c r="F906" s="28"/>
      <c r="G906" s="28" t="s">
        <v>4299</v>
      </c>
      <c r="H906" s="28"/>
      <c r="I906" s="28"/>
      <c r="J906" s="28" t="s">
        <v>1749</v>
      </c>
      <c r="K906" s="28" t="s">
        <v>891</v>
      </c>
      <c r="L906" s="29">
        <f>M906*1.2</f>
        <v>27600</v>
      </c>
      <c r="M906" s="29">
        <v>23000.0</v>
      </c>
      <c r="N906" s="28"/>
      <c r="O906" s="30">
        <v>17500.0</v>
      </c>
      <c r="P906" s="31">
        <f t="shared" ref="P906:P916" si="371">sum(L906/O906/100)</f>
        <v>0.01577142857</v>
      </c>
      <c r="Q906" s="32">
        <f t="shared" ref="Q906:Q916" si="372">sum(L906-O906)</f>
        <v>10100</v>
      </c>
      <c r="R906" s="32">
        <f t="shared" ref="R906:R916" si="373">L906-O906-$S$1</f>
        <v>100</v>
      </c>
      <c r="S906" s="28"/>
      <c r="T906" s="28">
        <f t="shared" ref="T906:T916" si="374">IF(O906&gt;=L906,1,0)</f>
        <v>0</v>
      </c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</row>
    <row r="907" ht="12.75" customHeight="1">
      <c r="A907" s="52" t="s">
        <v>64</v>
      </c>
      <c r="B907" s="26" t="s">
        <v>2005</v>
      </c>
      <c r="C907" s="34">
        <v>750.0</v>
      </c>
      <c r="D907" s="26" t="s">
        <v>4300</v>
      </c>
      <c r="E907" s="26" t="s">
        <v>1905</v>
      </c>
      <c r="F907" s="26" t="s">
        <v>1924</v>
      </c>
      <c r="G907" s="26" t="s">
        <v>4301</v>
      </c>
      <c r="H907" s="28"/>
      <c r="I907" s="28"/>
      <c r="J907" s="26" t="s">
        <v>1427</v>
      </c>
      <c r="K907" s="26" t="s">
        <v>1306</v>
      </c>
      <c r="L907" s="36">
        <v>12000.0</v>
      </c>
      <c r="M907" s="29">
        <f t="shared" ref="M907:M915" si="375">L907</f>
        <v>12000</v>
      </c>
      <c r="N907" s="53"/>
      <c r="O907" s="30">
        <v>17500.0</v>
      </c>
      <c r="P907" s="31">
        <f t="shared" si="371"/>
        <v>0.006857142857</v>
      </c>
      <c r="Q907" s="32">
        <f t="shared" si="372"/>
        <v>-5500</v>
      </c>
      <c r="R907" s="32">
        <f t="shared" si="373"/>
        <v>-15500</v>
      </c>
      <c r="S907" s="28"/>
      <c r="T907" s="28">
        <f t="shared" si="374"/>
        <v>1</v>
      </c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</row>
    <row r="908" ht="12.75" customHeight="1">
      <c r="A908" s="52" t="s">
        <v>64</v>
      </c>
      <c r="B908" s="26" t="s">
        <v>2005</v>
      </c>
      <c r="C908" s="34">
        <v>783.0</v>
      </c>
      <c r="D908" s="28" t="str">
        <f t="shared" ref="D908:D909" si="376">CONCATENATE(A908," x ", G908)</f>
        <v>Gleneagles (IRE) x Huamulan (FR)</v>
      </c>
      <c r="E908" s="26" t="s">
        <v>1902</v>
      </c>
      <c r="F908" s="26" t="s">
        <v>2019</v>
      </c>
      <c r="G908" s="26" t="s">
        <v>4302</v>
      </c>
      <c r="H908" s="28"/>
      <c r="I908" s="28"/>
      <c r="J908" s="26" t="s">
        <v>1495</v>
      </c>
      <c r="K908" s="26" t="s">
        <v>943</v>
      </c>
      <c r="L908" s="55">
        <v>50000.0</v>
      </c>
      <c r="M908" s="29">
        <f t="shared" si="375"/>
        <v>50000</v>
      </c>
      <c r="N908" s="28"/>
      <c r="O908" s="37">
        <v>17500.0</v>
      </c>
      <c r="P908" s="31">
        <f t="shared" si="371"/>
        <v>0.02857142857</v>
      </c>
      <c r="Q908" s="32">
        <f t="shared" si="372"/>
        <v>32500</v>
      </c>
      <c r="R908" s="32">
        <f t="shared" si="373"/>
        <v>22500</v>
      </c>
      <c r="S908" s="28"/>
      <c r="T908" s="28">
        <f t="shared" si="374"/>
        <v>0</v>
      </c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</row>
    <row r="909" ht="12.75" customHeight="1">
      <c r="A909" s="52" t="s">
        <v>64</v>
      </c>
      <c r="B909" s="26" t="s">
        <v>2005</v>
      </c>
      <c r="C909" s="34">
        <v>952.0</v>
      </c>
      <c r="D909" s="28" t="str">
        <f t="shared" si="376"/>
        <v>Gleneagles (IRE) x Saturn Girl (IRE)</v>
      </c>
      <c r="E909" s="26" t="s">
        <v>1905</v>
      </c>
      <c r="F909" s="26" t="s">
        <v>2437</v>
      </c>
      <c r="G909" s="26" t="s">
        <v>4303</v>
      </c>
      <c r="H909" s="28"/>
      <c r="I909" s="28"/>
      <c r="J909" s="26" t="s">
        <v>1493</v>
      </c>
      <c r="K909" s="26" t="s">
        <v>1306</v>
      </c>
      <c r="L909" s="55">
        <v>10000.0</v>
      </c>
      <c r="M909" s="29">
        <f t="shared" si="375"/>
        <v>10000</v>
      </c>
      <c r="N909" s="28"/>
      <c r="O909" s="30">
        <v>17500.0</v>
      </c>
      <c r="P909" s="31">
        <f t="shared" si="371"/>
        <v>0.005714285714</v>
      </c>
      <c r="Q909" s="32">
        <f t="shared" si="372"/>
        <v>-7500</v>
      </c>
      <c r="R909" s="32">
        <f t="shared" si="373"/>
        <v>-17500</v>
      </c>
      <c r="S909" s="28"/>
      <c r="T909" s="28">
        <f t="shared" si="374"/>
        <v>1</v>
      </c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</row>
    <row r="910" ht="12.75" customHeight="1">
      <c r="A910" s="38" t="s">
        <v>64</v>
      </c>
      <c r="B910" s="34" t="s">
        <v>1921</v>
      </c>
      <c r="C910" s="39" t="s">
        <v>4304</v>
      </c>
      <c r="D910" s="28" t="s">
        <v>4305</v>
      </c>
      <c r="E910" s="26" t="s">
        <v>1905</v>
      </c>
      <c r="F910" s="28" t="s">
        <v>1952</v>
      </c>
      <c r="G910" s="28" t="s">
        <v>4306</v>
      </c>
      <c r="H910" s="28" t="s">
        <v>2205</v>
      </c>
      <c r="I910" s="28" t="s">
        <v>2484</v>
      </c>
      <c r="J910" s="28" t="s">
        <v>1495</v>
      </c>
      <c r="K910" s="28" t="s">
        <v>974</v>
      </c>
      <c r="L910" s="40">
        <v>35000.0</v>
      </c>
      <c r="M910" s="29">
        <f t="shared" si="375"/>
        <v>35000</v>
      </c>
      <c r="N910" s="57"/>
      <c r="O910" s="37">
        <v>17500.0</v>
      </c>
      <c r="P910" s="31">
        <f t="shared" si="371"/>
        <v>0.02</v>
      </c>
      <c r="Q910" s="32">
        <f t="shared" si="372"/>
        <v>17500</v>
      </c>
      <c r="R910" s="32">
        <f t="shared" si="373"/>
        <v>7500</v>
      </c>
      <c r="S910" s="28"/>
      <c r="T910" s="28">
        <f t="shared" si="374"/>
        <v>0</v>
      </c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</row>
    <row r="911" ht="12.75" customHeight="1">
      <c r="A911" s="38" t="s">
        <v>64</v>
      </c>
      <c r="B911" s="34" t="s">
        <v>1921</v>
      </c>
      <c r="C911" s="39" t="s">
        <v>4307</v>
      </c>
      <c r="D911" s="28" t="s">
        <v>4308</v>
      </c>
      <c r="E911" s="26" t="s">
        <v>1902</v>
      </c>
      <c r="F911" s="28" t="s">
        <v>1924</v>
      </c>
      <c r="G911" s="28" t="s">
        <v>4309</v>
      </c>
      <c r="H911" s="28" t="s">
        <v>2205</v>
      </c>
      <c r="I911" s="28" t="s">
        <v>48</v>
      </c>
      <c r="J911" s="28" t="s">
        <v>1466</v>
      </c>
      <c r="K911" s="28" t="s">
        <v>745</v>
      </c>
      <c r="L911" s="40">
        <v>10000.0</v>
      </c>
      <c r="M911" s="29">
        <f t="shared" si="375"/>
        <v>10000</v>
      </c>
      <c r="N911" s="57"/>
      <c r="O911" s="37">
        <v>17500.0</v>
      </c>
      <c r="P911" s="31">
        <f t="shared" si="371"/>
        <v>0.005714285714</v>
      </c>
      <c r="Q911" s="32">
        <f t="shared" si="372"/>
        <v>-7500</v>
      </c>
      <c r="R911" s="32">
        <f t="shared" si="373"/>
        <v>-17500</v>
      </c>
      <c r="S911" s="28"/>
      <c r="T911" s="28">
        <f t="shared" si="374"/>
        <v>1</v>
      </c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</row>
    <row r="912" ht="12.75" customHeight="1">
      <c r="A912" s="38" t="s">
        <v>64</v>
      </c>
      <c r="B912" s="34" t="s">
        <v>1921</v>
      </c>
      <c r="C912" s="39" t="s">
        <v>4310</v>
      </c>
      <c r="D912" s="28" t="s">
        <v>4311</v>
      </c>
      <c r="E912" s="26" t="s">
        <v>1905</v>
      </c>
      <c r="F912" s="28" t="s">
        <v>1924</v>
      </c>
      <c r="G912" s="28" t="s">
        <v>4312</v>
      </c>
      <c r="H912" s="28" t="s">
        <v>2205</v>
      </c>
      <c r="I912" s="28" t="s">
        <v>4313</v>
      </c>
      <c r="J912" s="28" t="s">
        <v>1466</v>
      </c>
      <c r="K912" s="28" t="s">
        <v>950</v>
      </c>
      <c r="L912" s="40">
        <v>5000.0</v>
      </c>
      <c r="M912" s="29">
        <f t="shared" si="375"/>
        <v>5000</v>
      </c>
      <c r="N912" s="57"/>
      <c r="O912" s="37">
        <v>17500.0</v>
      </c>
      <c r="P912" s="31">
        <f t="shared" si="371"/>
        <v>0.002857142857</v>
      </c>
      <c r="Q912" s="32">
        <f t="shared" si="372"/>
        <v>-12500</v>
      </c>
      <c r="R912" s="32">
        <f t="shared" si="373"/>
        <v>-22500</v>
      </c>
      <c r="S912" s="28"/>
      <c r="T912" s="28">
        <f t="shared" si="374"/>
        <v>1</v>
      </c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</row>
    <row r="913" ht="12.75" customHeight="1">
      <c r="A913" s="38" t="s">
        <v>64</v>
      </c>
      <c r="B913" s="34" t="s">
        <v>1921</v>
      </c>
      <c r="C913" s="39" t="s">
        <v>4314</v>
      </c>
      <c r="D913" s="28" t="s">
        <v>4315</v>
      </c>
      <c r="E913" s="26" t="s">
        <v>1902</v>
      </c>
      <c r="F913" s="28" t="s">
        <v>1924</v>
      </c>
      <c r="G913" s="28" t="s">
        <v>4316</v>
      </c>
      <c r="H913" s="28" t="s">
        <v>2205</v>
      </c>
      <c r="I913" s="28" t="s">
        <v>4235</v>
      </c>
      <c r="J913" s="28" t="s">
        <v>1402</v>
      </c>
      <c r="K913" s="28" t="s">
        <v>1293</v>
      </c>
      <c r="L913" s="40">
        <v>23000.0</v>
      </c>
      <c r="M913" s="29">
        <f t="shared" si="375"/>
        <v>23000</v>
      </c>
      <c r="N913" s="57"/>
      <c r="O913" s="37">
        <v>17500.0</v>
      </c>
      <c r="P913" s="31">
        <f t="shared" si="371"/>
        <v>0.01314285714</v>
      </c>
      <c r="Q913" s="32">
        <f t="shared" si="372"/>
        <v>5500</v>
      </c>
      <c r="R913" s="32">
        <f t="shared" si="373"/>
        <v>-4500</v>
      </c>
      <c r="S913" s="28"/>
      <c r="T913" s="28">
        <f t="shared" si="374"/>
        <v>0</v>
      </c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</row>
    <row r="914" ht="12.75" customHeight="1">
      <c r="A914" s="38" t="s">
        <v>64</v>
      </c>
      <c r="B914" s="34" t="s">
        <v>1928</v>
      </c>
      <c r="C914" s="39" t="s">
        <v>4317</v>
      </c>
      <c r="D914" s="28" t="s">
        <v>4318</v>
      </c>
      <c r="E914" s="26" t="s">
        <v>1905</v>
      </c>
      <c r="F914" s="28" t="s">
        <v>1924</v>
      </c>
      <c r="G914" s="28" t="s">
        <v>4319</v>
      </c>
      <c r="H914" s="28" t="s">
        <v>2205</v>
      </c>
      <c r="I914" s="28" t="s">
        <v>4320</v>
      </c>
      <c r="J914" s="28" t="s">
        <v>1685</v>
      </c>
      <c r="K914" s="28" t="s">
        <v>1101</v>
      </c>
      <c r="L914" s="40">
        <v>6000.0</v>
      </c>
      <c r="M914" s="29">
        <f t="shared" si="375"/>
        <v>6000</v>
      </c>
      <c r="N914" s="57"/>
      <c r="O914" s="37">
        <v>17500.0</v>
      </c>
      <c r="P914" s="31">
        <f t="shared" si="371"/>
        <v>0.003428571429</v>
      </c>
      <c r="Q914" s="32">
        <f t="shared" si="372"/>
        <v>-11500</v>
      </c>
      <c r="R914" s="32">
        <f t="shared" si="373"/>
        <v>-21500</v>
      </c>
      <c r="S914" s="28"/>
      <c r="T914" s="28">
        <f t="shared" si="374"/>
        <v>1</v>
      </c>
      <c r="V914" s="28"/>
      <c r="W914" s="28"/>
      <c r="X914" s="28"/>
    </row>
    <row r="915" ht="12.75" customHeight="1">
      <c r="A915" s="38" t="s">
        <v>64</v>
      </c>
      <c r="B915" s="34" t="s">
        <v>1928</v>
      </c>
      <c r="C915" s="39" t="s">
        <v>4321</v>
      </c>
      <c r="D915" s="28" t="s">
        <v>4322</v>
      </c>
      <c r="E915" s="26" t="s">
        <v>1902</v>
      </c>
      <c r="F915" s="28" t="s">
        <v>1952</v>
      </c>
      <c r="G915" s="28" t="s">
        <v>4323</v>
      </c>
      <c r="H915" s="28" t="s">
        <v>2205</v>
      </c>
      <c r="I915" s="28" t="s">
        <v>2422</v>
      </c>
      <c r="J915" s="28" t="s">
        <v>1449</v>
      </c>
      <c r="K915" s="28" t="s">
        <v>1207</v>
      </c>
      <c r="L915" s="40">
        <v>9000.0</v>
      </c>
      <c r="M915" s="29">
        <f t="shared" si="375"/>
        <v>9000</v>
      </c>
      <c r="N915" s="57"/>
      <c r="O915" s="37">
        <v>17500.0</v>
      </c>
      <c r="P915" s="31">
        <f t="shared" si="371"/>
        <v>0.005142857143</v>
      </c>
      <c r="Q915" s="32">
        <f t="shared" si="372"/>
        <v>-8500</v>
      </c>
      <c r="R915" s="32">
        <f t="shared" si="373"/>
        <v>-18500</v>
      </c>
      <c r="S915" s="28"/>
      <c r="T915" s="28">
        <f t="shared" si="374"/>
        <v>1</v>
      </c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</row>
    <row r="916" ht="12.75" customHeight="1">
      <c r="A916" s="25" t="s">
        <v>64</v>
      </c>
      <c r="B916" s="26" t="s">
        <v>1933</v>
      </c>
      <c r="C916" s="39" t="s">
        <v>1929</v>
      </c>
      <c r="D916" s="28" t="s">
        <v>4324</v>
      </c>
      <c r="E916" s="28" t="s">
        <v>1902</v>
      </c>
      <c r="F916" s="28" t="s">
        <v>1952</v>
      </c>
      <c r="G916" s="28" t="s">
        <v>4325</v>
      </c>
      <c r="H916" s="53" t="s">
        <v>2205</v>
      </c>
      <c r="I916" s="28" t="s">
        <v>4158</v>
      </c>
      <c r="J916" s="28" t="s">
        <v>1450</v>
      </c>
      <c r="K916" s="28" t="s">
        <v>1358</v>
      </c>
      <c r="L916" s="29">
        <f t="shared" ref="L916:L921" si="377">M916*1.2</f>
        <v>246000</v>
      </c>
      <c r="M916" s="49">
        <v>205000.0</v>
      </c>
      <c r="N916" s="28"/>
      <c r="O916" s="30">
        <v>17500.0</v>
      </c>
      <c r="P916" s="31">
        <f t="shared" si="371"/>
        <v>0.1405714286</v>
      </c>
      <c r="Q916" s="32">
        <f t="shared" si="372"/>
        <v>228500</v>
      </c>
      <c r="R916" s="32">
        <f t="shared" si="373"/>
        <v>218500</v>
      </c>
      <c r="S916" s="28"/>
      <c r="T916" s="28">
        <f t="shared" si="374"/>
        <v>0</v>
      </c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</row>
    <row r="917" ht="12.75" customHeight="1">
      <c r="A917" s="25" t="s">
        <v>64</v>
      </c>
      <c r="B917" s="26" t="s">
        <v>1937</v>
      </c>
      <c r="C917" s="39" t="s">
        <v>1934</v>
      </c>
      <c r="D917" s="28" t="s">
        <v>4326</v>
      </c>
      <c r="E917" s="28" t="s">
        <v>1905</v>
      </c>
      <c r="F917" s="28" t="s">
        <v>1924</v>
      </c>
      <c r="G917" s="28" t="s">
        <v>4327</v>
      </c>
      <c r="H917" s="28" t="s">
        <v>2205</v>
      </c>
      <c r="I917" s="28" t="s">
        <v>4328</v>
      </c>
      <c r="J917" s="28" t="s">
        <v>1638</v>
      </c>
      <c r="K917" s="28" t="s">
        <v>409</v>
      </c>
      <c r="L917" s="29">
        <f t="shared" si="377"/>
        <v>96000</v>
      </c>
      <c r="M917" s="40">
        <v>80000.0</v>
      </c>
      <c r="N917" s="32"/>
      <c r="O917" s="30">
        <v>17500.0</v>
      </c>
      <c r="P917" s="31">
        <f t="shared" ref="P917:P920" si="378">sum(M917/O917/100)</f>
        <v>0.04571428571</v>
      </c>
      <c r="Q917" s="32">
        <f t="shared" ref="Q917:Q920" si="379">sum(M917-O917)</f>
        <v>62500</v>
      </c>
      <c r="R917" s="32">
        <f t="shared" ref="R917:R920" si="380">M917-O917-$S$1</f>
        <v>52500</v>
      </c>
      <c r="S917" s="28"/>
      <c r="T917" s="28">
        <f t="shared" ref="T917:T920" si="381">IF(O917&gt;=M917,1,0)</f>
        <v>0</v>
      </c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</row>
    <row r="918" ht="12.75" customHeight="1">
      <c r="A918" s="25" t="s">
        <v>64</v>
      </c>
      <c r="B918" s="26" t="s">
        <v>1937</v>
      </c>
      <c r="C918" s="39" t="s">
        <v>4329</v>
      </c>
      <c r="D918" s="28" t="s">
        <v>4330</v>
      </c>
      <c r="E918" s="28" t="s">
        <v>1902</v>
      </c>
      <c r="F918" s="28" t="s">
        <v>1924</v>
      </c>
      <c r="G918" s="28" t="s">
        <v>4331</v>
      </c>
      <c r="H918" s="28" t="s">
        <v>2205</v>
      </c>
      <c r="I918" s="28" t="s">
        <v>112</v>
      </c>
      <c r="J918" s="28" t="s">
        <v>1448</v>
      </c>
      <c r="K918" s="28" t="s">
        <v>221</v>
      </c>
      <c r="L918" s="29">
        <f t="shared" si="377"/>
        <v>336000</v>
      </c>
      <c r="M918" s="40">
        <v>280000.0</v>
      </c>
      <c r="N918" s="32"/>
      <c r="O918" s="30">
        <v>17500.0</v>
      </c>
      <c r="P918" s="31">
        <f t="shared" si="378"/>
        <v>0.16</v>
      </c>
      <c r="Q918" s="32">
        <f t="shared" si="379"/>
        <v>262500</v>
      </c>
      <c r="R918" s="32">
        <f t="shared" si="380"/>
        <v>252500</v>
      </c>
      <c r="S918" s="28"/>
      <c r="T918" s="28">
        <f t="shared" si="381"/>
        <v>0</v>
      </c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</row>
    <row r="919" ht="12.75" customHeight="1">
      <c r="A919" s="25" t="s">
        <v>64</v>
      </c>
      <c r="B919" s="26" t="s">
        <v>1937</v>
      </c>
      <c r="C919" s="42" t="s">
        <v>4332</v>
      </c>
      <c r="D919" s="28" t="s">
        <v>4333</v>
      </c>
      <c r="E919" s="28" t="s">
        <v>1902</v>
      </c>
      <c r="F919" s="28" t="s">
        <v>1924</v>
      </c>
      <c r="G919" s="28" t="s">
        <v>4334</v>
      </c>
      <c r="H919" s="28" t="s">
        <v>2205</v>
      </c>
      <c r="I919" s="28" t="s">
        <v>4335</v>
      </c>
      <c r="J919" s="28" t="s">
        <v>1648</v>
      </c>
      <c r="K919" s="28" t="s">
        <v>601</v>
      </c>
      <c r="L919" s="29">
        <f t="shared" si="377"/>
        <v>78000</v>
      </c>
      <c r="M919" s="43">
        <v>65000.0</v>
      </c>
      <c r="N919" s="28"/>
      <c r="O919" s="30">
        <v>17500.0</v>
      </c>
      <c r="P919" s="31">
        <f t="shared" si="378"/>
        <v>0.03714285714</v>
      </c>
      <c r="Q919" s="32">
        <f t="shared" si="379"/>
        <v>47500</v>
      </c>
      <c r="R919" s="32">
        <f t="shared" si="380"/>
        <v>37500</v>
      </c>
      <c r="S919" s="28"/>
      <c r="T919" s="28">
        <f t="shared" si="381"/>
        <v>0</v>
      </c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</row>
    <row r="920" ht="12.75" customHeight="1">
      <c r="A920" s="25" t="s">
        <v>64</v>
      </c>
      <c r="B920" s="26" t="s">
        <v>1937</v>
      </c>
      <c r="C920" s="42" t="s">
        <v>4336</v>
      </c>
      <c r="D920" s="28" t="s">
        <v>4337</v>
      </c>
      <c r="E920" s="28" t="s">
        <v>1902</v>
      </c>
      <c r="F920" s="28" t="s">
        <v>1924</v>
      </c>
      <c r="G920" s="28" t="s">
        <v>4338</v>
      </c>
      <c r="H920" s="28" t="s">
        <v>2205</v>
      </c>
      <c r="I920" s="28" t="s">
        <v>2447</v>
      </c>
      <c r="J920" s="28" t="s">
        <v>1459</v>
      </c>
      <c r="K920" s="28" t="s">
        <v>519</v>
      </c>
      <c r="L920" s="29">
        <f t="shared" si="377"/>
        <v>276000</v>
      </c>
      <c r="M920" s="43">
        <v>230000.0</v>
      </c>
      <c r="N920" s="28"/>
      <c r="O920" s="30">
        <v>17500.0</v>
      </c>
      <c r="P920" s="31">
        <f t="shared" si="378"/>
        <v>0.1314285714</v>
      </c>
      <c r="Q920" s="32">
        <f t="shared" si="379"/>
        <v>212500</v>
      </c>
      <c r="R920" s="32">
        <f t="shared" si="380"/>
        <v>202500</v>
      </c>
      <c r="S920" s="28"/>
      <c r="T920" s="28">
        <f t="shared" si="381"/>
        <v>0</v>
      </c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</row>
    <row r="921" ht="12.75" customHeight="1">
      <c r="A921" s="25" t="s">
        <v>65</v>
      </c>
      <c r="B921" s="26" t="s">
        <v>1900</v>
      </c>
      <c r="C921" s="27">
        <v>79.0</v>
      </c>
      <c r="D921" s="28" t="s">
        <v>4339</v>
      </c>
      <c r="E921" s="28" t="s">
        <v>1902</v>
      </c>
      <c r="F921" s="28"/>
      <c r="G921" s="28" t="s">
        <v>4340</v>
      </c>
      <c r="H921" s="28"/>
      <c r="I921" s="28"/>
      <c r="J921" s="28" t="s">
        <v>1636</v>
      </c>
      <c r="K921" s="28" t="s">
        <v>1310</v>
      </c>
      <c r="L921" s="29">
        <f t="shared" si="377"/>
        <v>9600</v>
      </c>
      <c r="M921" s="29">
        <v>8000.0</v>
      </c>
      <c r="N921" s="28"/>
      <c r="O921" s="30">
        <v>6000.0</v>
      </c>
      <c r="P921" s="31">
        <f t="shared" ref="P921:P925" si="382">sum(L921/O921/100)</f>
        <v>0.016</v>
      </c>
      <c r="Q921" s="32">
        <f t="shared" ref="Q921:Q925" si="383">sum(L921-O921)</f>
        <v>3600</v>
      </c>
      <c r="R921" s="32">
        <f t="shared" ref="R921:R925" si="384">L921-O921-$S$1</f>
        <v>-6400</v>
      </c>
      <c r="S921" s="28"/>
      <c r="T921" s="28">
        <f t="shared" ref="T921:T925" si="385">IF(O921&gt;=L921,1,0)</f>
        <v>0</v>
      </c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</row>
    <row r="922" ht="12.75" customHeight="1">
      <c r="A922" s="38" t="s">
        <v>65</v>
      </c>
      <c r="B922" s="34" t="s">
        <v>1921</v>
      </c>
      <c r="C922" s="39" t="s">
        <v>2993</v>
      </c>
      <c r="D922" s="28" t="s">
        <v>4341</v>
      </c>
      <c r="E922" s="26" t="s">
        <v>1902</v>
      </c>
      <c r="F922" s="28" t="s">
        <v>2382</v>
      </c>
      <c r="G922" s="28" t="s">
        <v>4342</v>
      </c>
      <c r="H922" s="28" t="s">
        <v>4000</v>
      </c>
      <c r="I922" s="28" t="s">
        <v>4343</v>
      </c>
      <c r="J922" s="28" t="s">
        <v>1852</v>
      </c>
      <c r="K922" s="28" t="s">
        <v>1204</v>
      </c>
      <c r="L922" s="40">
        <v>38000.0</v>
      </c>
      <c r="M922" s="29">
        <f t="shared" ref="M922:M925" si="386">L922</f>
        <v>38000</v>
      </c>
      <c r="N922" s="57"/>
      <c r="O922" s="37">
        <v>6000.0</v>
      </c>
      <c r="P922" s="31">
        <f t="shared" si="382"/>
        <v>0.06333333333</v>
      </c>
      <c r="Q922" s="32">
        <f t="shared" si="383"/>
        <v>32000</v>
      </c>
      <c r="R922" s="32">
        <f t="shared" si="384"/>
        <v>22000</v>
      </c>
      <c r="S922" s="28"/>
      <c r="T922" s="28">
        <f t="shared" si="385"/>
        <v>0</v>
      </c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</row>
    <row r="923" ht="12.75" customHeight="1">
      <c r="A923" s="33" t="s">
        <v>66</v>
      </c>
      <c r="B923" s="26" t="s">
        <v>2005</v>
      </c>
      <c r="C923" s="54">
        <v>695.0</v>
      </c>
      <c r="D923" s="35" t="s">
        <v>4344</v>
      </c>
      <c r="E923" s="26" t="s">
        <v>1902</v>
      </c>
      <c r="F923" s="35" t="s">
        <v>1924</v>
      </c>
      <c r="G923" s="35" t="s">
        <v>4345</v>
      </c>
      <c r="H923" s="28"/>
      <c r="I923" s="28"/>
      <c r="J923" s="35" t="s">
        <v>1825</v>
      </c>
      <c r="K923" s="35" t="s">
        <v>868</v>
      </c>
      <c r="L923" s="40">
        <v>37000.0</v>
      </c>
      <c r="M923" s="29">
        <f t="shared" si="386"/>
        <v>37000</v>
      </c>
      <c r="N923" s="53"/>
      <c r="O923" s="30">
        <v>12000.0</v>
      </c>
      <c r="P923" s="31">
        <f t="shared" si="382"/>
        <v>0.03083333333</v>
      </c>
      <c r="Q923" s="32">
        <f t="shared" si="383"/>
        <v>25000</v>
      </c>
      <c r="R923" s="32">
        <f t="shared" si="384"/>
        <v>15000</v>
      </c>
      <c r="S923" s="28"/>
      <c r="T923" s="28">
        <f t="shared" si="385"/>
        <v>0</v>
      </c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</row>
    <row r="924" ht="12.75" customHeight="1">
      <c r="A924" s="38" t="s">
        <v>66</v>
      </c>
      <c r="B924" s="34" t="s">
        <v>1921</v>
      </c>
      <c r="C924" s="39" t="s">
        <v>2969</v>
      </c>
      <c r="D924" s="28" t="s">
        <v>4346</v>
      </c>
      <c r="E924" s="26" t="s">
        <v>1902</v>
      </c>
      <c r="F924" s="28" t="s">
        <v>1924</v>
      </c>
      <c r="G924" s="28" t="s">
        <v>4347</v>
      </c>
      <c r="H924" s="28" t="s">
        <v>1968</v>
      </c>
      <c r="I924" s="28" t="s">
        <v>88</v>
      </c>
      <c r="J924" s="28" t="s">
        <v>1516</v>
      </c>
      <c r="K924" s="28" t="s">
        <v>440</v>
      </c>
      <c r="L924" s="40">
        <v>30000.0</v>
      </c>
      <c r="M924" s="29">
        <f t="shared" si="386"/>
        <v>30000</v>
      </c>
      <c r="N924" s="41"/>
      <c r="O924" s="37">
        <v>12000.0</v>
      </c>
      <c r="P924" s="31">
        <f t="shared" si="382"/>
        <v>0.025</v>
      </c>
      <c r="Q924" s="32">
        <f t="shared" si="383"/>
        <v>18000</v>
      </c>
      <c r="R924" s="32">
        <f t="shared" si="384"/>
        <v>8000</v>
      </c>
      <c r="S924" s="28"/>
      <c r="T924" s="28">
        <f t="shared" si="385"/>
        <v>0</v>
      </c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</row>
    <row r="925" ht="12.75" customHeight="1">
      <c r="A925" s="38" t="s">
        <v>66</v>
      </c>
      <c r="B925" s="34" t="s">
        <v>1928</v>
      </c>
      <c r="C925" s="39" t="s">
        <v>4348</v>
      </c>
      <c r="D925" s="28" t="s">
        <v>4349</v>
      </c>
      <c r="E925" s="26" t="s">
        <v>1902</v>
      </c>
      <c r="F925" s="28" t="s">
        <v>1924</v>
      </c>
      <c r="G925" s="28" t="s">
        <v>4350</v>
      </c>
      <c r="H925" s="28" t="s">
        <v>1968</v>
      </c>
      <c r="I925" s="28" t="s">
        <v>3708</v>
      </c>
      <c r="J925" s="28" t="s">
        <v>1091</v>
      </c>
      <c r="K925" s="28" t="s">
        <v>698</v>
      </c>
      <c r="L925" s="40">
        <v>30000.0</v>
      </c>
      <c r="M925" s="29">
        <f t="shared" si="386"/>
        <v>30000</v>
      </c>
      <c r="N925" s="41"/>
      <c r="O925" s="37">
        <v>12000.0</v>
      </c>
      <c r="P925" s="31">
        <f t="shared" si="382"/>
        <v>0.025</v>
      </c>
      <c r="Q925" s="32">
        <f t="shared" si="383"/>
        <v>18000</v>
      </c>
      <c r="R925" s="32">
        <f t="shared" si="384"/>
        <v>8000</v>
      </c>
      <c r="S925" s="28"/>
      <c r="T925" s="28">
        <f t="shared" si="385"/>
        <v>0</v>
      </c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</row>
    <row r="926" ht="12.75" customHeight="1">
      <c r="A926" s="25" t="s">
        <v>66</v>
      </c>
      <c r="B926" s="26" t="s">
        <v>1937</v>
      </c>
      <c r="C926" s="39" t="s">
        <v>3914</v>
      </c>
      <c r="D926" s="28" t="s">
        <v>4351</v>
      </c>
      <c r="E926" s="28" t="s">
        <v>1902</v>
      </c>
      <c r="F926" s="28" t="s">
        <v>1924</v>
      </c>
      <c r="G926" s="28" t="s">
        <v>4352</v>
      </c>
      <c r="H926" s="28" t="s">
        <v>1968</v>
      </c>
      <c r="I926" s="28" t="s">
        <v>1978</v>
      </c>
      <c r="J926" s="28" t="s">
        <v>1515</v>
      </c>
      <c r="K926" s="28" t="s">
        <v>858</v>
      </c>
      <c r="L926" s="29">
        <f>M926*1.2</f>
        <v>42000</v>
      </c>
      <c r="M926" s="40">
        <v>35000.0</v>
      </c>
      <c r="N926" s="32"/>
      <c r="O926" s="30">
        <v>12000.0</v>
      </c>
      <c r="P926" s="31">
        <f t="shared" ref="P926:P931" si="387">sum(M926/O926/100)</f>
        <v>0.02916666667</v>
      </c>
      <c r="Q926" s="32">
        <f t="shared" ref="Q926:Q931" si="388">sum(M926-O926)</f>
        <v>23000</v>
      </c>
      <c r="R926" s="32">
        <f t="shared" ref="R926:R931" si="389">M926-O926-$S$1</f>
        <v>13000</v>
      </c>
      <c r="S926" s="28"/>
      <c r="T926" s="28">
        <f t="shared" ref="T926:T931" si="390">IF(O926&gt;=M926,1,0)</f>
        <v>0</v>
      </c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</row>
    <row r="927" ht="12.75" customHeight="1">
      <c r="A927" s="25" t="s">
        <v>66</v>
      </c>
      <c r="B927" s="35" t="s">
        <v>1949</v>
      </c>
      <c r="C927" s="44" t="s">
        <v>4353</v>
      </c>
      <c r="D927" s="6" t="s">
        <v>4354</v>
      </c>
      <c r="E927" s="6" t="s">
        <v>1902</v>
      </c>
      <c r="F927" s="6" t="s">
        <v>1924</v>
      </c>
      <c r="G927" s="6" t="s">
        <v>4355</v>
      </c>
      <c r="H927" s="6" t="s">
        <v>1968</v>
      </c>
      <c r="I927" s="6" t="s">
        <v>3478</v>
      </c>
      <c r="J927" s="6" t="s">
        <v>1454</v>
      </c>
      <c r="K927" s="6" t="s">
        <v>698</v>
      </c>
      <c r="L927" s="46">
        <v>18000.0</v>
      </c>
      <c r="M927" s="47">
        <v>15000.0</v>
      </c>
      <c r="O927" s="48">
        <v>12000.0</v>
      </c>
      <c r="P927" s="31">
        <f t="shared" si="387"/>
        <v>0.0125</v>
      </c>
      <c r="Q927" s="32">
        <f t="shared" si="388"/>
        <v>3000</v>
      </c>
      <c r="R927" s="32">
        <f t="shared" si="389"/>
        <v>-7000</v>
      </c>
      <c r="S927" s="28"/>
      <c r="T927" s="28">
        <f t="shared" si="390"/>
        <v>0</v>
      </c>
    </row>
    <row r="928" ht="12.75" customHeight="1">
      <c r="A928" s="25" t="s">
        <v>66</v>
      </c>
      <c r="B928" s="35" t="s">
        <v>1949</v>
      </c>
      <c r="C928" s="44" t="s">
        <v>4356</v>
      </c>
      <c r="D928" s="6" t="s">
        <v>4357</v>
      </c>
      <c r="E928" s="6" t="s">
        <v>1902</v>
      </c>
      <c r="F928" s="6" t="s">
        <v>1924</v>
      </c>
      <c r="G928" s="6" t="s">
        <v>4358</v>
      </c>
      <c r="H928" s="6" t="s">
        <v>1968</v>
      </c>
      <c r="I928" s="6" t="s">
        <v>2678</v>
      </c>
      <c r="J928" s="6" t="s">
        <v>1874</v>
      </c>
      <c r="K928" s="6" t="s">
        <v>309</v>
      </c>
      <c r="L928" s="46">
        <v>66000.0</v>
      </c>
      <c r="M928" s="47">
        <v>55000.0</v>
      </c>
      <c r="O928" s="48">
        <v>12000.0</v>
      </c>
      <c r="P928" s="31">
        <f t="shared" si="387"/>
        <v>0.04583333333</v>
      </c>
      <c r="Q928" s="32">
        <f t="shared" si="388"/>
        <v>43000</v>
      </c>
      <c r="R928" s="32">
        <f t="shared" si="389"/>
        <v>33000</v>
      </c>
      <c r="S928" s="28"/>
      <c r="T928" s="28">
        <f t="shared" si="390"/>
        <v>0</v>
      </c>
    </row>
    <row r="929" ht="12.75" customHeight="1">
      <c r="A929" s="25" t="s">
        <v>66</v>
      </c>
      <c r="B929" s="35" t="s">
        <v>1949</v>
      </c>
      <c r="C929" s="27" t="s">
        <v>4359</v>
      </c>
      <c r="D929" s="28" t="s">
        <v>4360</v>
      </c>
      <c r="E929" s="28" t="s">
        <v>1902</v>
      </c>
      <c r="F929" s="28" t="s">
        <v>1924</v>
      </c>
      <c r="G929" s="28" t="s">
        <v>4361</v>
      </c>
      <c r="H929" s="28" t="s">
        <v>1968</v>
      </c>
      <c r="I929" s="28" t="s">
        <v>4158</v>
      </c>
      <c r="J929" s="32" t="s">
        <v>1844</v>
      </c>
      <c r="K929" s="32" t="s">
        <v>1074</v>
      </c>
      <c r="L929" s="29">
        <v>18000.0</v>
      </c>
      <c r="M929" s="49">
        <v>15000.0</v>
      </c>
      <c r="N929" s="50"/>
      <c r="O929" s="48">
        <v>12000.0</v>
      </c>
      <c r="P929" s="31">
        <f t="shared" si="387"/>
        <v>0.0125</v>
      </c>
      <c r="Q929" s="32">
        <f t="shared" si="388"/>
        <v>3000</v>
      </c>
      <c r="R929" s="32">
        <f t="shared" si="389"/>
        <v>-7000</v>
      </c>
      <c r="S929" s="28"/>
      <c r="T929" s="28">
        <f t="shared" si="390"/>
        <v>0</v>
      </c>
      <c r="U929" s="28"/>
      <c r="V929" s="28"/>
      <c r="W929" s="28"/>
    </row>
    <row r="930" ht="12.75" customHeight="1">
      <c r="A930" s="25" t="s">
        <v>66</v>
      </c>
      <c r="B930" s="35" t="s">
        <v>1949</v>
      </c>
      <c r="C930" s="27" t="s">
        <v>4362</v>
      </c>
      <c r="D930" s="28" t="s">
        <v>4363</v>
      </c>
      <c r="E930" s="28" t="s">
        <v>1905</v>
      </c>
      <c r="F930" s="28" t="s">
        <v>1944</v>
      </c>
      <c r="G930" s="28" t="s">
        <v>4364</v>
      </c>
      <c r="H930" s="28" t="s">
        <v>1968</v>
      </c>
      <c r="I930" s="28" t="s">
        <v>130</v>
      </c>
      <c r="J930" s="32" t="s">
        <v>1856</v>
      </c>
      <c r="K930" s="32" t="s">
        <v>1379</v>
      </c>
      <c r="L930" s="29">
        <v>3600.0</v>
      </c>
      <c r="M930" s="49">
        <v>3000.0</v>
      </c>
      <c r="N930" s="50"/>
      <c r="O930" s="48">
        <v>12000.0</v>
      </c>
      <c r="P930" s="31">
        <f t="shared" si="387"/>
        <v>0.0025</v>
      </c>
      <c r="Q930" s="32">
        <f t="shared" si="388"/>
        <v>-9000</v>
      </c>
      <c r="R930" s="32">
        <f t="shared" si="389"/>
        <v>-19000</v>
      </c>
      <c r="S930" s="28"/>
      <c r="T930" s="28">
        <f t="shared" si="390"/>
        <v>1</v>
      </c>
      <c r="U930" s="28"/>
      <c r="V930" s="28"/>
      <c r="W930" s="28"/>
    </row>
    <row r="931" ht="12.75" customHeight="1">
      <c r="A931" s="25" t="s">
        <v>66</v>
      </c>
      <c r="B931" s="35" t="s">
        <v>1949</v>
      </c>
      <c r="C931" s="27" t="s">
        <v>4365</v>
      </c>
      <c r="D931" s="28" t="s">
        <v>4366</v>
      </c>
      <c r="E931" s="28" t="s">
        <v>1905</v>
      </c>
      <c r="F931" s="28" t="s">
        <v>1924</v>
      </c>
      <c r="G931" s="28" t="s">
        <v>4367</v>
      </c>
      <c r="H931" s="28" t="s">
        <v>1968</v>
      </c>
      <c r="I931" s="28" t="s">
        <v>3337</v>
      </c>
      <c r="J931" s="32" t="s">
        <v>1879</v>
      </c>
      <c r="K931" s="32" t="s">
        <v>888</v>
      </c>
      <c r="L931" s="29">
        <v>12000.0</v>
      </c>
      <c r="M931" s="49">
        <v>10000.0</v>
      </c>
      <c r="N931" s="50"/>
      <c r="O931" s="48">
        <v>12000.0</v>
      </c>
      <c r="P931" s="31">
        <f t="shared" si="387"/>
        <v>0.008333333333</v>
      </c>
      <c r="Q931" s="32">
        <f t="shared" si="388"/>
        <v>-2000</v>
      </c>
      <c r="R931" s="32">
        <f t="shared" si="389"/>
        <v>-12000</v>
      </c>
      <c r="S931" s="28"/>
      <c r="T931" s="28">
        <f t="shared" si="390"/>
        <v>1</v>
      </c>
      <c r="U931" s="28"/>
      <c r="V931" s="28"/>
      <c r="W931" s="28"/>
    </row>
    <row r="932" ht="12.75" customHeight="1">
      <c r="A932" s="25" t="s">
        <v>67</v>
      </c>
      <c r="B932" s="26" t="s">
        <v>1900</v>
      </c>
      <c r="C932" s="27">
        <v>12.0</v>
      </c>
      <c r="D932" s="28" t="s">
        <v>4368</v>
      </c>
      <c r="E932" s="28" t="s">
        <v>1902</v>
      </c>
      <c r="F932" s="28"/>
      <c r="G932" s="28" t="s">
        <v>4369</v>
      </c>
      <c r="H932" s="28"/>
      <c r="I932" s="28"/>
      <c r="J932" s="28" t="s">
        <v>1773</v>
      </c>
      <c r="K932" s="28" t="s">
        <v>680</v>
      </c>
      <c r="L932" s="29">
        <f>M932*1.2</f>
        <v>22800</v>
      </c>
      <c r="M932" s="29">
        <v>19000.0</v>
      </c>
      <c r="N932" s="28"/>
      <c r="O932" s="30">
        <v>12000.0</v>
      </c>
      <c r="P932" s="31">
        <f t="shared" ref="P932:P934" si="391">sum(L932/O932/100)</f>
        <v>0.019</v>
      </c>
      <c r="Q932" s="32">
        <f t="shared" ref="Q932:Q934" si="392">sum(L932-O932)</f>
        <v>10800</v>
      </c>
      <c r="R932" s="32">
        <f t="shared" ref="R932:R934" si="393">L932-O932-$S$1</f>
        <v>800</v>
      </c>
      <c r="S932" s="28"/>
      <c r="T932" s="28">
        <f t="shared" ref="T932:T934" si="394">IF(O932&gt;=L932,1,0)</f>
        <v>0</v>
      </c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</row>
    <row r="933" ht="12.75" customHeight="1">
      <c r="A933" s="33" t="s">
        <v>67</v>
      </c>
      <c r="B933" s="26" t="s">
        <v>2005</v>
      </c>
      <c r="C933" s="54">
        <v>553.0</v>
      </c>
      <c r="D933" s="28" t="s">
        <v>4370</v>
      </c>
      <c r="E933" s="26" t="s">
        <v>1902</v>
      </c>
      <c r="F933" s="35" t="s">
        <v>2010</v>
      </c>
      <c r="G933" s="35" t="s">
        <v>4371</v>
      </c>
      <c r="H933" s="28"/>
      <c r="I933" s="28"/>
      <c r="J933" s="35" t="s">
        <v>1773</v>
      </c>
      <c r="K933" s="35" t="s">
        <v>1131</v>
      </c>
      <c r="L933" s="40">
        <v>9000.0</v>
      </c>
      <c r="M933" s="29">
        <f t="shared" ref="M933:M934" si="395">L933</f>
        <v>9000</v>
      </c>
      <c r="N933" s="53"/>
      <c r="O933" s="30">
        <v>12000.0</v>
      </c>
      <c r="P933" s="31">
        <f t="shared" si="391"/>
        <v>0.0075</v>
      </c>
      <c r="Q933" s="32">
        <f t="shared" si="392"/>
        <v>-3000</v>
      </c>
      <c r="R933" s="32">
        <f t="shared" si="393"/>
        <v>-13000</v>
      </c>
      <c r="S933" s="28"/>
      <c r="T933" s="28">
        <f t="shared" si="394"/>
        <v>1</v>
      </c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</row>
    <row r="934" ht="12.75" customHeight="1">
      <c r="A934" s="33" t="s">
        <v>67</v>
      </c>
      <c r="B934" s="34" t="s">
        <v>1921</v>
      </c>
      <c r="C934" s="39" t="s">
        <v>4372</v>
      </c>
      <c r="D934" s="28" t="s">
        <v>4373</v>
      </c>
      <c r="E934" s="26" t="s">
        <v>1902</v>
      </c>
      <c r="F934" s="28" t="s">
        <v>1924</v>
      </c>
      <c r="G934" s="28" t="s">
        <v>4374</v>
      </c>
      <c r="H934" s="28" t="s">
        <v>3392</v>
      </c>
      <c r="I934" s="28" t="s">
        <v>26</v>
      </c>
      <c r="J934" s="28" t="s">
        <v>1773</v>
      </c>
      <c r="K934" s="28" t="s">
        <v>1206</v>
      </c>
      <c r="L934" s="40">
        <v>11000.0</v>
      </c>
      <c r="M934" s="29">
        <f t="shared" si="395"/>
        <v>11000</v>
      </c>
      <c r="N934" s="41"/>
      <c r="O934" s="37">
        <v>12000.0</v>
      </c>
      <c r="P934" s="31">
        <f t="shared" si="391"/>
        <v>0.009166666667</v>
      </c>
      <c r="Q934" s="32">
        <f t="shared" si="392"/>
        <v>-1000</v>
      </c>
      <c r="R934" s="32">
        <f t="shared" si="393"/>
        <v>-11000</v>
      </c>
      <c r="S934" s="28"/>
      <c r="T934" s="28">
        <f t="shared" si="394"/>
        <v>1</v>
      </c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</row>
    <row r="935" ht="12.75" customHeight="1">
      <c r="A935" s="25" t="s">
        <v>67</v>
      </c>
      <c r="B935" s="35" t="s">
        <v>1949</v>
      </c>
      <c r="C935" s="27" t="s">
        <v>4375</v>
      </c>
      <c r="D935" s="28" t="s">
        <v>4376</v>
      </c>
      <c r="E935" s="28" t="s">
        <v>1905</v>
      </c>
      <c r="F935" s="28" t="s">
        <v>1924</v>
      </c>
      <c r="G935" s="28" t="s">
        <v>4377</v>
      </c>
      <c r="H935" s="28" t="s">
        <v>3392</v>
      </c>
      <c r="I935" s="28" t="s">
        <v>75</v>
      </c>
      <c r="J935" s="32" t="s">
        <v>1774</v>
      </c>
      <c r="K935" s="32" t="s">
        <v>1130</v>
      </c>
      <c r="L935" s="29">
        <v>14400.0</v>
      </c>
      <c r="M935" s="49">
        <v>12000.0</v>
      </c>
      <c r="N935" s="50"/>
      <c r="O935" s="48">
        <v>12000.0</v>
      </c>
      <c r="P935" s="31">
        <f>sum(M935/O935/100)</f>
        <v>0.01</v>
      </c>
      <c r="Q935" s="32">
        <f>sum(M935-O935)</f>
        <v>0</v>
      </c>
      <c r="R935" s="32">
        <f>M935-O935-$S$1</f>
        <v>-10000</v>
      </c>
      <c r="S935" s="28"/>
      <c r="T935" s="28">
        <f>IF(O935&gt;=M935,1,0)</f>
        <v>1</v>
      </c>
      <c r="U935" s="28"/>
      <c r="V935" s="28"/>
      <c r="W935" s="28"/>
    </row>
    <row r="936" ht="12.75" customHeight="1">
      <c r="A936" s="33" t="s">
        <v>68</v>
      </c>
      <c r="B936" s="26" t="s">
        <v>1919</v>
      </c>
      <c r="C936" s="51">
        <v>199.0</v>
      </c>
      <c r="D936" s="26" t="s">
        <v>4378</v>
      </c>
      <c r="E936" s="26" t="s">
        <v>1902</v>
      </c>
      <c r="F936" s="35"/>
      <c r="G936" s="26"/>
      <c r="H936" s="26"/>
      <c r="I936" s="26"/>
      <c r="J936" s="26" t="s">
        <v>1403</v>
      </c>
      <c r="K936" s="26" t="s">
        <v>560</v>
      </c>
      <c r="L936" s="36">
        <v>35000.0</v>
      </c>
      <c r="M936" s="29">
        <f>L936</f>
        <v>35000</v>
      </c>
      <c r="N936" s="28"/>
      <c r="O936" s="37">
        <v>31500.0</v>
      </c>
      <c r="P936" s="31">
        <f t="shared" ref="P936:P943" si="396">sum(L936/O936/100)</f>
        <v>0.01111111111</v>
      </c>
      <c r="Q936" s="32">
        <f t="shared" ref="Q936:Q943" si="397">sum(L936-O936)</f>
        <v>3500</v>
      </c>
      <c r="R936" s="32">
        <f t="shared" ref="R936:R943" si="398">L936-O936-$S$1</f>
        <v>-6500</v>
      </c>
      <c r="S936" s="28"/>
      <c r="T936" s="28">
        <f t="shared" ref="T936:T943" si="399">IF(O936&gt;=L936,1,0)</f>
        <v>0</v>
      </c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</row>
    <row r="937" ht="12.75" customHeight="1">
      <c r="A937" s="25" t="s">
        <v>69</v>
      </c>
      <c r="B937" s="26" t="s">
        <v>1900</v>
      </c>
      <c r="C937" s="27">
        <v>94.0</v>
      </c>
      <c r="D937" s="28" t="s">
        <v>4379</v>
      </c>
      <c r="E937" s="28" t="s">
        <v>1902</v>
      </c>
      <c r="F937" s="28"/>
      <c r="G937" s="28" t="s">
        <v>4380</v>
      </c>
      <c r="H937" s="28"/>
      <c r="I937" s="28"/>
      <c r="J937" s="28" t="s">
        <v>1828</v>
      </c>
      <c r="K937" s="28" t="s">
        <v>1183</v>
      </c>
      <c r="L937" s="29">
        <f t="shared" ref="L937:L945" si="400">M937*1.2</f>
        <v>12000</v>
      </c>
      <c r="M937" s="29">
        <v>10000.0</v>
      </c>
      <c r="N937" s="28"/>
      <c r="O937" s="30">
        <v>5000.0</v>
      </c>
      <c r="P937" s="31">
        <f t="shared" si="396"/>
        <v>0.024</v>
      </c>
      <c r="Q937" s="32">
        <f t="shared" si="397"/>
        <v>7000</v>
      </c>
      <c r="R937" s="32">
        <f t="shared" si="398"/>
        <v>-3000</v>
      </c>
      <c r="S937" s="28"/>
      <c r="T937" s="28">
        <f t="shared" si="399"/>
        <v>0</v>
      </c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</row>
    <row r="938" ht="12.75" customHeight="1">
      <c r="A938" s="25" t="s">
        <v>69</v>
      </c>
      <c r="B938" s="26" t="s">
        <v>1900</v>
      </c>
      <c r="C938" s="27">
        <v>154.0</v>
      </c>
      <c r="D938" s="28" t="s">
        <v>4381</v>
      </c>
      <c r="E938" s="28" t="s">
        <v>1902</v>
      </c>
      <c r="F938" s="28"/>
      <c r="G938" s="28" t="s">
        <v>4382</v>
      </c>
      <c r="H938" s="28"/>
      <c r="I938" s="28"/>
      <c r="J938" s="28" t="s">
        <v>1601</v>
      </c>
      <c r="K938" s="28" t="s">
        <v>331</v>
      </c>
      <c r="L938" s="29">
        <f t="shared" si="400"/>
        <v>36000</v>
      </c>
      <c r="M938" s="29">
        <v>30000.0</v>
      </c>
      <c r="N938" s="28"/>
      <c r="O938" s="30">
        <v>5000.0</v>
      </c>
      <c r="P938" s="31">
        <f t="shared" si="396"/>
        <v>0.072</v>
      </c>
      <c r="Q938" s="32">
        <f t="shared" si="397"/>
        <v>31000</v>
      </c>
      <c r="R938" s="32">
        <f t="shared" si="398"/>
        <v>21000</v>
      </c>
      <c r="S938" s="28"/>
      <c r="T938" s="28">
        <f t="shared" si="399"/>
        <v>0</v>
      </c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</row>
    <row r="939" ht="12.75" customHeight="1">
      <c r="A939" s="25" t="s">
        <v>69</v>
      </c>
      <c r="B939" s="26" t="s">
        <v>1900</v>
      </c>
      <c r="C939" s="27">
        <v>235.0</v>
      </c>
      <c r="D939" s="28" t="s">
        <v>4383</v>
      </c>
      <c r="E939" s="28" t="s">
        <v>1905</v>
      </c>
      <c r="F939" s="28"/>
      <c r="G939" s="28" t="s">
        <v>4384</v>
      </c>
      <c r="H939" s="28"/>
      <c r="I939" s="28"/>
      <c r="J939" s="28" t="s">
        <v>1736</v>
      </c>
      <c r="K939" s="28" t="s">
        <v>1079</v>
      </c>
      <c r="L939" s="29">
        <f t="shared" si="400"/>
        <v>43200</v>
      </c>
      <c r="M939" s="29">
        <v>36000.0</v>
      </c>
      <c r="N939" s="28"/>
      <c r="O939" s="30">
        <v>5000.0</v>
      </c>
      <c r="P939" s="31">
        <f t="shared" si="396"/>
        <v>0.0864</v>
      </c>
      <c r="Q939" s="32">
        <f t="shared" si="397"/>
        <v>38200</v>
      </c>
      <c r="R939" s="32">
        <f t="shared" si="398"/>
        <v>28200</v>
      </c>
      <c r="S939" s="28"/>
      <c r="T939" s="28">
        <f t="shared" si="399"/>
        <v>0</v>
      </c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</row>
    <row r="940" ht="12.75" customHeight="1">
      <c r="A940" s="25" t="s">
        <v>69</v>
      </c>
      <c r="B940" s="26" t="s">
        <v>1900</v>
      </c>
      <c r="C940" s="27">
        <v>403.0</v>
      </c>
      <c r="D940" s="28" t="s">
        <v>4385</v>
      </c>
      <c r="E940" s="28" t="s">
        <v>1902</v>
      </c>
      <c r="F940" s="28"/>
      <c r="G940" s="28" t="s">
        <v>4386</v>
      </c>
      <c r="H940" s="28"/>
      <c r="I940" s="28"/>
      <c r="J940" s="28" t="s">
        <v>1874</v>
      </c>
      <c r="K940" s="28" t="s">
        <v>379</v>
      </c>
      <c r="L940" s="29">
        <f t="shared" si="400"/>
        <v>36000</v>
      </c>
      <c r="M940" s="29">
        <v>30000.0</v>
      </c>
      <c r="N940" s="28"/>
      <c r="O940" s="30">
        <v>5000.0</v>
      </c>
      <c r="P940" s="31">
        <f t="shared" si="396"/>
        <v>0.072</v>
      </c>
      <c r="Q940" s="32">
        <f t="shared" si="397"/>
        <v>31000</v>
      </c>
      <c r="R940" s="32">
        <f t="shared" si="398"/>
        <v>21000</v>
      </c>
      <c r="S940" s="28"/>
      <c r="T940" s="28">
        <f t="shared" si="399"/>
        <v>0</v>
      </c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</row>
    <row r="941" ht="12.75" customHeight="1">
      <c r="A941" s="25" t="s">
        <v>69</v>
      </c>
      <c r="B941" s="26" t="s">
        <v>1900</v>
      </c>
      <c r="C941" s="27">
        <v>421.0</v>
      </c>
      <c r="D941" s="28" t="s">
        <v>4387</v>
      </c>
      <c r="E941" s="28" t="s">
        <v>1902</v>
      </c>
      <c r="F941" s="28"/>
      <c r="G941" s="28" t="s">
        <v>4388</v>
      </c>
      <c r="H941" s="28"/>
      <c r="I941" s="28"/>
      <c r="J941" s="28" t="s">
        <v>1601</v>
      </c>
      <c r="K941" s="28" t="s">
        <v>764</v>
      </c>
      <c r="L941" s="29">
        <f t="shared" si="400"/>
        <v>38400</v>
      </c>
      <c r="M941" s="29">
        <v>32000.0</v>
      </c>
      <c r="N941" s="28"/>
      <c r="O941" s="30">
        <v>5000.0</v>
      </c>
      <c r="P941" s="31">
        <f t="shared" si="396"/>
        <v>0.0768</v>
      </c>
      <c r="Q941" s="32">
        <f t="shared" si="397"/>
        <v>33400</v>
      </c>
      <c r="R941" s="32">
        <f t="shared" si="398"/>
        <v>23400</v>
      </c>
      <c r="S941" s="28"/>
      <c r="T941" s="28">
        <f t="shared" si="399"/>
        <v>0</v>
      </c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</row>
    <row r="942" ht="12.75" customHeight="1">
      <c r="A942" s="25" t="s">
        <v>69</v>
      </c>
      <c r="B942" s="26" t="s">
        <v>1900</v>
      </c>
      <c r="C942" s="27">
        <v>443.0</v>
      </c>
      <c r="D942" s="28" t="s">
        <v>4389</v>
      </c>
      <c r="E942" s="28" t="s">
        <v>1902</v>
      </c>
      <c r="F942" s="28"/>
      <c r="G942" s="28" t="s">
        <v>4390</v>
      </c>
      <c r="H942" s="28"/>
      <c r="I942" s="28"/>
      <c r="J942" s="28" t="s">
        <v>1860</v>
      </c>
      <c r="K942" s="28" t="s">
        <v>1383</v>
      </c>
      <c r="L942" s="29">
        <f t="shared" si="400"/>
        <v>30000</v>
      </c>
      <c r="M942" s="29">
        <v>25000.0</v>
      </c>
      <c r="N942" s="28"/>
      <c r="O942" s="30">
        <v>5000.0</v>
      </c>
      <c r="P942" s="31">
        <f t="shared" si="396"/>
        <v>0.06</v>
      </c>
      <c r="Q942" s="32">
        <f t="shared" si="397"/>
        <v>25000</v>
      </c>
      <c r="R942" s="32">
        <f t="shared" si="398"/>
        <v>15000</v>
      </c>
      <c r="S942" s="28"/>
      <c r="T942" s="28">
        <f t="shared" si="399"/>
        <v>0</v>
      </c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</row>
    <row r="943" ht="12.75" customHeight="1">
      <c r="A943" s="25" t="s">
        <v>69</v>
      </c>
      <c r="B943" s="26" t="s">
        <v>1933</v>
      </c>
      <c r="C943" s="39" t="s">
        <v>4391</v>
      </c>
      <c r="D943" s="28" t="s">
        <v>4392</v>
      </c>
      <c r="E943" s="28" t="s">
        <v>1905</v>
      </c>
      <c r="F943" s="28" t="s">
        <v>1924</v>
      </c>
      <c r="G943" s="28" t="s">
        <v>4393</v>
      </c>
      <c r="H943" s="53" t="s">
        <v>44</v>
      </c>
      <c r="I943" s="28" t="s">
        <v>107</v>
      </c>
      <c r="J943" s="28" t="s">
        <v>1836</v>
      </c>
      <c r="K943" s="28" t="s">
        <v>1153</v>
      </c>
      <c r="L943" s="29">
        <f t="shared" si="400"/>
        <v>66000</v>
      </c>
      <c r="M943" s="49">
        <v>55000.0</v>
      </c>
      <c r="N943" s="28"/>
      <c r="O943" s="30">
        <v>5000.0</v>
      </c>
      <c r="P943" s="31">
        <f t="shared" si="396"/>
        <v>0.132</v>
      </c>
      <c r="Q943" s="32">
        <f t="shared" si="397"/>
        <v>61000</v>
      </c>
      <c r="R943" s="32">
        <f t="shared" si="398"/>
        <v>51000</v>
      </c>
      <c r="S943" s="28"/>
      <c r="T943" s="28">
        <f t="shared" si="399"/>
        <v>0</v>
      </c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</row>
    <row r="944" ht="12.75" customHeight="1">
      <c r="A944" s="25" t="s">
        <v>69</v>
      </c>
      <c r="B944" s="26" t="s">
        <v>1937</v>
      </c>
      <c r="C944" s="44" t="s">
        <v>4394</v>
      </c>
      <c r="D944" s="6" t="s">
        <v>4395</v>
      </c>
      <c r="E944" s="6" t="s">
        <v>1902</v>
      </c>
      <c r="F944" s="6" t="s">
        <v>1924</v>
      </c>
      <c r="G944" s="6" t="s">
        <v>4396</v>
      </c>
      <c r="I944" s="6" t="s">
        <v>44</v>
      </c>
      <c r="J944" s="6" t="s">
        <v>1853</v>
      </c>
      <c r="K944" s="6" t="s">
        <v>379</v>
      </c>
      <c r="L944" s="29">
        <f t="shared" si="400"/>
        <v>180000</v>
      </c>
      <c r="M944" s="45">
        <v>150000.0</v>
      </c>
      <c r="O944" s="30">
        <v>5000.0</v>
      </c>
      <c r="P944" s="31">
        <v>0.3</v>
      </c>
      <c r="Q944" s="32">
        <v>145000.0</v>
      </c>
      <c r="R944" s="32">
        <v>135000.0</v>
      </c>
      <c r="S944" s="28"/>
      <c r="T944" s="28">
        <f t="shared" ref="T944:T947" si="401">IF(O944&gt;=M944,1,0)</f>
        <v>0</v>
      </c>
    </row>
    <row r="945" ht="12.75" customHeight="1">
      <c r="A945" s="25" t="s">
        <v>69</v>
      </c>
      <c r="B945" s="26" t="s">
        <v>1937</v>
      </c>
      <c r="C945" s="42" t="s">
        <v>4397</v>
      </c>
      <c r="D945" s="28" t="s">
        <v>4398</v>
      </c>
      <c r="E945" s="28" t="s">
        <v>1905</v>
      </c>
      <c r="F945" s="28" t="s">
        <v>1924</v>
      </c>
      <c r="G945" s="28" t="s">
        <v>4399</v>
      </c>
      <c r="H945" s="28" t="s">
        <v>44</v>
      </c>
      <c r="I945" s="28" t="s">
        <v>4400</v>
      </c>
      <c r="J945" s="28" t="s">
        <v>1454</v>
      </c>
      <c r="K945" s="28" t="s">
        <v>365</v>
      </c>
      <c r="L945" s="29">
        <f t="shared" si="400"/>
        <v>50400</v>
      </c>
      <c r="M945" s="43">
        <v>42000.0</v>
      </c>
      <c r="N945" s="28"/>
      <c r="O945" s="30">
        <v>5000.0</v>
      </c>
      <c r="P945" s="31">
        <f t="shared" ref="P945:P947" si="402">sum(M945/O945/100)</f>
        <v>0.084</v>
      </c>
      <c r="Q945" s="32">
        <f t="shared" ref="Q945:Q947" si="403">sum(M945-O945)</f>
        <v>37000</v>
      </c>
      <c r="R945" s="32">
        <f t="shared" ref="R945:R947" si="404">M945-O945-$S$1</f>
        <v>27000</v>
      </c>
      <c r="S945" s="28"/>
      <c r="T945" s="28">
        <f t="shared" si="401"/>
        <v>0</v>
      </c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</row>
    <row r="946" ht="12.75" customHeight="1">
      <c r="A946" s="25" t="s">
        <v>69</v>
      </c>
      <c r="B946" s="35" t="s">
        <v>1949</v>
      </c>
      <c r="C946" s="27" t="s">
        <v>4401</v>
      </c>
      <c r="D946" s="28" t="s">
        <v>4402</v>
      </c>
      <c r="E946" s="28" t="s">
        <v>1902</v>
      </c>
      <c r="F946" s="28" t="s">
        <v>1924</v>
      </c>
      <c r="G946" s="28" t="s">
        <v>4403</v>
      </c>
      <c r="H946" s="28" t="s">
        <v>44</v>
      </c>
      <c r="I946" s="28" t="s">
        <v>4404</v>
      </c>
      <c r="J946" s="32" t="s">
        <v>1603</v>
      </c>
      <c r="K946" s="32" t="s">
        <v>427</v>
      </c>
      <c r="L946" s="29">
        <v>18000.0</v>
      </c>
      <c r="M946" s="49">
        <v>15000.0</v>
      </c>
      <c r="N946" s="50"/>
      <c r="O946" s="48">
        <v>5000.0</v>
      </c>
      <c r="P946" s="31">
        <f t="shared" si="402"/>
        <v>0.03</v>
      </c>
      <c r="Q946" s="32">
        <f t="shared" si="403"/>
        <v>10000</v>
      </c>
      <c r="R946" s="32">
        <f t="shared" si="404"/>
        <v>0</v>
      </c>
      <c r="S946" s="28"/>
      <c r="T946" s="28">
        <f t="shared" si="401"/>
        <v>0</v>
      </c>
      <c r="U946" s="28"/>
      <c r="V946" s="28"/>
      <c r="W946" s="28"/>
    </row>
    <row r="947" ht="12.75" customHeight="1">
      <c r="A947" s="25" t="s">
        <v>69</v>
      </c>
      <c r="B947" s="35" t="s">
        <v>1949</v>
      </c>
      <c r="C947" s="27" t="s">
        <v>4405</v>
      </c>
      <c r="D947" s="28" t="s">
        <v>4406</v>
      </c>
      <c r="E947" s="28" t="s">
        <v>1902</v>
      </c>
      <c r="F947" s="28" t="s">
        <v>1924</v>
      </c>
      <c r="G947" s="28" t="s">
        <v>4407</v>
      </c>
      <c r="H947" s="28" t="s">
        <v>44</v>
      </c>
      <c r="I947" s="28" t="s">
        <v>153</v>
      </c>
      <c r="J947" s="32" t="s">
        <v>1782</v>
      </c>
      <c r="K947" s="32" t="s">
        <v>1387</v>
      </c>
      <c r="L947" s="29">
        <v>66000.0</v>
      </c>
      <c r="M947" s="49">
        <v>55000.0</v>
      </c>
      <c r="N947" s="50"/>
      <c r="O947" s="48">
        <v>5000.0</v>
      </c>
      <c r="P947" s="31">
        <f t="shared" si="402"/>
        <v>0.11</v>
      </c>
      <c r="Q947" s="32">
        <f t="shared" si="403"/>
        <v>50000</v>
      </c>
      <c r="R947" s="32">
        <f t="shared" si="404"/>
        <v>40000</v>
      </c>
      <c r="S947" s="28"/>
      <c r="T947" s="28">
        <f t="shared" si="401"/>
        <v>0</v>
      </c>
      <c r="U947" s="28"/>
      <c r="V947" s="28"/>
      <c r="W947" s="28"/>
    </row>
    <row r="948" ht="12.75" customHeight="1">
      <c r="A948" s="25" t="s">
        <v>70</v>
      </c>
      <c r="B948" s="26" t="s">
        <v>1900</v>
      </c>
      <c r="C948" s="27">
        <v>188.0</v>
      </c>
      <c r="D948" s="28" t="s">
        <v>4408</v>
      </c>
      <c r="E948" s="28" t="s">
        <v>1902</v>
      </c>
      <c r="F948" s="28"/>
      <c r="G948" s="28" t="s">
        <v>4409</v>
      </c>
      <c r="H948" s="28"/>
      <c r="I948" s="28"/>
      <c r="J948" s="28" t="s">
        <v>1614</v>
      </c>
      <c r="K948" s="28" t="s">
        <v>622</v>
      </c>
      <c r="L948" s="29">
        <f t="shared" ref="L948:L949" si="405">M948*1.2</f>
        <v>12000</v>
      </c>
      <c r="M948" s="29">
        <v>10000.0</v>
      </c>
      <c r="N948" s="28"/>
      <c r="O948" s="63">
        <v>12000.0</v>
      </c>
      <c r="P948" s="31">
        <f t="shared" ref="P948:P951" si="406">sum(L948/O948/100)</f>
        <v>0.01</v>
      </c>
      <c r="Q948" s="32">
        <f t="shared" ref="Q948:Q951" si="407">sum(L948-O948)</f>
        <v>0</v>
      </c>
      <c r="R948" s="32">
        <f t="shared" ref="R948:R951" si="408">L948-O948-$S$1</f>
        <v>-10000</v>
      </c>
      <c r="S948" s="28"/>
      <c r="T948" s="28">
        <f t="shared" ref="T948:T951" si="409">IF(O948&gt;=L948,1,0)</f>
        <v>1</v>
      </c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</row>
    <row r="949" ht="12.75" customHeight="1">
      <c r="A949" s="25" t="s">
        <v>70</v>
      </c>
      <c r="B949" s="26" t="s">
        <v>1900</v>
      </c>
      <c r="C949" s="27">
        <v>425.0</v>
      </c>
      <c r="D949" s="28" t="s">
        <v>4410</v>
      </c>
      <c r="E949" s="28" t="s">
        <v>1902</v>
      </c>
      <c r="F949" s="28"/>
      <c r="G949" s="28" t="s">
        <v>4411</v>
      </c>
      <c r="H949" s="28"/>
      <c r="I949" s="28"/>
      <c r="J949" s="28" t="s">
        <v>1528</v>
      </c>
      <c r="K949" s="28" t="s">
        <v>331</v>
      </c>
      <c r="L949" s="29">
        <f t="shared" si="405"/>
        <v>12000</v>
      </c>
      <c r="M949" s="29">
        <v>10000.0</v>
      </c>
      <c r="N949" s="28"/>
      <c r="O949" s="63">
        <v>12000.0</v>
      </c>
      <c r="P949" s="31">
        <f t="shared" si="406"/>
        <v>0.01</v>
      </c>
      <c r="Q949" s="32">
        <f t="shared" si="407"/>
        <v>0</v>
      </c>
      <c r="R949" s="32">
        <f t="shared" si="408"/>
        <v>-10000</v>
      </c>
      <c r="S949" s="28"/>
      <c r="T949" s="28">
        <f t="shared" si="409"/>
        <v>1</v>
      </c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</row>
    <row r="950" ht="12.75" customHeight="1">
      <c r="A950" s="52" t="s">
        <v>70</v>
      </c>
      <c r="B950" s="26" t="s">
        <v>2005</v>
      </c>
      <c r="C950" s="34">
        <v>811.0</v>
      </c>
      <c r="D950" s="28" t="str">
        <f t="shared" ref="D950:D951" si="410">CONCATENATE(A950," x ", G950)</f>
        <v>Havana Gold (IRE) x Kaminari (IRE)</v>
      </c>
      <c r="E950" s="26" t="s">
        <v>1905</v>
      </c>
      <c r="F950" s="26" t="s">
        <v>2019</v>
      </c>
      <c r="G950" s="26" t="s">
        <v>4412</v>
      </c>
      <c r="H950" s="28"/>
      <c r="I950" s="28"/>
      <c r="J950" s="26" t="s">
        <v>1840</v>
      </c>
      <c r="K950" s="26" t="s">
        <v>838</v>
      </c>
      <c r="L950" s="55">
        <v>11000.0</v>
      </c>
      <c r="M950" s="29">
        <f t="shared" ref="M950:M951" si="411">L950</f>
        <v>11000</v>
      </c>
      <c r="N950" s="28"/>
      <c r="O950" s="62">
        <v>12000.0</v>
      </c>
      <c r="P950" s="31">
        <f t="shared" si="406"/>
        <v>0.009166666667</v>
      </c>
      <c r="Q950" s="32">
        <f t="shared" si="407"/>
        <v>-1000</v>
      </c>
      <c r="R950" s="32">
        <f t="shared" si="408"/>
        <v>-11000</v>
      </c>
      <c r="S950" s="28"/>
      <c r="T950" s="28">
        <f t="shared" si="409"/>
        <v>1</v>
      </c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</row>
    <row r="951" ht="12.75" customHeight="1">
      <c r="A951" s="52" t="s">
        <v>70</v>
      </c>
      <c r="B951" s="26" t="s">
        <v>2005</v>
      </c>
      <c r="C951" s="34">
        <v>840.0</v>
      </c>
      <c r="D951" s="28" t="str">
        <f t="shared" si="410"/>
        <v>Havana Gold (IRE) x Lily For Ever (FR)</v>
      </c>
      <c r="E951" s="26" t="s">
        <v>1902</v>
      </c>
      <c r="F951" s="26" t="s">
        <v>2019</v>
      </c>
      <c r="G951" s="26" t="s">
        <v>4413</v>
      </c>
      <c r="H951" s="28"/>
      <c r="I951" s="28"/>
      <c r="J951" s="26" t="s">
        <v>1613</v>
      </c>
      <c r="K951" s="26" t="s">
        <v>943</v>
      </c>
      <c r="L951" s="55">
        <v>21000.0</v>
      </c>
      <c r="M951" s="29">
        <f t="shared" si="411"/>
        <v>21000</v>
      </c>
      <c r="N951" s="28"/>
      <c r="O951" s="34">
        <v>12000.0</v>
      </c>
      <c r="P951" s="31">
        <f t="shared" si="406"/>
        <v>0.0175</v>
      </c>
      <c r="Q951" s="32">
        <f t="shared" si="407"/>
        <v>9000</v>
      </c>
      <c r="R951" s="32">
        <f t="shared" si="408"/>
        <v>-1000</v>
      </c>
      <c r="S951" s="28"/>
      <c r="T951" s="28">
        <f t="shared" si="409"/>
        <v>0</v>
      </c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</row>
    <row r="952" ht="12.75" customHeight="1">
      <c r="A952" s="25" t="s">
        <v>70</v>
      </c>
      <c r="B952" s="26" t="s">
        <v>1937</v>
      </c>
      <c r="C952" s="44" t="s">
        <v>4414</v>
      </c>
      <c r="D952" s="6" t="s">
        <v>4415</v>
      </c>
      <c r="E952" s="6" t="s">
        <v>1902</v>
      </c>
      <c r="F952" s="6" t="s">
        <v>1924</v>
      </c>
      <c r="G952" s="6" t="s">
        <v>4416</v>
      </c>
      <c r="I952" s="6" t="s">
        <v>146</v>
      </c>
      <c r="J952" s="6" t="s">
        <v>1874</v>
      </c>
      <c r="K952" s="6" t="s">
        <v>311</v>
      </c>
      <c r="L952" s="29">
        <f t="shared" ref="L952:L953" si="412">M952*1.2</f>
        <v>42000</v>
      </c>
      <c r="M952" s="45">
        <v>35000.0</v>
      </c>
      <c r="O952" s="63">
        <v>12000.0</v>
      </c>
      <c r="P952" s="31">
        <v>0.029166666666666664</v>
      </c>
      <c r="Q952" s="32">
        <v>23000.0</v>
      </c>
      <c r="R952" s="32">
        <v>13000.0</v>
      </c>
      <c r="S952" s="28"/>
      <c r="T952" s="28">
        <f t="shared" ref="T952:T960" si="413">IF(O952&gt;=M952,1,0)</f>
        <v>0</v>
      </c>
    </row>
    <row r="953" ht="12.75" customHeight="1">
      <c r="A953" s="25" t="s">
        <v>70</v>
      </c>
      <c r="B953" s="26" t="s">
        <v>1937</v>
      </c>
      <c r="C953" s="39" t="s">
        <v>4417</v>
      </c>
      <c r="D953" s="28" t="s">
        <v>4418</v>
      </c>
      <c r="E953" s="28" t="s">
        <v>1902</v>
      </c>
      <c r="F953" s="28" t="s">
        <v>2382</v>
      </c>
      <c r="G953" s="28" t="s">
        <v>4419</v>
      </c>
      <c r="H953" s="28" t="s">
        <v>146</v>
      </c>
      <c r="I953" s="28" t="s">
        <v>44</v>
      </c>
      <c r="J953" s="28" t="s">
        <v>1736</v>
      </c>
      <c r="K953" s="28" t="s">
        <v>1237</v>
      </c>
      <c r="L953" s="29">
        <f t="shared" si="412"/>
        <v>156000</v>
      </c>
      <c r="M953" s="40">
        <v>130000.0</v>
      </c>
      <c r="N953" s="64"/>
      <c r="O953" s="63">
        <v>12000.0</v>
      </c>
      <c r="P953" s="31">
        <f t="shared" ref="P953:P960" si="414">sum(M953/O953/100)</f>
        <v>0.1083333333</v>
      </c>
      <c r="Q953" s="32">
        <f t="shared" ref="Q953:Q960" si="415">sum(M953-O953)</f>
        <v>118000</v>
      </c>
      <c r="R953" s="32">
        <f t="shared" ref="R953:R960" si="416">M953-O953-$S$1</f>
        <v>108000</v>
      </c>
      <c r="S953" s="28"/>
      <c r="T953" s="28">
        <f t="shared" si="413"/>
        <v>0</v>
      </c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</row>
    <row r="954" ht="12.75" customHeight="1">
      <c r="A954" s="25" t="s">
        <v>70</v>
      </c>
      <c r="B954" s="35" t="s">
        <v>1949</v>
      </c>
      <c r="C954" s="27" t="s">
        <v>4420</v>
      </c>
      <c r="D954" s="28" t="s">
        <v>4421</v>
      </c>
      <c r="E954" s="28" t="s">
        <v>1905</v>
      </c>
      <c r="F954" s="28" t="s">
        <v>1924</v>
      </c>
      <c r="G954" s="28" t="s">
        <v>4422</v>
      </c>
      <c r="H954" s="28" t="s">
        <v>146</v>
      </c>
      <c r="I954" s="28" t="s">
        <v>93</v>
      </c>
      <c r="J954" s="32" t="s">
        <v>1873</v>
      </c>
      <c r="K954" s="32" t="s">
        <v>199</v>
      </c>
      <c r="L954" s="29">
        <v>16800.0</v>
      </c>
      <c r="M954" s="49">
        <v>14000.0</v>
      </c>
      <c r="N954" s="50"/>
      <c r="O954" s="48">
        <v>12000.0</v>
      </c>
      <c r="P954" s="31">
        <f t="shared" si="414"/>
        <v>0.01166666667</v>
      </c>
      <c r="Q954" s="32">
        <f t="shared" si="415"/>
        <v>2000</v>
      </c>
      <c r="R954" s="32">
        <f t="shared" si="416"/>
        <v>-8000</v>
      </c>
      <c r="S954" s="28"/>
      <c r="T954" s="28">
        <f t="shared" si="413"/>
        <v>0</v>
      </c>
      <c r="U954" s="28"/>
      <c r="V954" s="28"/>
      <c r="W954" s="28"/>
    </row>
    <row r="955" ht="12.75" customHeight="1">
      <c r="A955" s="25" t="s">
        <v>70</v>
      </c>
      <c r="B955" s="35" t="s">
        <v>1949</v>
      </c>
      <c r="C955" s="27" t="s">
        <v>4423</v>
      </c>
      <c r="D955" s="28" t="s">
        <v>4424</v>
      </c>
      <c r="E955" s="28" t="s">
        <v>1905</v>
      </c>
      <c r="F955" s="28" t="s">
        <v>1924</v>
      </c>
      <c r="G955" s="28" t="s">
        <v>4425</v>
      </c>
      <c r="H955" s="28" t="s">
        <v>146</v>
      </c>
      <c r="I955" s="28" t="s">
        <v>2484</v>
      </c>
      <c r="J955" s="32" t="s">
        <v>1693</v>
      </c>
      <c r="K955" s="32" t="s">
        <v>1205</v>
      </c>
      <c r="L955" s="29">
        <v>48000.0</v>
      </c>
      <c r="M955" s="49">
        <v>40000.0</v>
      </c>
      <c r="N955" s="50"/>
      <c r="O955" s="48">
        <v>12000.0</v>
      </c>
      <c r="P955" s="31">
        <f t="shared" si="414"/>
        <v>0.03333333333</v>
      </c>
      <c r="Q955" s="32">
        <f t="shared" si="415"/>
        <v>28000</v>
      </c>
      <c r="R955" s="32">
        <f t="shared" si="416"/>
        <v>18000</v>
      </c>
      <c r="S955" s="28"/>
      <c r="T955" s="28">
        <f t="shared" si="413"/>
        <v>0</v>
      </c>
      <c r="U955" s="28"/>
      <c r="V955" s="28"/>
      <c r="W955" s="28"/>
    </row>
    <row r="956" ht="12.75" customHeight="1">
      <c r="A956" s="25" t="s">
        <v>70</v>
      </c>
      <c r="B956" s="35" t="s">
        <v>1949</v>
      </c>
      <c r="C956" s="27" t="s">
        <v>4426</v>
      </c>
      <c r="D956" s="28" t="s">
        <v>4427</v>
      </c>
      <c r="E956" s="28" t="s">
        <v>1905</v>
      </c>
      <c r="F956" s="28" t="s">
        <v>1924</v>
      </c>
      <c r="G956" s="28" t="s">
        <v>4428</v>
      </c>
      <c r="H956" s="28" t="s">
        <v>146</v>
      </c>
      <c r="I956" s="28" t="s">
        <v>4429</v>
      </c>
      <c r="J956" s="32" t="s">
        <v>1874</v>
      </c>
      <c r="K956" s="32" t="s">
        <v>1128</v>
      </c>
      <c r="L956" s="29">
        <v>10800.0</v>
      </c>
      <c r="M956" s="49">
        <v>9000.0</v>
      </c>
      <c r="N956" s="50"/>
      <c r="O956" s="48">
        <v>12000.0</v>
      </c>
      <c r="P956" s="31">
        <f t="shared" si="414"/>
        <v>0.0075</v>
      </c>
      <c r="Q956" s="32">
        <f t="shared" si="415"/>
        <v>-3000</v>
      </c>
      <c r="R956" s="32">
        <f t="shared" si="416"/>
        <v>-13000</v>
      </c>
      <c r="S956" s="28"/>
      <c r="T956" s="28">
        <f t="shared" si="413"/>
        <v>1</v>
      </c>
      <c r="U956" s="28"/>
      <c r="V956" s="28"/>
      <c r="W956" s="28"/>
    </row>
    <row r="957" ht="12.75" customHeight="1">
      <c r="A957" s="25" t="s">
        <v>70</v>
      </c>
      <c r="B957" s="35" t="s">
        <v>1949</v>
      </c>
      <c r="C957" s="27" t="s">
        <v>4430</v>
      </c>
      <c r="D957" s="28" t="s">
        <v>4431</v>
      </c>
      <c r="E957" s="28" t="s">
        <v>1905</v>
      </c>
      <c r="F957" s="28" t="s">
        <v>1952</v>
      </c>
      <c r="G957" s="28" t="s">
        <v>4432</v>
      </c>
      <c r="H957" s="28" t="s">
        <v>146</v>
      </c>
      <c r="I957" s="28" t="s">
        <v>3337</v>
      </c>
      <c r="J957" s="32" t="s">
        <v>1844</v>
      </c>
      <c r="K957" s="32" t="s">
        <v>698</v>
      </c>
      <c r="L957" s="29">
        <v>12000.0</v>
      </c>
      <c r="M957" s="49">
        <v>10000.0</v>
      </c>
      <c r="N957" s="50"/>
      <c r="O957" s="48">
        <v>12000.0</v>
      </c>
      <c r="P957" s="31">
        <f t="shared" si="414"/>
        <v>0.008333333333</v>
      </c>
      <c r="Q957" s="32">
        <f t="shared" si="415"/>
        <v>-2000</v>
      </c>
      <c r="R957" s="32">
        <f t="shared" si="416"/>
        <v>-12000</v>
      </c>
      <c r="S957" s="28"/>
      <c r="T957" s="28">
        <f t="shared" si="413"/>
        <v>1</v>
      </c>
      <c r="U957" s="28"/>
      <c r="V957" s="28"/>
      <c r="W957" s="28"/>
    </row>
    <row r="958" ht="12.75" customHeight="1">
      <c r="A958" s="25" t="s">
        <v>70</v>
      </c>
      <c r="B958" s="35" t="s">
        <v>1949</v>
      </c>
      <c r="C958" s="27" t="s">
        <v>4433</v>
      </c>
      <c r="D958" s="28" t="s">
        <v>4434</v>
      </c>
      <c r="E958" s="28" t="s">
        <v>1902</v>
      </c>
      <c r="F958" s="28" t="s">
        <v>1924</v>
      </c>
      <c r="G958" s="28" t="s">
        <v>4435</v>
      </c>
      <c r="H958" s="28" t="s">
        <v>146</v>
      </c>
      <c r="I958" s="28" t="s">
        <v>130</v>
      </c>
      <c r="J958" s="32" t="s">
        <v>1454</v>
      </c>
      <c r="K958" s="32" t="s">
        <v>894</v>
      </c>
      <c r="L958" s="29">
        <v>1800.0</v>
      </c>
      <c r="M958" s="49">
        <v>1500.0</v>
      </c>
      <c r="N958" s="50"/>
      <c r="O958" s="48">
        <v>12000.0</v>
      </c>
      <c r="P958" s="31">
        <f t="shared" si="414"/>
        <v>0.00125</v>
      </c>
      <c r="Q958" s="32">
        <f t="shared" si="415"/>
        <v>-10500</v>
      </c>
      <c r="R958" s="32">
        <f t="shared" si="416"/>
        <v>-20500</v>
      </c>
      <c r="S958" s="28"/>
      <c r="T958" s="28">
        <f t="shared" si="413"/>
        <v>1</v>
      </c>
      <c r="U958" s="28"/>
      <c r="V958" s="28"/>
      <c r="W958" s="28"/>
    </row>
    <row r="959" ht="12.75" customHeight="1">
      <c r="A959" s="25" t="s">
        <v>70</v>
      </c>
      <c r="B959" s="35" t="s">
        <v>1949</v>
      </c>
      <c r="C959" s="27" t="s">
        <v>4436</v>
      </c>
      <c r="D959" s="28" t="s">
        <v>4437</v>
      </c>
      <c r="E959" s="28" t="s">
        <v>1902</v>
      </c>
      <c r="F959" s="28" t="s">
        <v>1924</v>
      </c>
      <c r="G959" s="28" t="s">
        <v>4438</v>
      </c>
      <c r="H959" s="28" t="s">
        <v>146</v>
      </c>
      <c r="I959" s="28" t="s">
        <v>2447</v>
      </c>
      <c r="J959" s="32" t="s">
        <v>1873</v>
      </c>
      <c r="K959" s="32" t="s">
        <v>507</v>
      </c>
      <c r="L959" s="29">
        <v>15600.0</v>
      </c>
      <c r="M959" s="49">
        <v>13000.0</v>
      </c>
      <c r="N959" s="50"/>
      <c r="O959" s="48">
        <v>12000.0</v>
      </c>
      <c r="P959" s="31">
        <f t="shared" si="414"/>
        <v>0.01083333333</v>
      </c>
      <c r="Q959" s="32">
        <f t="shared" si="415"/>
        <v>1000</v>
      </c>
      <c r="R959" s="32">
        <f t="shared" si="416"/>
        <v>-9000</v>
      </c>
      <c r="S959" s="28"/>
      <c r="T959" s="28">
        <f t="shared" si="413"/>
        <v>0</v>
      </c>
      <c r="U959" s="28"/>
      <c r="V959" s="28"/>
      <c r="W959" s="28"/>
    </row>
    <row r="960" ht="12.75" customHeight="1">
      <c r="A960" s="25" t="s">
        <v>70</v>
      </c>
      <c r="B960" s="35" t="s">
        <v>1949</v>
      </c>
      <c r="C960" s="27" t="s">
        <v>4439</v>
      </c>
      <c r="D960" s="28" t="s">
        <v>4440</v>
      </c>
      <c r="E960" s="28" t="s">
        <v>1905</v>
      </c>
      <c r="F960" s="28" t="s">
        <v>1924</v>
      </c>
      <c r="G960" s="28" t="s">
        <v>4441</v>
      </c>
      <c r="H960" s="28" t="s">
        <v>146</v>
      </c>
      <c r="I960" s="28" t="s">
        <v>130</v>
      </c>
      <c r="J960" s="32" t="s">
        <v>1480</v>
      </c>
      <c r="K960" s="32" t="s">
        <v>1356</v>
      </c>
      <c r="L960" s="29">
        <v>7200.0</v>
      </c>
      <c r="M960" s="49">
        <v>6000.0</v>
      </c>
      <c r="N960" s="50"/>
      <c r="O960" s="48">
        <v>12000.0</v>
      </c>
      <c r="P960" s="31">
        <f t="shared" si="414"/>
        <v>0.005</v>
      </c>
      <c r="Q960" s="32">
        <f t="shared" si="415"/>
        <v>-6000</v>
      </c>
      <c r="R960" s="32">
        <f t="shared" si="416"/>
        <v>-16000</v>
      </c>
      <c r="S960" s="28"/>
      <c r="T960" s="28">
        <f t="shared" si="413"/>
        <v>1</v>
      </c>
      <c r="U960" s="28"/>
      <c r="V960" s="28"/>
      <c r="W960" s="28"/>
    </row>
    <row r="961" ht="12.75" customHeight="1">
      <c r="A961" s="25" t="s">
        <v>71</v>
      </c>
      <c r="B961" s="26" t="s">
        <v>1900</v>
      </c>
      <c r="C961" s="27">
        <v>35.0</v>
      </c>
      <c r="D961" s="28" t="s">
        <v>4442</v>
      </c>
      <c r="E961" s="28" t="s">
        <v>1905</v>
      </c>
      <c r="F961" s="28"/>
      <c r="G961" s="28" t="s">
        <v>4443</v>
      </c>
      <c r="H961" s="28"/>
      <c r="I961" s="28"/>
      <c r="J961" s="28" t="s">
        <v>1567</v>
      </c>
      <c r="K961" s="28" t="s">
        <v>891</v>
      </c>
      <c r="L961" s="29">
        <f t="shared" ref="L961:L976" si="417">M961*1.2</f>
        <v>25200</v>
      </c>
      <c r="M961" s="29">
        <v>21000.0</v>
      </c>
      <c r="N961" s="28"/>
      <c r="O961" s="30">
        <v>65000.0</v>
      </c>
      <c r="P961" s="31">
        <f t="shared" ref="P961:P990" si="418">sum(L961/O961/100)</f>
        <v>0.003876923077</v>
      </c>
      <c r="Q961" s="32">
        <f t="shared" ref="Q961:Q990" si="419">sum(L961-O961)</f>
        <v>-39800</v>
      </c>
      <c r="R961" s="32">
        <f t="shared" ref="R961:R990" si="420">L961-O961-$S$1</f>
        <v>-49800</v>
      </c>
      <c r="S961" s="28"/>
      <c r="T961" s="28">
        <f t="shared" ref="T961:T990" si="421">IF(O961&gt;=L961,1,0)</f>
        <v>1</v>
      </c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</row>
    <row r="962" ht="12.75" customHeight="1">
      <c r="A962" s="25" t="s">
        <v>71</v>
      </c>
      <c r="B962" s="26" t="s">
        <v>1900</v>
      </c>
      <c r="C962" s="27">
        <v>77.0</v>
      </c>
      <c r="D962" s="28" t="s">
        <v>4444</v>
      </c>
      <c r="E962" s="28" t="s">
        <v>1902</v>
      </c>
      <c r="F962" s="28"/>
      <c r="G962" s="28" t="s">
        <v>4445</v>
      </c>
      <c r="H962" s="28"/>
      <c r="I962" s="28"/>
      <c r="J962" s="28" t="s">
        <v>1455</v>
      </c>
      <c r="K962" s="28" t="s">
        <v>1125</v>
      </c>
      <c r="L962" s="29">
        <f t="shared" si="417"/>
        <v>43200</v>
      </c>
      <c r="M962" s="29">
        <v>36000.0</v>
      </c>
      <c r="N962" s="28"/>
      <c r="O962" s="30">
        <v>65000.0</v>
      </c>
      <c r="P962" s="31">
        <f t="shared" si="418"/>
        <v>0.006646153846</v>
      </c>
      <c r="Q962" s="32">
        <f t="shared" si="419"/>
        <v>-21800</v>
      </c>
      <c r="R962" s="32">
        <f t="shared" si="420"/>
        <v>-31800</v>
      </c>
      <c r="S962" s="28"/>
      <c r="T962" s="28">
        <f t="shared" si="421"/>
        <v>1</v>
      </c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</row>
    <row r="963" ht="12.75" customHeight="1">
      <c r="A963" s="25" t="s">
        <v>71</v>
      </c>
      <c r="B963" s="26" t="s">
        <v>1900</v>
      </c>
      <c r="C963" s="27">
        <v>83.0</v>
      </c>
      <c r="D963" s="28" t="s">
        <v>4446</v>
      </c>
      <c r="E963" s="28" t="s">
        <v>1905</v>
      </c>
      <c r="F963" s="28"/>
      <c r="G963" s="28" t="s">
        <v>4447</v>
      </c>
      <c r="H963" s="28"/>
      <c r="I963" s="28"/>
      <c r="J963" s="28" t="s">
        <v>1621</v>
      </c>
      <c r="K963" s="28" t="s">
        <v>1048</v>
      </c>
      <c r="L963" s="29">
        <f t="shared" si="417"/>
        <v>66000</v>
      </c>
      <c r="M963" s="29">
        <v>55000.0</v>
      </c>
      <c r="N963" s="28"/>
      <c r="O963" s="30">
        <v>65000.0</v>
      </c>
      <c r="P963" s="31">
        <f t="shared" si="418"/>
        <v>0.01015384615</v>
      </c>
      <c r="Q963" s="32">
        <f t="shared" si="419"/>
        <v>1000</v>
      </c>
      <c r="R963" s="32">
        <f t="shared" si="420"/>
        <v>-9000</v>
      </c>
      <c r="S963" s="28"/>
      <c r="T963" s="28">
        <f t="shared" si="421"/>
        <v>0</v>
      </c>
      <c r="V963" s="28"/>
      <c r="W963" s="28"/>
      <c r="X963" s="28"/>
    </row>
    <row r="964" ht="12.75" customHeight="1">
      <c r="A964" s="25" t="s">
        <v>71</v>
      </c>
      <c r="B964" s="26" t="s">
        <v>1900</v>
      </c>
      <c r="C964" s="27">
        <v>157.0</v>
      </c>
      <c r="D964" s="28" t="s">
        <v>4448</v>
      </c>
      <c r="E964" s="28" t="s">
        <v>1905</v>
      </c>
      <c r="F964" s="28"/>
      <c r="G964" s="28" t="s">
        <v>4449</v>
      </c>
      <c r="H964" s="28"/>
      <c r="I964" s="28"/>
      <c r="J964" s="28" t="s">
        <v>1805</v>
      </c>
      <c r="K964" s="28" t="s">
        <v>273</v>
      </c>
      <c r="L964" s="29">
        <f t="shared" si="417"/>
        <v>288000</v>
      </c>
      <c r="M964" s="29">
        <v>240000.0</v>
      </c>
      <c r="N964" s="28"/>
      <c r="O964" s="30">
        <v>65000.0</v>
      </c>
      <c r="P964" s="31">
        <f t="shared" si="418"/>
        <v>0.04430769231</v>
      </c>
      <c r="Q964" s="32">
        <f t="shared" si="419"/>
        <v>223000</v>
      </c>
      <c r="R964" s="32">
        <f t="shared" si="420"/>
        <v>213000</v>
      </c>
      <c r="S964" s="28"/>
      <c r="T964" s="28">
        <f t="shared" si="421"/>
        <v>0</v>
      </c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</row>
    <row r="965" ht="12.75" customHeight="1">
      <c r="A965" s="25" t="s">
        <v>71</v>
      </c>
      <c r="B965" s="26" t="s">
        <v>1900</v>
      </c>
      <c r="C965" s="27">
        <v>158.0</v>
      </c>
      <c r="D965" s="28" t="s">
        <v>4450</v>
      </c>
      <c r="E965" s="28" t="s">
        <v>1902</v>
      </c>
      <c r="F965" s="28"/>
      <c r="G965" s="28" t="s">
        <v>4451</v>
      </c>
      <c r="H965" s="28"/>
      <c r="I965" s="28"/>
      <c r="J965" s="28" t="s">
        <v>1454</v>
      </c>
      <c r="K965" s="28" t="s">
        <v>1188</v>
      </c>
      <c r="L965" s="29">
        <f t="shared" si="417"/>
        <v>93600</v>
      </c>
      <c r="M965" s="29">
        <v>78000.0</v>
      </c>
      <c r="N965" s="28"/>
      <c r="O965" s="30">
        <v>65000.0</v>
      </c>
      <c r="P965" s="31">
        <f t="shared" si="418"/>
        <v>0.0144</v>
      </c>
      <c r="Q965" s="32">
        <f t="shared" si="419"/>
        <v>28600</v>
      </c>
      <c r="R965" s="32">
        <f t="shared" si="420"/>
        <v>18600</v>
      </c>
      <c r="S965" s="28"/>
      <c r="T965" s="28">
        <f t="shared" si="421"/>
        <v>0</v>
      </c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</row>
    <row r="966" ht="12.75" customHeight="1">
      <c r="A966" s="25" t="s">
        <v>71</v>
      </c>
      <c r="B966" s="26" t="s">
        <v>1900</v>
      </c>
      <c r="C966" s="27">
        <v>199.0</v>
      </c>
      <c r="D966" s="28" t="s">
        <v>4452</v>
      </c>
      <c r="E966" s="28" t="s">
        <v>1905</v>
      </c>
      <c r="F966" s="28"/>
      <c r="G966" s="28" t="s">
        <v>4453</v>
      </c>
      <c r="H966" s="28"/>
      <c r="I966" s="28"/>
      <c r="J966" s="28" t="s">
        <v>1614</v>
      </c>
      <c r="K966" s="28" t="s">
        <v>701</v>
      </c>
      <c r="L966" s="29">
        <f t="shared" si="417"/>
        <v>50400</v>
      </c>
      <c r="M966" s="29">
        <v>42000.0</v>
      </c>
      <c r="N966" s="28"/>
      <c r="O966" s="30">
        <v>65000.0</v>
      </c>
      <c r="P966" s="31">
        <f t="shared" si="418"/>
        <v>0.007753846154</v>
      </c>
      <c r="Q966" s="32">
        <f t="shared" si="419"/>
        <v>-14600</v>
      </c>
      <c r="R966" s="32">
        <f t="shared" si="420"/>
        <v>-24600</v>
      </c>
      <c r="S966" s="28"/>
      <c r="T966" s="28">
        <f t="shared" si="421"/>
        <v>1</v>
      </c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</row>
    <row r="967" ht="12.75" customHeight="1">
      <c r="A967" s="25" t="s">
        <v>71</v>
      </c>
      <c r="B967" s="26" t="s">
        <v>1900</v>
      </c>
      <c r="C967" s="27">
        <v>242.0</v>
      </c>
      <c r="D967" s="28" t="s">
        <v>4454</v>
      </c>
      <c r="E967" s="28" t="s">
        <v>1902</v>
      </c>
      <c r="F967" s="28"/>
      <c r="G967" s="28" t="s">
        <v>4455</v>
      </c>
      <c r="H967" s="28"/>
      <c r="I967" s="28"/>
      <c r="J967" s="28" t="s">
        <v>1878</v>
      </c>
      <c r="K967" s="28" t="s">
        <v>1188</v>
      </c>
      <c r="L967" s="29">
        <f t="shared" si="417"/>
        <v>36000</v>
      </c>
      <c r="M967" s="29">
        <v>30000.0</v>
      </c>
      <c r="N967" s="28"/>
      <c r="O967" s="30">
        <v>65000.0</v>
      </c>
      <c r="P967" s="31">
        <f t="shared" si="418"/>
        <v>0.005538461538</v>
      </c>
      <c r="Q967" s="32">
        <f t="shared" si="419"/>
        <v>-29000</v>
      </c>
      <c r="R967" s="32">
        <f t="shared" si="420"/>
        <v>-39000</v>
      </c>
      <c r="S967" s="28"/>
      <c r="T967" s="28">
        <f t="shared" si="421"/>
        <v>1</v>
      </c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</row>
    <row r="968" ht="12.75" customHeight="1">
      <c r="A968" s="25" t="s">
        <v>71</v>
      </c>
      <c r="B968" s="26" t="s">
        <v>1900</v>
      </c>
      <c r="C968" s="27">
        <v>249.0</v>
      </c>
      <c r="D968" s="28" t="s">
        <v>4456</v>
      </c>
      <c r="E968" s="28" t="s">
        <v>1905</v>
      </c>
      <c r="F968" s="28"/>
      <c r="G968" s="28" t="s">
        <v>4457</v>
      </c>
      <c r="H968" s="28"/>
      <c r="I968" s="28"/>
      <c r="J968" s="28" t="s">
        <v>289</v>
      </c>
      <c r="K968" s="28" t="s">
        <v>521</v>
      </c>
      <c r="L968" s="29">
        <f t="shared" si="417"/>
        <v>32400</v>
      </c>
      <c r="M968" s="29">
        <v>27000.0</v>
      </c>
      <c r="N968" s="28"/>
      <c r="O968" s="30">
        <v>65000.0</v>
      </c>
      <c r="P968" s="31">
        <f t="shared" si="418"/>
        <v>0.004984615385</v>
      </c>
      <c r="Q968" s="32">
        <f t="shared" si="419"/>
        <v>-32600</v>
      </c>
      <c r="R968" s="32">
        <f t="shared" si="420"/>
        <v>-42600</v>
      </c>
      <c r="S968" s="28"/>
      <c r="T968" s="28">
        <f t="shared" si="421"/>
        <v>1</v>
      </c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</row>
    <row r="969" ht="12.75" customHeight="1">
      <c r="A969" s="25" t="s">
        <v>71</v>
      </c>
      <c r="B969" s="26" t="s">
        <v>1900</v>
      </c>
      <c r="C969" s="27">
        <v>349.0</v>
      </c>
      <c r="D969" s="28" t="s">
        <v>4458</v>
      </c>
      <c r="E969" s="28" t="s">
        <v>1902</v>
      </c>
      <c r="F969" s="28"/>
      <c r="G969" s="28" t="s">
        <v>4459</v>
      </c>
      <c r="H969" s="28"/>
      <c r="I969" s="28"/>
      <c r="J969" s="28" t="s">
        <v>1843</v>
      </c>
      <c r="K969" s="28" t="s">
        <v>1152</v>
      </c>
      <c r="L969" s="29">
        <f t="shared" si="417"/>
        <v>120000</v>
      </c>
      <c r="M969" s="29">
        <v>100000.0</v>
      </c>
      <c r="N969" s="28"/>
      <c r="O969" s="30">
        <v>65000.0</v>
      </c>
      <c r="P969" s="31">
        <f t="shared" si="418"/>
        <v>0.01846153846</v>
      </c>
      <c r="Q969" s="32">
        <f t="shared" si="419"/>
        <v>55000</v>
      </c>
      <c r="R969" s="32">
        <f t="shared" si="420"/>
        <v>45000</v>
      </c>
      <c r="S969" s="28"/>
      <c r="T969" s="28">
        <f t="shared" si="421"/>
        <v>0</v>
      </c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</row>
    <row r="970" ht="12.75" customHeight="1">
      <c r="A970" s="25" t="s">
        <v>71</v>
      </c>
      <c r="B970" s="26" t="s">
        <v>1900</v>
      </c>
      <c r="C970" s="27">
        <v>372.0</v>
      </c>
      <c r="D970" s="28" t="s">
        <v>4460</v>
      </c>
      <c r="E970" s="28" t="s">
        <v>1905</v>
      </c>
      <c r="F970" s="28"/>
      <c r="G970" s="28" t="s">
        <v>4461</v>
      </c>
      <c r="H970" s="28"/>
      <c r="I970" s="28"/>
      <c r="J970" s="28" t="s">
        <v>1569</v>
      </c>
      <c r="K970" s="28" t="s">
        <v>222</v>
      </c>
      <c r="L970" s="29">
        <f t="shared" si="417"/>
        <v>93600</v>
      </c>
      <c r="M970" s="29">
        <v>78000.0</v>
      </c>
      <c r="N970" s="28"/>
      <c r="O970" s="30">
        <v>65000.0</v>
      </c>
      <c r="P970" s="31">
        <f t="shared" si="418"/>
        <v>0.0144</v>
      </c>
      <c r="Q970" s="32">
        <f t="shared" si="419"/>
        <v>28600</v>
      </c>
      <c r="R970" s="32">
        <f t="shared" si="420"/>
        <v>18600</v>
      </c>
      <c r="S970" s="28"/>
      <c r="T970" s="28">
        <f t="shared" si="421"/>
        <v>0</v>
      </c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</row>
    <row r="971" ht="12.75" customHeight="1">
      <c r="A971" s="25" t="s">
        <v>71</v>
      </c>
      <c r="B971" s="26" t="s">
        <v>1900</v>
      </c>
      <c r="C971" s="27">
        <v>382.0</v>
      </c>
      <c r="D971" s="28" t="s">
        <v>4462</v>
      </c>
      <c r="E971" s="28" t="s">
        <v>1902</v>
      </c>
      <c r="F971" s="28"/>
      <c r="G971" s="28" t="s">
        <v>4463</v>
      </c>
      <c r="H971" s="28"/>
      <c r="I971" s="28"/>
      <c r="J971" s="28" t="s">
        <v>1874</v>
      </c>
      <c r="K971" s="28" t="s">
        <v>806</v>
      </c>
      <c r="L971" s="29">
        <f t="shared" si="417"/>
        <v>168000</v>
      </c>
      <c r="M971" s="29">
        <v>140000.0</v>
      </c>
      <c r="N971" s="28"/>
      <c r="O971" s="30">
        <v>65000.0</v>
      </c>
      <c r="P971" s="31">
        <f t="shared" si="418"/>
        <v>0.02584615385</v>
      </c>
      <c r="Q971" s="32">
        <f t="shared" si="419"/>
        <v>103000</v>
      </c>
      <c r="R971" s="32">
        <f t="shared" si="420"/>
        <v>93000</v>
      </c>
      <c r="S971" s="28"/>
      <c r="T971" s="28">
        <f t="shared" si="421"/>
        <v>0</v>
      </c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</row>
    <row r="972" ht="12.75" customHeight="1">
      <c r="A972" s="25" t="s">
        <v>71</v>
      </c>
      <c r="B972" s="26" t="s">
        <v>1900</v>
      </c>
      <c r="C972" s="27">
        <v>395.0</v>
      </c>
      <c r="D972" s="28" t="s">
        <v>4464</v>
      </c>
      <c r="E972" s="28" t="s">
        <v>1902</v>
      </c>
      <c r="F972" s="28"/>
      <c r="G972" s="28" t="s">
        <v>4465</v>
      </c>
      <c r="H972" s="28"/>
      <c r="I972" s="28"/>
      <c r="J972" s="28" t="s">
        <v>1398</v>
      </c>
      <c r="K972" s="28" t="s">
        <v>884</v>
      </c>
      <c r="L972" s="29">
        <f t="shared" si="417"/>
        <v>60000</v>
      </c>
      <c r="M972" s="29">
        <v>50000.0</v>
      </c>
      <c r="N972" s="28"/>
      <c r="O972" s="30">
        <v>65000.0</v>
      </c>
      <c r="P972" s="31">
        <f t="shared" si="418"/>
        <v>0.009230769231</v>
      </c>
      <c r="Q972" s="32">
        <f t="shared" si="419"/>
        <v>-5000</v>
      </c>
      <c r="R972" s="32">
        <f t="shared" si="420"/>
        <v>-15000</v>
      </c>
      <c r="S972" s="28"/>
      <c r="T972" s="28">
        <f t="shared" si="421"/>
        <v>1</v>
      </c>
      <c r="V972" s="28"/>
      <c r="W972" s="28"/>
      <c r="X972" s="28"/>
    </row>
    <row r="973" ht="12.75" customHeight="1">
      <c r="A973" s="25" t="s">
        <v>71</v>
      </c>
      <c r="B973" s="26" t="s">
        <v>1900</v>
      </c>
      <c r="C973" s="27">
        <v>411.0</v>
      </c>
      <c r="D973" s="28" t="s">
        <v>4466</v>
      </c>
      <c r="E973" s="28" t="s">
        <v>1905</v>
      </c>
      <c r="F973" s="28"/>
      <c r="G973" s="28" t="s">
        <v>4467</v>
      </c>
      <c r="H973" s="28"/>
      <c r="I973" s="28"/>
      <c r="J973" s="28" t="s">
        <v>1692</v>
      </c>
      <c r="K973" s="28" t="s">
        <v>1086</v>
      </c>
      <c r="L973" s="29">
        <f t="shared" si="417"/>
        <v>36000</v>
      </c>
      <c r="M973" s="29">
        <v>30000.0</v>
      </c>
      <c r="N973" s="28"/>
      <c r="O973" s="30">
        <v>65000.0</v>
      </c>
      <c r="P973" s="31">
        <f t="shared" si="418"/>
        <v>0.005538461538</v>
      </c>
      <c r="Q973" s="32">
        <f t="shared" si="419"/>
        <v>-29000</v>
      </c>
      <c r="R973" s="32">
        <f t="shared" si="420"/>
        <v>-39000</v>
      </c>
      <c r="S973" s="28"/>
      <c r="T973" s="28">
        <f t="shared" si="421"/>
        <v>1</v>
      </c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</row>
    <row r="974" ht="12.75" customHeight="1">
      <c r="A974" s="25" t="s">
        <v>71</v>
      </c>
      <c r="B974" s="26" t="s">
        <v>1900</v>
      </c>
      <c r="C974" s="27">
        <v>451.0</v>
      </c>
      <c r="D974" s="28" t="s">
        <v>4468</v>
      </c>
      <c r="E974" s="28" t="s">
        <v>1902</v>
      </c>
      <c r="F974" s="28"/>
      <c r="G974" s="28" t="s">
        <v>4469</v>
      </c>
      <c r="H974" s="28"/>
      <c r="I974" s="28"/>
      <c r="J974" s="28" t="s">
        <v>1504</v>
      </c>
      <c r="K974" s="28" t="s">
        <v>867</v>
      </c>
      <c r="L974" s="29">
        <f t="shared" si="417"/>
        <v>48000</v>
      </c>
      <c r="M974" s="29">
        <v>40000.0</v>
      </c>
      <c r="N974" s="28"/>
      <c r="O974" s="30">
        <v>65000.0</v>
      </c>
      <c r="P974" s="31">
        <f t="shared" si="418"/>
        <v>0.007384615385</v>
      </c>
      <c r="Q974" s="32">
        <f t="shared" si="419"/>
        <v>-17000</v>
      </c>
      <c r="R974" s="32">
        <f t="shared" si="420"/>
        <v>-27000</v>
      </c>
      <c r="S974" s="28"/>
      <c r="T974" s="28">
        <f t="shared" si="421"/>
        <v>1</v>
      </c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</row>
    <row r="975" ht="12.75" customHeight="1">
      <c r="A975" s="25" t="s">
        <v>71</v>
      </c>
      <c r="B975" s="26" t="s">
        <v>1900</v>
      </c>
      <c r="C975" s="27">
        <v>461.0</v>
      </c>
      <c r="D975" s="28" t="s">
        <v>4470</v>
      </c>
      <c r="E975" s="28" t="s">
        <v>1902</v>
      </c>
      <c r="F975" s="28"/>
      <c r="G975" s="28" t="s">
        <v>4471</v>
      </c>
      <c r="H975" s="28"/>
      <c r="I975" s="28"/>
      <c r="J975" s="28" t="s">
        <v>1736</v>
      </c>
      <c r="K975" s="28" t="s">
        <v>400</v>
      </c>
      <c r="L975" s="29">
        <f t="shared" si="417"/>
        <v>55200</v>
      </c>
      <c r="M975" s="29">
        <v>46000.0</v>
      </c>
      <c r="N975" s="28"/>
      <c r="O975" s="30">
        <v>65000.0</v>
      </c>
      <c r="P975" s="31">
        <f t="shared" si="418"/>
        <v>0.008492307692</v>
      </c>
      <c r="Q975" s="32">
        <f t="shared" si="419"/>
        <v>-9800</v>
      </c>
      <c r="R975" s="32">
        <f t="shared" si="420"/>
        <v>-19800</v>
      </c>
      <c r="S975" s="28"/>
      <c r="T975" s="28">
        <f t="shared" si="421"/>
        <v>1</v>
      </c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</row>
    <row r="976" ht="12.75" customHeight="1">
      <c r="A976" s="25" t="s">
        <v>71</v>
      </c>
      <c r="B976" s="26" t="s">
        <v>1900</v>
      </c>
      <c r="C976" s="27">
        <v>477.0</v>
      </c>
      <c r="D976" s="28" t="s">
        <v>4472</v>
      </c>
      <c r="E976" s="28" t="s">
        <v>1905</v>
      </c>
      <c r="F976" s="28"/>
      <c r="G976" s="28" t="s">
        <v>4473</v>
      </c>
      <c r="H976" s="28"/>
      <c r="I976" s="28"/>
      <c r="J976" s="28" t="s">
        <v>1454</v>
      </c>
      <c r="K976" s="28" t="s">
        <v>1277</v>
      </c>
      <c r="L976" s="29">
        <f t="shared" si="417"/>
        <v>24000</v>
      </c>
      <c r="M976" s="29">
        <v>20000.0</v>
      </c>
      <c r="N976" s="28"/>
      <c r="O976" s="30">
        <v>65000.0</v>
      </c>
      <c r="P976" s="31">
        <f t="shared" si="418"/>
        <v>0.003692307692</v>
      </c>
      <c r="Q976" s="32">
        <f t="shared" si="419"/>
        <v>-41000</v>
      </c>
      <c r="R976" s="32">
        <f t="shared" si="420"/>
        <v>-51000</v>
      </c>
      <c r="S976" s="28"/>
      <c r="T976" s="28">
        <f t="shared" si="421"/>
        <v>1</v>
      </c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</row>
    <row r="977" ht="12.75" customHeight="1">
      <c r="A977" s="33" t="s">
        <v>71</v>
      </c>
      <c r="B977" s="26" t="s">
        <v>1919</v>
      </c>
      <c r="C977" s="34">
        <v>99.0</v>
      </c>
      <c r="D977" s="26" t="s">
        <v>4474</v>
      </c>
      <c r="E977" s="26" t="s">
        <v>1902</v>
      </c>
      <c r="F977" s="35"/>
      <c r="G977" s="26"/>
      <c r="H977" s="26"/>
      <c r="I977" s="26"/>
      <c r="J977" s="26" t="s">
        <v>1263</v>
      </c>
      <c r="K977" s="26" t="s">
        <v>723</v>
      </c>
      <c r="L977" s="36">
        <v>260000.0</v>
      </c>
      <c r="M977" s="29">
        <f t="shared" ref="M977:M982" si="422">L977</f>
        <v>260000</v>
      </c>
      <c r="N977" s="28"/>
      <c r="O977" s="37">
        <v>65000.0</v>
      </c>
      <c r="P977" s="31">
        <f t="shared" si="418"/>
        <v>0.04</v>
      </c>
      <c r="Q977" s="32">
        <f t="shared" si="419"/>
        <v>195000</v>
      </c>
      <c r="R977" s="32">
        <f t="shared" si="420"/>
        <v>185000</v>
      </c>
      <c r="S977" s="28"/>
      <c r="T977" s="28">
        <f t="shared" si="421"/>
        <v>0</v>
      </c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</row>
    <row r="978" ht="12.75" customHeight="1">
      <c r="A978" s="33" t="s">
        <v>71</v>
      </c>
      <c r="B978" s="26" t="s">
        <v>1919</v>
      </c>
      <c r="C978" s="51">
        <v>195.0</v>
      </c>
      <c r="D978" s="26" t="s">
        <v>4475</v>
      </c>
      <c r="E978" s="26" t="s">
        <v>1905</v>
      </c>
      <c r="F978" s="35"/>
      <c r="G978" s="26"/>
      <c r="H978" s="26"/>
      <c r="I978" s="26"/>
      <c r="J978" s="26" t="s">
        <v>1586</v>
      </c>
      <c r="K978" s="26" t="s">
        <v>401</v>
      </c>
      <c r="L978" s="36">
        <v>215000.0</v>
      </c>
      <c r="M978" s="29">
        <f t="shared" si="422"/>
        <v>215000</v>
      </c>
      <c r="N978" s="28"/>
      <c r="O978" s="37">
        <v>65000.0</v>
      </c>
      <c r="P978" s="31">
        <f t="shared" si="418"/>
        <v>0.03307692308</v>
      </c>
      <c r="Q978" s="32">
        <f t="shared" si="419"/>
        <v>150000</v>
      </c>
      <c r="R978" s="32">
        <f t="shared" si="420"/>
        <v>140000</v>
      </c>
      <c r="S978" s="28"/>
      <c r="T978" s="28">
        <f t="shared" si="421"/>
        <v>0</v>
      </c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</row>
    <row r="979" ht="12.75" customHeight="1">
      <c r="A979" s="52" t="s">
        <v>71</v>
      </c>
      <c r="B979" s="26" t="s">
        <v>1919</v>
      </c>
      <c r="C979" s="34">
        <v>354.0</v>
      </c>
      <c r="D979" s="26" t="s">
        <v>4476</v>
      </c>
      <c r="E979" s="26" t="s">
        <v>1905</v>
      </c>
      <c r="F979" s="28"/>
      <c r="G979" s="28"/>
      <c r="H979" s="28"/>
      <c r="I979" s="28"/>
      <c r="J979" s="26" t="s">
        <v>1839</v>
      </c>
      <c r="K979" s="26" t="s">
        <v>464</v>
      </c>
      <c r="L979" s="40">
        <v>65000.0</v>
      </c>
      <c r="M979" s="29">
        <f t="shared" si="422"/>
        <v>65000</v>
      </c>
      <c r="N979" s="53"/>
      <c r="O979" s="37">
        <v>65000.0</v>
      </c>
      <c r="P979" s="31">
        <f t="shared" si="418"/>
        <v>0.01</v>
      </c>
      <c r="Q979" s="32">
        <f t="shared" si="419"/>
        <v>0</v>
      </c>
      <c r="R979" s="32">
        <f t="shared" si="420"/>
        <v>-10000</v>
      </c>
      <c r="S979" s="28"/>
      <c r="T979" s="28">
        <f t="shared" si="421"/>
        <v>1</v>
      </c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</row>
    <row r="980" ht="12.75" customHeight="1">
      <c r="A980" s="38" t="s">
        <v>71</v>
      </c>
      <c r="B980" s="34" t="s">
        <v>1921</v>
      </c>
      <c r="C980" s="39" t="s">
        <v>2576</v>
      </c>
      <c r="D980" s="28" t="s">
        <v>4477</v>
      </c>
      <c r="E980" s="26" t="s">
        <v>1905</v>
      </c>
      <c r="F980" s="28" t="s">
        <v>2382</v>
      </c>
      <c r="G980" s="28" t="s">
        <v>4478</v>
      </c>
      <c r="H980" s="28" t="s">
        <v>70</v>
      </c>
      <c r="I980" s="28" t="s">
        <v>4479</v>
      </c>
      <c r="J980" s="28" t="s">
        <v>1387</v>
      </c>
      <c r="K980" s="28" t="s">
        <v>547</v>
      </c>
      <c r="L980" s="40">
        <v>37000.0</v>
      </c>
      <c r="M980" s="29">
        <f t="shared" si="422"/>
        <v>37000</v>
      </c>
      <c r="N980" s="41"/>
      <c r="O980" s="37">
        <v>65000.0</v>
      </c>
      <c r="P980" s="31">
        <f t="shared" si="418"/>
        <v>0.005692307692</v>
      </c>
      <c r="Q980" s="32">
        <f t="shared" si="419"/>
        <v>-28000</v>
      </c>
      <c r="R980" s="32">
        <f t="shared" si="420"/>
        <v>-38000</v>
      </c>
      <c r="S980" s="28"/>
      <c r="T980" s="28">
        <f t="shared" si="421"/>
        <v>1</v>
      </c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</row>
    <row r="981" ht="12.75" customHeight="1">
      <c r="A981" s="38" t="s">
        <v>71</v>
      </c>
      <c r="B981" s="34" t="s">
        <v>1928</v>
      </c>
      <c r="C981" s="39" t="s">
        <v>3063</v>
      </c>
      <c r="D981" s="28" t="s">
        <v>4480</v>
      </c>
      <c r="E981" s="26" t="s">
        <v>1902</v>
      </c>
      <c r="F981" s="28" t="s">
        <v>1952</v>
      </c>
      <c r="G981" s="28" t="s">
        <v>4481</v>
      </c>
      <c r="H981" s="28" t="s">
        <v>70</v>
      </c>
      <c r="I981" s="28" t="s">
        <v>130</v>
      </c>
      <c r="J981" s="28" t="s">
        <v>1560</v>
      </c>
      <c r="K981" s="28" t="s">
        <v>335</v>
      </c>
      <c r="L981" s="40">
        <v>30000.0</v>
      </c>
      <c r="M981" s="29">
        <f t="shared" si="422"/>
        <v>30000</v>
      </c>
      <c r="N981" s="41"/>
      <c r="O981" s="37">
        <v>65000.0</v>
      </c>
      <c r="P981" s="31">
        <f t="shared" si="418"/>
        <v>0.004615384615</v>
      </c>
      <c r="Q981" s="32">
        <f t="shared" si="419"/>
        <v>-35000</v>
      </c>
      <c r="R981" s="32">
        <f t="shared" si="420"/>
        <v>-45000</v>
      </c>
      <c r="S981" s="28"/>
      <c r="T981" s="28">
        <f t="shared" si="421"/>
        <v>1</v>
      </c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</row>
    <row r="982" ht="12.75" customHeight="1">
      <c r="A982" s="38" t="s">
        <v>71</v>
      </c>
      <c r="B982" s="34" t="s">
        <v>1928</v>
      </c>
      <c r="C982" s="39" t="s">
        <v>3639</v>
      </c>
      <c r="D982" s="28" t="s">
        <v>4482</v>
      </c>
      <c r="E982" s="26" t="s">
        <v>1905</v>
      </c>
      <c r="F982" s="28" t="s">
        <v>1924</v>
      </c>
      <c r="G982" s="28" t="s">
        <v>4483</v>
      </c>
      <c r="H982" s="28" t="s">
        <v>70</v>
      </c>
      <c r="I982" s="28" t="s">
        <v>75</v>
      </c>
      <c r="J982" s="28" t="s">
        <v>1263</v>
      </c>
      <c r="K982" s="28" t="s">
        <v>885</v>
      </c>
      <c r="L982" s="40">
        <v>35000.0</v>
      </c>
      <c r="M982" s="29">
        <f t="shared" si="422"/>
        <v>35000</v>
      </c>
      <c r="N982" s="41"/>
      <c r="O982" s="37">
        <v>65000.0</v>
      </c>
      <c r="P982" s="31">
        <f t="shared" si="418"/>
        <v>0.005384615385</v>
      </c>
      <c r="Q982" s="32">
        <f t="shared" si="419"/>
        <v>-30000</v>
      </c>
      <c r="R982" s="32">
        <f t="shared" si="420"/>
        <v>-40000</v>
      </c>
      <c r="S982" s="28"/>
      <c r="T982" s="28">
        <f t="shared" si="421"/>
        <v>1</v>
      </c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</row>
    <row r="983" ht="12.75" customHeight="1">
      <c r="A983" s="25" t="s">
        <v>71</v>
      </c>
      <c r="B983" s="26" t="s">
        <v>1933</v>
      </c>
      <c r="C983" s="39" t="s">
        <v>4484</v>
      </c>
      <c r="D983" s="28" t="s">
        <v>4485</v>
      </c>
      <c r="E983" s="28" t="s">
        <v>1902</v>
      </c>
      <c r="F983" s="28" t="s">
        <v>2324</v>
      </c>
      <c r="G983" s="28" t="s">
        <v>4486</v>
      </c>
      <c r="H983" s="53" t="s">
        <v>70</v>
      </c>
      <c r="I983" s="28" t="s">
        <v>2477</v>
      </c>
      <c r="J983" s="28" t="s">
        <v>1808</v>
      </c>
      <c r="K983" s="28" t="s">
        <v>1389</v>
      </c>
      <c r="L983" s="29">
        <f t="shared" ref="L983:L989" si="423">M983*1.2</f>
        <v>216000</v>
      </c>
      <c r="M983" s="49">
        <v>180000.0</v>
      </c>
      <c r="N983" s="28"/>
      <c r="O983" s="37">
        <v>65000.0</v>
      </c>
      <c r="P983" s="31">
        <f t="shared" si="418"/>
        <v>0.03323076923</v>
      </c>
      <c r="Q983" s="32">
        <f t="shared" si="419"/>
        <v>151000</v>
      </c>
      <c r="R983" s="32">
        <f t="shared" si="420"/>
        <v>141000</v>
      </c>
      <c r="S983" s="28"/>
      <c r="T983" s="28">
        <f t="shared" si="421"/>
        <v>0</v>
      </c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</row>
    <row r="984" ht="12.75" customHeight="1">
      <c r="A984" s="25" t="s">
        <v>71</v>
      </c>
      <c r="B984" s="26" t="s">
        <v>1933</v>
      </c>
      <c r="C984" s="39" t="s">
        <v>3311</v>
      </c>
      <c r="D984" s="28" t="s">
        <v>4487</v>
      </c>
      <c r="E984" s="28" t="s">
        <v>1902</v>
      </c>
      <c r="F984" s="28" t="s">
        <v>2382</v>
      </c>
      <c r="G984" s="28" t="s">
        <v>4488</v>
      </c>
      <c r="H984" s="53" t="s">
        <v>70</v>
      </c>
      <c r="I984" s="28" t="s">
        <v>4489</v>
      </c>
      <c r="J984" s="28" t="s">
        <v>1448</v>
      </c>
      <c r="K984" s="28" t="s">
        <v>1266</v>
      </c>
      <c r="L984" s="29">
        <f t="shared" si="423"/>
        <v>480000</v>
      </c>
      <c r="M984" s="49">
        <v>400000.0</v>
      </c>
      <c r="N984" s="28"/>
      <c r="O984" s="37">
        <v>65000.0</v>
      </c>
      <c r="P984" s="31">
        <f t="shared" si="418"/>
        <v>0.07384615385</v>
      </c>
      <c r="Q984" s="32">
        <f t="shared" si="419"/>
        <v>415000</v>
      </c>
      <c r="R984" s="32">
        <f t="shared" si="420"/>
        <v>405000</v>
      </c>
      <c r="S984" s="28"/>
      <c r="T984" s="28">
        <f t="shared" si="421"/>
        <v>0</v>
      </c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</row>
    <row r="985" ht="12.75" customHeight="1">
      <c r="A985" s="25" t="s">
        <v>71</v>
      </c>
      <c r="B985" s="26" t="s">
        <v>1933</v>
      </c>
      <c r="C985" s="39" t="s">
        <v>4490</v>
      </c>
      <c r="D985" s="28" t="s">
        <v>4491</v>
      </c>
      <c r="E985" s="28" t="s">
        <v>1905</v>
      </c>
      <c r="F985" s="28" t="s">
        <v>2382</v>
      </c>
      <c r="G985" s="28" t="s">
        <v>4492</v>
      </c>
      <c r="H985" s="53" t="s">
        <v>70</v>
      </c>
      <c r="I985" s="28" t="s">
        <v>67</v>
      </c>
      <c r="J985" s="28" t="s">
        <v>1491</v>
      </c>
      <c r="K985" s="28" t="s">
        <v>1299</v>
      </c>
      <c r="L985" s="29">
        <f t="shared" si="423"/>
        <v>61200</v>
      </c>
      <c r="M985" s="49">
        <v>51000.0</v>
      </c>
      <c r="N985" s="28"/>
      <c r="O985" s="37">
        <v>65000.0</v>
      </c>
      <c r="P985" s="31">
        <f t="shared" si="418"/>
        <v>0.009415384615</v>
      </c>
      <c r="Q985" s="32">
        <f t="shared" si="419"/>
        <v>-3800</v>
      </c>
      <c r="R985" s="32">
        <f t="shared" si="420"/>
        <v>-13800</v>
      </c>
      <c r="S985" s="28"/>
      <c r="T985" s="28">
        <f t="shared" si="421"/>
        <v>1</v>
      </c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</row>
    <row r="986" ht="12.75" customHeight="1">
      <c r="A986" s="25" t="s">
        <v>71</v>
      </c>
      <c r="B986" s="26" t="s">
        <v>1933</v>
      </c>
      <c r="C986" s="39" t="s">
        <v>4493</v>
      </c>
      <c r="D986" s="28" t="s">
        <v>4494</v>
      </c>
      <c r="E986" s="28" t="s">
        <v>1902</v>
      </c>
      <c r="F986" s="28" t="s">
        <v>2324</v>
      </c>
      <c r="G986" s="28" t="s">
        <v>4495</v>
      </c>
      <c r="H986" s="53" t="s">
        <v>70</v>
      </c>
      <c r="I986" s="28" t="s">
        <v>4496</v>
      </c>
      <c r="J986" s="28" t="s">
        <v>1808</v>
      </c>
      <c r="K986" s="28" t="s">
        <v>1236</v>
      </c>
      <c r="L986" s="29">
        <f t="shared" si="423"/>
        <v>108000</v>
      </c>
      <c r="M986" s="49">
        <v>90000.0</v>
      </c>
      <c r="N986" s="28"/>
      <c r="O986" s="37">
        <v>65000.0</v>
      </c>
      <c r="P986" s="31">
        <f t="shared" si="418"/>
        <v>0.01661538462</v>
      </c>
      <c r="Q986" s="32">
        <f t="shared" si="419"/>
        <v>43000</v>
      </c>
      <c r="R986" s="32">
        <f t="shared" si="420"/>
        <v>33000</v>
      </c>
      <c r="S986" s="28"/>
      <c r="T986" s="28">
        <f t="shared" si="421"/>
        <v>0</v>
      </c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</row>
    <row r="987" ht="12.75" customHeight="1">
      <c r="A987" s="25" t="s">
        <v>71</v>
      </c>
      <c r="B987" s="26" t="s">
        <v>1933</v>
      </c>
      <c r="C987" s="39" t="s">
        <v>4497</v>
      </c>
      <c r="D987" s="28" t="s">
        <v>4498</v>
      </c>
      <c r="E987" s="28" t="s">
        <v>1902</v>
      </c>
      <c r="F987" s="28" t="s">
        <v>1952</v>
      </c>
      <c r="G987" s="28" t="s">
        <v>4499</v>
      </c>
      <c r="H987" s="53" t="s">
        <v>70</v>
      </c>
      <c r="I987" s="28" t="s">
        <v>2929</v>
      </c>
      <c r="J987" s="28" t="s">
        <v>1487</v>
      </c>
      <c r="K987" s="28" t="s">
        <v>519</v>
      </c>
      <c r="L987" s="29">
        <f t="shared" si="423"/>
        <v>504000</v>
      </c>
      <c r="M987" s="49">
        <v>420000.0</v>
      </c>
      <c r="N987" s="28"/>
      <c r="O987" s="37">
        <v>65000.0</v>
      </c>
      <c r="P987" s="31">
        <f t="shared" si="418"/>
        <v>0.07753846154</v>
      </c>
      <c r="Q987" s="32">
        <f t="shared" si="419"/>
        <v>439000</v>
      </c>
      <c r="R987" s="32">
        <f t="shared" si="420"/>
        <v>429000</v>
      </c>
      <c r="S987" s="28"/>
      <c r="T987" s="28">
        <f t="shared" si="421"/>
        <v>0</v>
      </c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</row>
    <row r="988" ht="12.75" customHeight="1">
      <c r="A988" s="25" t="s">
        <v>71</v>
      </c>
      <c r="B988" s="26" t="s">
        <v>1933</v>
      </c>
      <c r="C988" s="39" t="s">
        <v>2664</v>
      </c>
      <c r="D988" s="28" t="s">
        <v>4500</v>
      </c>
      <c r="E988" s="28" t="s">
        <v>1905</v>
      </c>
      <c r="F988" s="28" t="s">
        <v>2382</v>
      </c>
      <c r="G988" s="28" t="s">
        <v>4501</v>
      </c>
      <c r="H988" s="53" t="s">
        <v>70</v>
      </c>
      <c r="I988" s="28" t="s">
        <v>4502</v>
      </c>
      <c r="J988" s="28" t="s">
        <v>1443</v>
      </c>
      <c r="K988" s="28" t="s">
        <v>701</v>
      </c>
      <c r="L988" s="29">
        <f t="shared" si="423"/>
        <v>324000</v>
      </c>
      <c r="M988" s="49">
        <v>270000.0</v>
      </c>
      <c r="N988" s="28"/>
      <c r="O988" s="37">
        <v>65000.0</v>
      </c>
      <c r="P988" s="31">
        <f t="shared" si="418"/>
        <v>0.04984615385</v>
      </c>
      <c r="Q988" s="32">
        <f t="shared" si="419"/>
        <v>259000</v>
      </c>
      <c r="R988" s="32">
        <f t="shared" si="420"/>
        <v>249000</v>
      </c>
      <c r="S988" s="28"/>
      <c r="T988" s="28">
        <f t="shared" si="421"/>
        <v>0</v>
      </c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</row>
    <row r="989" ht="12.75" customHeight="1">
      <c r="A989" s="25" t="s">
        <v>71</v>
      </c>
      <c r="B989" s="26" t="s">
        <v>1933</v>
      </c>
      <c r="C989" s="39" t="s">
        <v>4503</v>
      </c>
      <c r="D989" s="28" t="s">
        <v>4504</v>
      </c>
      <c r="E989" s="28" t="s">
        <v>1902</v>
      </c>
      <c r="F989" s="28" t="s">
        <v>2382</v>
      </c>
      <c r="G989" s="28" t="s">
        <v>4505</v>
      </c>
      <c r="H989" s="53" t="s">
        <v>70</v>
      </c>
      <c r="I989" s="28" t="s">
        <v>4506</v>
      </c>
      <c r="J989" s="28" t="s">
        <v>1884</v>
      </c>
      <c r="K989" s="28" t="s">
        <v>775</v>
      </c>
      <c r="L989" s="29">
        <f t="shared" si="423"/>
        <v>540000</v>
      </c>
      <c r="M989" s="49">
        <v>450000.0</v>
      </c>
      <c r="N989" s="28"/>
      <c r="O989" s="37">
        <v>65000.0</v>
      </c>
      <c r="P989" s="31">
        <f t="shared" si="418"/>
        <v>0.08307692308</v>
      </c>
      <c r="Q989" s="32">
        <f t="shared" si="419"/>
        <v>475000</v>
      </c>
      <c r="R989" s="32">
        <f t="shared" si="420"/>
        <v>465000</v>
      </c>
      <c r="S989" s="28"/>
      <c r="T989" s="28">
        <f t="shared" si="421"/>
        <v>0</v>
      </c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</row>
    <row r="990" ht="12.75" customHeight="1">
      <c r="A990" s="38" t="s">
        <v>71</v>
      </c>
      <c r="B990" s="34" t="s">
        <v>1933</v>
      </c>
      <c r="C990" s="39" t="s">
        <v>4507</v>
      </c>
      <c r="D990" s="28" t="s">
        <v>4508</v>
      </c>
      <c r="E990" s="28" t="s">
        <v>1902</v>
      </c>
      <c r="F990" s="28" t="s">
        <v>2382</v>
      </c>
      <c r="G990" s="28" t="s">
        <v>4509</v>
      </c>
      <c r="H990" s="28" t="s">
        <v>70</v>
      </c>
      <c r="I990" s="28" t="s">
        <v>2826</v>
      </c>
      <c r="J990" s="58" t="s">
        <v>1672</v>
      </c>
      <c r="K990" s="53" t="s">
        <v>550</v>
      </c>
      <c r="L990" s="29">
        <v>600000.0</v>
      </c>
      <c r="M990" s="49">
        <v>500000.0</v>
      </c>
      <c r="N990" s="28"/>
      <c r="O990" s="30">
        <v>65000.0</v>
      </c>
      <c r="P990" s="31">
        <f t="shared" si="418"/>
        <v>0.09230769231</v>
      </c>
      <c r="Q990" s="32">
        <f t="shared" si="419"/>
        <v>535000</v>
      </c>
      <c r="R990" s="32">
        <f t="shared" si="420"/>
        <v>525000</v>
      </c>
      <c r="S990" s="28"/>
      <c r="T990" s="28">
        <f t="shared" si="421"/>
        <v>0</v>
      </c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</row>
    <row r="991" ht="12.75" customHeight="1">
      <c r="A991" s="25" t="s">
        <v>71</v>
      </c>
      <c r="B991" s="26" t="s">
        <v>1937</v>
      </c>
      <c r="C991" s="42" t="s">
        <v>4510</v>
      </c>
      <c r="D991" s="28" t="s">
        <v>4511</v>
      </c>
      <c r="E991" s="28" t="s">
        <v>1902</v>
      </c>
      <c r="F991" s="28" t="s">
        <v>1924</v>
      </c>
      <c r="G991" s="28" t="s">
        <v>4512</v>
      </c>
      <c r="H991" s="28" t="s">
        <v>70</v>
      </c>
      <c r="I991" s="28" t="s">
        <v>2391</v>
      </c>
      <c r="J991" s="28" t="s">
        <v>1482</v>
      </c>
      <c r="K991" s="28" t="s">
        <v>723</v>
      </c>
      <c r="L991" s="29">
        <f t="shared" ref="L991:L1002" si="424">M991*1.2</f>
        <v>168000</v>
      </c>
      <c r="M991" s="43">
        <v>140000.0</v>
      </c>
      <c r="N991" s="28"/>
      <c r="O991" s="30">
        <v>65000.0</v>
      </c>
      <c r="P991" s="31">
        <f>sum(M991/O991/100)</f>
        <v>0.02153846154</v>
      </c>
      <c r="Q991" s="32">
        <f>sum(M991-O991)</f>
        <v>75000</v>
      </c>
      <c r="R991" s="32">
        <f>M991-O991-$S$1</f>
        <v>65000</v>
      </c>
      <c r="S991" s="28"/>
      <c r="T991" s="28">
        <f t="shared" ref="T991:T1013" si="425">IF(O991&gt;=M991,1,0)</f>
        <v>0</v>
      </c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</row>
    <row r="992" ht="12.75" customHeight="1">
      <c r="A992" s="25" t="s">
        <v>71</v>
      </c>
      <c r="B992" s="26" t="s">
        <v>1937</v>
      </c>
      <c r="C992" s="44" t="s">
        <v>4510</v>
      </c>
      <c r="D992" s="6" t="s">
        <v>4511</v>
      </c>
      <c r="E992" s="6" t="s">
        <v>1902</v>
      </c>
      <c r="F992" s="6" t="s">
        <v>1924</v>
      </c>
      <c r="G992" s="6" t="s">
        <v>4512</v>
      </c>
      <c r="I992" s="6" t="s">
        <v>70</v>
      </c>
      <c r="J992" s="6" t="s">
        <v>1482</v>
      </c>
      <c r="K992" s="6" t="s">
        <v>723</v>
      </c>
      <c r="L992" s="29">
        <f t="shared" si="424"/>
        <v>168000</v>
      </c>
      <c r="M992" s="45">
        <v>140000.0</v>
      </c>
      <c r="O992" s="30">
        <v>65000.0</v>
      </c>
      <c r="P992" s="31">
        <v>0.021538461538461538</v>
      </c>
      <c r="Q992" s="32">
        <v>75000.0</v>
      </c>
      <c r="R992" s="32">
        <v>65000.0</v>
      </c>
      <c r="S992" s="28"/>
      <c r="T992" s="28">
        <f t="shared" si="425"/>
        <v>0</v>
      </c>
    </row>
    <row r="993" ht="12.75" customHeight="1">
      <c r="A993" s="25" t="s">
        <v>71</v>
      </c>
      <c r="B993" s="26" t="s">
        <v>1937</v>
      </c>
      <c r="C993" s="44" t="s">
        <v>4513</v>
      </c>
      <c r="D993" s="6" t="s">
        <v>4514</v>
      </c>
      <c r="E993" s="6" t="s">
        <v>1902</v>
      </c>
      <c r="F993" s="6" t="s">
        <v>2382</v>
      </c>
      <c r="G993" s="6" t="s">
        <v>4515</v>
      </c>
      <c r="I993" s="6" t="s">
        <v>70</v>
      </c>
      <c r="J993" s="6" t="s">
        <v>1594</v>
      </c>
      <c r="K993" s="6" t="s">
        <v>996</v>
      </c>
      <c r="L993" s="29">
        <f t="shared" si="424"/>
        <v>156000</v>
      </c>
      <c r="M993" s="45">
        <v>130000.0</v>
      </c>
      <c r="O993" s="30">
        <v>65000.0</v>
      </c>
      <c r="P993" s="31">
        <v>0.02</v>
      </c>
      <c r="Q993" s="32">
        <v>65000.0</v>
      </c>
      <c r="R993" s="32">
        <v>55000.0</v>
      </c>
      <c r="S993" s="28"/>
      <c r="T993" s="28">
        <f t="shared" si="425"/>
        <v>0</v>
      </c>
    </row>
    <row r="994" ht="12.75" customHeight="1">
      <c r="A994" s="25" t="s">
        <v>71</v>
      </c>
      <c r="B994" s="26" t="s">
        <v>1937</v>
      </c>
      <c r="C994" s="44" t="s">
        <v>4516</v>
      </c>
      <c r="D994" s="6" t="s">
        <v>4517</v>
      </c>
      <c r="E994" s="6" t="s">
        <v>1902</v>
      </c>
      <c r="F994" s="6" t="s">
        <v>1952</v>
      </c>
      <c r="G994" s="6" t="s">
        <v>4518</v>
      </c>
      <c r="I994" s="6" t="s">
        <v>70</v>
      </c>
      <c r="J994" s="6" t="s">
        <v>1669</v>
      </c>
      <c r="K994" s="6" t="s">
        <v>223</v>
      </c>
      <c r="L994" s="29">
        <f t="shared" si="424"/>
        <v>132000</v>
      </c>
      <c r="M994" s="45">
        <v>110000.0</v>
      </c>
      <c r="O994" s="30">
        <v>65000.0</v>
      </c>
      <c r="P994" s="31">
        <v>0.016923076923076923</v>
      </c>
      <c r="Q994" s="32">
        <v>45000.0</v>
      </c>
      <c r="R994" s="32">
        <v>35000.0</v>
      </c>
      <c r="S994" s="28"/>
      <c r="T994" s="28">
        <f t="shared" si="425"/>
        <v>0</v>
      </c>
    </row>
    <row r="995" ht="12.75" customHeight="1">
      <c r="A995" s="25" t="s">
        <v>71</v>
      </c>
      <c r="B995" s="26" t="s">
        <v>1937</v>
      </c>
      <c r="C995" s="44" t="s">
        <v>4519</v>
      </c>
      <c r="D995" s="6" t="s">
        <v>4520</v>
      </c>
      <c r="E995" s="6" t="s">
        <v>1902</v>
      </c>
      <c r="F995" s="6" t="s">
        <v>1924</v>
      </c>
      <c r="G995" s="6" t="s">
        <v>4521</v>
      </c>
      <c r="I995" s="6" t="s">
        <v>70</v>
      </c>
      <c r="J995" s="6" t="s">
        <v>1480</v>
      </c>
      <c r="K995" s="6" t="s">
        <v>929</v>
      </c>
      <c r="L995" s="29">
        <f t="shared" si="424"/>
        <v>60000</v>
      </c>
      <c r="M995" s="45">
        <v>50000.0</v>
      </c>
      <c r="O995" s="30">
        <v>65000.0</v>
      </c>
      <c r="P995" s="31">
        <v>0.007692307692307693</v>
      </c>
      <c r="Q995" s="32">
        <v>-15000.0</v>
      </c>
      <c r="R995" s="32">
        <v>-25000.0</v>
      </c>
      <c r="S995" s="28"/>
      <c r="T995" s="28">
        <f t="shared" si="425"/>
        <v>1</v>
      </c>
    </row>
    <row r="996" ht="12.75" customHeight="1">
      <c r="A996" s="25" t="s">
        <v>71</v>
      </c>
      <c r="B996" s="26" t="s">
        <v>1937</v>
      </c>
      <c r="C996" s="39" t="s">
        <v>2458</v>
      </c>
      <c r="D996" s="28" t="s">
        <v>4522</v>
      </c>
      <c r="E996" s="28" t="s">
        <v>1902</v>
      </c>
      <c r="F996" s="28" t="s">
        <v>1924</v>
      </c>
      <c r="G996" s="28" t="s">
        <v>4523</v>
      </c>
      <c r="H996" s="28" t="s">
        <v>70</v>
      </c>
      <c r="I996" s="28" t="s">
        <v>2104</v>
      </c>
      <c r="J996" s="28" t="s">
        <v>1626</v>
      </c>
      <c r="K996" s="28" t="s">
        <v>749</v>
      </c>
      <c r="L996" s="29">
        <f t="shared" si="424"/>
        <v>33600</v>
      </c>
      <c r="M996" s="40">
        <v>28000.0</v>
      </c>
      <c r="N996" s="32"/>
      <c r="O996" s="30">
        <v>65000.0</v>
      </c>
      <c r="P996" s="31">
        <f t="shared" ref="P996:P1013" si="426">sum(M996/O996/100)</f>
        <v>0.004307692308</v>
      </c>
      <c r="Q996" s="32">
        <f t="shared" ref="Q996:Q1013" si="427">sum(M996-O996)</f>
        <v>-37000</v>
      </c>
      <c r="R996" s="32">
        <f t="shared" ref="R996:R1013" si="428">M996-O996-$S$1</f>
        <v>-47000</v>
      </c>
      <c r="S996" s="28"/>
      <c r="T996" s="28">
        <f t="shared" si="425"/>
        <v>1</v>
      </c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</row>
    <row r="997" ht="12.75" customHeight="1">
      <c r="A997" s="25" t="s">
        <v>71</v>
      </c>
      <c r="B997" s="26" t="s">
        <v>1937</v>
      </c>
      <c r="C997" s="39" t="s">
        <v>4524</v>
      </c>
      <c r="D997" s="28" t="s">
        <v>4525</v>
      </c>
      <c r="E997" s="28" t="s">
        <v>1905</v>
      </c>
      <c r="F997" s="28" t="s">
        <v>1924</v>
      </c>
      <c r="G997" s="28" t="s">
        <v>4526</v>
      </c>
      <c r="H997" s="28" t="s">
        <v>70</v>
      </c>
      <c r="I997" s="28" t="s">
        <v>3796</v>
      </c>
      <c r="J997" s="28" t="s">
        <v>1603</v>
      </c>
      <c r="K997" s="28" t="s">
        <v>872</v>
      </c>
      <c r="L997" s="29">
        <f t="shared" si="424"/>
        <v>74400</v>
      </c>
      <c r="M997" s="40">
        <v>62000.0</v>
      </c>
      <c r="N997" s="32"/>
      <c r="O997" s="30">
        <v>65000.0</v>
      </c>
      <c r="P997" s="31">
        <f t="shared" si="426"/>
        <v>0.009538461538</v>
      </c>
      <c r="Q997" s="32">
        <f t="shared" si="427"/>
        <v>-3000</v>
      </c>
      <c r="R997" s="32">
        <f t="shared" si="428"/>
        <v>-13000</v>
      </c>
      <c r="S997" s="28"/>
      <c r="T997" s="28">
        <f t="shared" si="425"/>
        <v>1</v>
      </c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</row>
    <row r="998" ht="12.75" customHeight="1">
      <c r="A998" s="25" t="s">
        <v>71</v>
      </c>
      <c r="B998" s="26" t="s">
        <v>1937</v>
      </c>
      <c r="C998" s="39" t="s">
        <v>4527</v>
      </c>
      <c r="D998" s="28" t="s">
        <v>4528</v>
      </c>
      <c r="E998" s="28" t="s">
        <v>1902</v>
      </c>
      <c r="F998" s="28" t="s">
        <v>2382</v>
      </c>
      <c r="G998" s="28" t="s">
        <v>4529</v>
      </c>
      <c r="H998" s="28" t="s">
        <v>70</v>
      </c>
      <c r="I998" s="28" t="s">
        <v>3411</v>
      </c>
      <c r="J998" s="28" t="s">
        <v>1091</v>
      </c>
      <c r="K998" s="28" t="s">
        <v>1247</v>
      </c>
      <c r="L998" s="29">
        <f t="shared" si="424"/>
        <v>264000</v>
      </c>
      <c r="M998" s="40">
        <v>220000.0</v>
      </c>
      <c r="N998" s="32"/>
      <c r="O998" s="30">
        <v>65000.0</v>
      </c>
      <c r="P998" s="31">
        <f t="shared" si="426"/>
        <v>0.03384615385</v>
      </c>
      <c r="Q998" s="32">
        <f t="shared" si="427"/>
        <v>155000</v>
      </c>
      <c r="R998" s="32">
        <f t="shared" si="428"/>
        <v>145000</v>
      </c>
      <c r="S998" s="28"/>
      <c r="T998" s="28">
        <f t="shared" si="425"/>
        <v>0</v>
      </c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</row>
    <row r="999" ht="12.75" customHeight="1">
      <c r="A999" s="25" t="s">
        <v>71</v>
      </c>
      <c r="B999" s="26" t="s">
        <v>1937</v>
      </c>
      <c r="C999" s="39" t="s">
        <v>2835</v>
      </c>
      <c r="D999" s="28" t="s">
        <v>4530</v>
      </c>
      <c r="E999" s="28" t="s">
        <v>1902</v>
      </c>
      <c r="F999" s="28" t="s">
        <v>2382</v>
      </c>
      <c r="G999" s="28" t="s">
        <v>4531</v>
      </c>
      <c r="H999" s="28" t="s">
        <v>70</v>
      </c>
      <c r="I999" s="28" t="s">
        <v>3378</v>
      </c>
      <c r="J999" s="28" t="s">
        <v>1784</v>
      </c>
      <c r="K999" s="28" t="s">
        <v>177</v>
      </c>
      <c r="L999" s="29">
        <f t="shared" si="424"/>
        <v>90000</v>
      </c>
      <c r="M999" s="40">
        <v>75000.0</v>
      </c>
      <c r="N999" s="32"/>
      <c r="O999" s="30">
        <v>65000.0</v>
      </c>
      <c r="P999" s="31">
        <f t="shared" si="426"/>
        <v>0.01153846154</v>
      </c>
      <c r="Q999" s="32">
        <f t="shared" si="427"/>
        <v>10000</v>
      </c>
      <c r="R999" s="32">
        <f t="shared" si="428"/>
        <v>0</v>
      </c>
      <c r="S999" s="28"/>
      <c r="T999" s="28">
        <f t="shared" si="425"/>
        <v>0</v>
      </c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</row>
    <row r="1000" ht="12.75" customHeight="1">
      <c r="A1000" s="25" t="s">
        <v>71</v>
      </c>
      <c r="B1000" s="26" t="s">
        <v>1937</v>
      </c>
      <c r="C1000" s="39" t="s">
        <v>4532</v>
      </c>
      <c r="D1000" s="28" t="s">
        <v>4533</v>
      </c>
      <c r="E1000" s="28" t="s">
        <v>1902</v>
      </c>
      <c r="F1000" s="28" t="s">
        <v>2382</v>
      </c>
      <c r="G1000" s="28" t="s">
        <v>4534</v>
      </c>
      <c r="H1000" s="28" t="s">
        <v>70</v>
      </c>
      <c r="I1000" s="28" t="s">
        <v>130</v>
      </c>
      <c r="J1000" s="28" t="s">
        <v>1778</v>
      </c>
      <c r="K1000" s="28" t="s">
        <v>519</v>
      </c>
      <c r="L1000" s="29">
        <f t="shared" si="424"/>
        <v>252000</v>
      </c>
      <c r="M1000" s="40">
        <v>210000.0</v>
      </c>
      <c r="N1000" s="32"/>
      <c r="O1000" s="30">
        <v>65000.0</v>
      </c>
      <c r="P1000" s="31">
        <f t="shared" si="426"/>
        <v>0.03230769231</v>
      </c>
      <c r="Q1000" s="32">
        <f t="shared" si="427"/>
        <v>145000</v>
      </c>
      <c r="R1000" s="32">
        <f t="shared" si="428"/>
        <v>135000</v>
      </c>
      <c r="S1000" s="28"/>
      <c r="T1000" s="28">
        <f t="shared" si="425"/>
        <v>0</v>
      </c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</row>
    <row r="1001" ht="12.75" customHeight="1">
      <c r="A1001" s="25" t="s">
        <v>71</v>
      </c>
      <c r="B1001" s="26" t="s">
        <v>1937</v>
      </c>
      <c r="C1001" s="42" t="s">
        <v>4535</v>
      </c>
      <c r="D1001" s="28" t="s">
        <v>4536</v>
      </c>
      <c r="E1001" s="28" t="s">
        <v>1902</v>
      </c>
      <c r="F1001" s="28" t="s">
        <v>1924</v>
      </c>
      <c r="G1001" s="28" t="s">
        <v>4537</v>
      </c>
      <c r="H1001" s="28" t="s">
        <v>70</v>
      </c>
      <c r="I1001" s="28" t="s">
        <v>3421</v>
      </c>
      <c r="J1001" s="28" t="s">
        <v>1603</v>
      </c>
      <c r="K1001" s="28" t="s">
        <v>300</v>
      </c>
      <c r="L1001" s="29">
        <f t="shared" si="424"/>
        <v>72000</v>
      </c>
      <c r="M1001" s="43">
        <v>60000.0</v>
      </c>
      <c r="N1001" s="28"/>
      <c r="O1001" s="30">
        <v>65000.0</v>
      </c>
      <c r="P1001" s="31">
        <f t="shared" si="426"/>
        <v>0.009230769231</v>
      </c>
      <c r="Q1001" s="32">
        <f t="shared" si="427"/>
        <v>-5000</v>
      </c>
      <c r="R1001" s="32">
        <f t="shared" si="428"/>
        <v>-15000</v>
      </c>
      <c r="S1001" s="28"/>
      <c r="T1001" s="28">
        <f t="shared" si="425"/>
        <v>1</v>
      </c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</row>
    <row r="1002" ht="12.75" customHeight="1">
      <c r="A1002" s="25" t="s">
        <v>71</v>
      </c>
      <c r="B1002" s="26" t="s">
        <v>1937</v>
      </c>
      <c r="C1002" s="42" t="s">
        <v>4538</v>
      </c>
      <c r="D1002" s="28" t="s">
        <v>4539</v>
      </c>
      <c r="E1002" s="28" t="s">
        <v>1902</v>
      </c>
      <c r="F1002" s="28" t="s">
        <v>2382</v>
      </c>
      <c r="G1002" s="28" t="s">
        <v>4540</v>
      </c>
      <c r="H1002" s="28" t="s">
        <v>70</v>
      </c>
      <c r="I1002" s="28" t="s">
        <v>3513</v>
      </c>
      <c r="J1002" s="28" t="s">
        <v>1884</v>
      </c>
      <c r="K1002" s="28" t="s">
        <v>223</v>
      </c>
      <c r="L1002" s="29">
        <f t="shared" si="424"/>
        <v>360000</v>
      </c>
      <c r="M1002" s="43">
        <v>300000.0</v>
      </c>
      <c r="N1002" s="28"/>
      <c r="O1002" s="30">
        <v>65000.0</v>
      </c>
      <c r="P1002" s="31">
        <f t="shared" si="426"/>
        <v>0.04615384615</v>
      </c>
      <c r="Q1002" s="32">
        <f t="shared" si="427"/>
        <v>235000</v>
      </c>
      <c r="R1002" s="32">
        <f t="shared" si="428"/>
        <v>225000</v>
      </c>
      <c r="S1002" s="28"/>
      <c r="T1002" s="28">
        <f t="shared" si="425"/>
        <v>0</v>
      </c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</row>
    <row r="1003" ht="12.75" customHeight="1">
      <c r="A1003" s="25" t="s">
        <v>71</v>
      </c>
      <c r="B1003" s="35" t="s">
        <v>1949</v>
      </c>
      <c r="C1003" s="44" t="s">
        <v>4541</v>
      </c>
      <c r="D1003" s="6" t="s">
        <v>4542</v>
      </c>
      <c r="E1003" s="6" t="s">
        <v>1902</v>
      </c>
      <c r="F1003" s="6" t="s">
        <v>1924</v>
      </c>
      <c r="G1003" s="6" t="s">
        <v>4543</v>
      </c>
      <c r="H1003" s="6" t="s">
        <v>70</v>
      </c>
      <c r="I1003" s="6" t="s">
        <v>43</v>
      </c>
      <c r="J1003" s="6" t="s">
        <v>1603</v>
      </c>
      <c r="K1003" s="6" t="s">
        <v>378</v>
      </c>
      <c r="L1003" s="46">
        <v>74400.0</v>
      </c>
      <c r="M1003" s="47">
        <v>62000.0</v>
      </c>
      <c r="O1003" s="48">
        <v>65000.0</v>
      </c>
      <c r="P1003" s="31">
        <f t="shared" si="426"/>
        <v>0.009538461538</v>
      </c>
      <c r="Q1003" s="32">
        <f t="shared" si="427"/>
        <v>-3000</v>
      </c>
      <c r="R1003" s="32">
        <f t="shared" si="428"/>
        <v>-13000</v>
      </c>
      <c r="S1003" s="28"/>
      <c r="T1003" s="28">
        <f t="shared" si="425"/>
        <v>1</v>
      </c>
    </row>
    <row r="1004" ht="12.75" customHeight="1">
      <c r="A1004" s="25" t="s">
        <v>71</v>
      </c>
      <c r="B1004" s="35" t="s">
        <v>1949</v>
      </c>
      <c r="C1004" s="27" t="s">
        <v>4544</v>
      </c>
      <c r="D1004" s="28" t="s">
        <v>4545</v>
      </c>
      <c r="E1004" s="28" t="s">
        <v>1905</v>
      </c>
      <c r="F1004" s="28" t="s">
        <v>1924</v>
      </c>
      <c r="G1004" s="28" t="s">
        <v>4546</v>
      </c>
      <c r="H1004" s="28" t="s">
        <v>70</v>
      </c>
      <c r="I1004" s="28" t="s">
        <v>4502</v>
      </c>
      <c r="J1004" s="32" t="s">
        <v>1561</v>
      </c>
      <c r="K1004" s="32" t="s">
        <v>1303</v>
      </c>
      <c r="L1004" s="29">
        <v>12000.0</v>
      </c>
      <c r="M1004" s="49">
        <v>10000.0</v>
      </c>
      <c r="N1004" s="50"/>
      <c r="O1004" s="48">
        <v>65000.0</v>
      </c>
      <c r="P1004" s="31">
        <f t="shared" si="426"/>
        <v>0.001538461538</v>
      </c>
      <c r="Q1004" s="32">
        <f t="shared" si="427"/>
        <v>-55000</v>
      </c>
      <c r="R1004" s="32">
        <f t="shared" si="428"/>
        <v>-65000</v>
      </c>
      <c r="S1004" s="28"/>
      <c r="T1004" s="28">
        <f t="shared" si="425"/>
        <v>1</v>
      </c>
      <c r="U1004" s="28"/>
      <c r="V1004" s="28"/>
      <c r="W1004" s="28"/>
    </row>
    <row r="1005" ht="12.75" customHeight="1">
      <c r="A1005" s="25" t="s">
        <v>71</v>
      </c>
      <c r="B1005" s="35" t="s">
        <v>1949</v>
      </c>
      <c r="C1005" s="27" t="s">
        <v>4547</v>
      </c>
      <c r="D1005" s="28" t="s">
        <v>4548</v>
      </c>
      <c r="E1005" s="28" t="s">
        <v>1902</v>
      </c>
      <c r="F1005" s="28" t="s">
        <v>2382</v>
      </c>
      <c r="G1005" s="28" t="s">
        <v>4549</v>
      </c>
      <c r="H1005" s="28" t="s">
        <v>70</v>
      </c>
      <c r="I1005" s="28" t="s">
        <v>2085</v>
      </c>
      <c r="J1005" s="32" t="s">
        <v>1669</v>
      </c>
      <c r="K1005" s="32" t="s">
        <v>1056</v>
      </c>
      <c r="L1005" s="29">
        <v>66000.0</v>
      </c>
      <c r="M1005" s="49">
        <v>55000.0</v>
      </c>
      <c r="N1005" s="50"/>
      <c r="O1005" s="48">
        <v>65000.0</v>
      </c>
      <c r="P1005" s="31">
        <f t="shared" si="426"/>
        <v>0.008461538462</v>
      </c>
      <c r="Q1005" s="32">
        <f t="shared" si="427"/>
        <v>-10000</v>
      </c>
      <c r="R1005" s="32">
        <f t="shared" si="428"/>
        <v>-20000</v>
      </c>
      <c r="S1005" s="28"/>
      <c r="T1005" s="28">
        <f t="shared" si="425"/>
        <v>1</v>
      </c>
      <c r="U1005" s="28"/>
      <c r="V1005" s="28"/>
      <c r="W1005" s="28"/>
    </row>
    <row r="1006" ht="12.75" customHeight="1">
      <c r="A1006" s="25" t="s">
        <v>71</v>
      </c>
      <c r="B1006" s="35" t="s">
        <v>1949</v>
      </c>
      <c r="C1006" s="27" t="s">
        <v>4550</v>
      </c>
      <c r="D1006" s="28" t="s">
        <v>4551</v>
      </c>
      <c r="E1006" s="28" t="s">
        <v>1905</v>
      </c>
      <c r="F1006" s="28" t="s">
        <v>2324</v>
      </c>
      <c r="G1006" s="28" t="s">
        <v>4552</v>
      </c>
      <c r="H1006" s="28" t="s">
        <v>70</v>
      </c>
      <c r="I1006" s="28" t="s">
        <v>130</v>
      </c>
      <c r="J1006" s="32" t="s">
        <v>1874</v>
      </c>
      <c r="K1006" s="32" t="s">
        <v>564</v>
      </c>
      <c r="L1006" s="29">
        <v>68400.0</v>
      </c>
      <c r="M1006" s="49">
        <v>57000.0</v>
      </c>
      <c r="N1006" s="50"/>
      <c r="O1006" s="48">
        <v>65000.0</v>
      </c>
      <c r="P1006" s="31">
        <f t="shared" si="426"/>
        <v>0.008769230769</v>
      </c>
      <c r="Q1006" s="32">
        <f t="shared" si="427"/>
        <v>-8000</v>
      </c>
      <c r="R1006" s="32">
        <f t="shared" si="428"/>
        <v>-18000</v>
      </c>
      <c r="S1006" s="28"/>
      <c r="T1006" s="28">
        <f t="shared" si="425"/>
        <v>1</v>
      </c>
      <c r="U1006" s="28"/>
      <c r="V1006" s="28"/>
      <c r="W1006" s="28"/>
    </row>
    <row r="1007" ht="12.75" customHeight="1">
      <c r="A1007" s="25" t="s">
        <v>71</v>
      </c>
      <c r="B1007" s="35" t="s">
        <v>1949</v>
      </c>
      <c r="C1007" s="27" t="s">
        <v>4553</v>
      </c>
      <c r="D1007" s="28" t="s">
        <v>4554</v>
      </c>
      <c r="E1007" s="28" t="s">
        <v>1905</v>
      </c>
      <c r="F1007" s="28" t="s">
        <v>1924</v>
      </c>
      <c r="G1007" s="28" t="s">
        <v>4555</v>
      </c>
      <c r="H1007" s="28" t="s">
        <v>70</v>
      </c>
      <c r="I1007" s="28" t="s">
        <v>4556</v>
      </c>
      <c r="J1007" s="32" t="s">
        <v>1878</v>
      </c>
      <c r="K1007" s="32" t="s">
        <v>223</v>
      </c>
      <c r="L1007" s="29">
        <v>240000.0</v>
      </c>
      <c r="M1007" s="49">
        <v>200000.0</v>
      </c>
      <c r="N1007" s="50"/>
      <c r="O1007" s="48">
        <v>65000.0</v>
      </c>
      <c r="P1007" s="31">
        <f t="shared" si="426"/>
        <v>0.03076923077</v>
      </c>
      <c r="Q1007" s="32">
        <f t="shared" si="427"/>
        <v>135000</v>
      </c>
      <c r="R1007" s="32">
        <f t="shared" si="428"/>
        <v>125000</v>
      </c>
      <c r="S1007" s="28"/>
      <c r="T1007" s="28">
        <f t="shared" si="425"/>
        <v>0</v>
      </c>
      <c r="U1007" s="28"/>
      <c r="V1007" s="28"/>
      <c r="W1007" s="28"/>
    </row>
    <row r="1008" ht="12.75" customHeight="1">
      <c r="A1008" s="25" t="s">
        <v>71</v>
      </c>
      <c r="B1008" s="35" t="s">
        <v>1949</v>
      </c>
      <c r="C1008" s="27" t="s">
        <v>4557</v>
      </c>
      <c r="D1008" s="28" t="s">
        <v>4558</v>
      </c>
      <c r="E1008" s="28" t="s">
        <v>1902</v>
      </c>
      <c r="F1008" s="28" t="s">
        <v>1924</v>
      </c>
      <c r="G1008" s="28" t="s">
        <v>4559</v>
      </c>
      <c r="H1008" s="28" t="s">
        <v>70</v>
      </c>
      <c r="I1008" s="28" t="s">
        <v>2477</v>
      </c>
      <c r="J1008" s="32" t="s">
        <v>1549</v>
      </c>
      <c r="K1008" s="32" t="s">
        <v>1037</v>
      </c>
      <c r="L1008" s="29">
        <v>108000.0</v>
      </c>
      <c r="M1008" s="49">
        <v>90000.0</v>
      </c>
      <c r="N1008" s="50"/>
      <c r="O1008" s="48">
        <v>65000.0</v>
      </c>
      <c r="P1008" s="31">
        <f t="shared" si="426"/>
        <v>0.01384615385</v>
      </c>
      <c r="Q1008" s="32">
        <f t="shared" si="427"/>
        <v>25000</v>
      </c>
      <c r="R1008" s="32">
        <f t="shared" si="428"/>
        <v>15000</v>
      </c>
      <c r="S1008" s="28"/>
      <c r="T1008" s="28">
        <f t="shared" si="425"/>
        <v>0</v>
      </c>
      <c r="U1008" s="28"/>
      <c r="V1008" s="28"/>
      <c r="W1008" s="28"/>
    </row>
    <row r="1009" ht="12.75" customHeight="1">
      <c r="A1009" s="25" t="s">
        <v>71</v>
      </c>
      <c r="B1009" s="35" t="s">
        <v>1949</v>
      </c>
      <c r="C1009" s="27" t="s">
        <v>4560</v>
      </c>
      <c r="D1009" s="28" t="s">
        <v>4561</v>
      </c>
      <c r="E1009" s="28" t="s">
        <v>1905</v>
      </c>
      <c r="F1009" s="28" t="s">
        <v>1924</v>
      </c>
      <c r="G1009" s="28" t="s">
        <v>4562</v>
      </c>
      <c r="H1009" s="28" t="s">
        <v>70</v>
      </c>
      <c r="I1009" s="28" t="s">
        <v>4563</v>
      </c>
      <c r="J1009" s="32" t="s">
        <v>1805</v>
      </c>
      <c r="K1009" s="32" t="s">
        <v>1056</v>
      </c>
      <c r="L1009" s="29">
        <v>36000.0</v>
      </c>
      <c r="M1009" s="49">
        <v>30000.0</v>
      </c>
      <c r="N1009" s="50"/>
      <c r="O1009" s="48">
        <v>65000.0</v>
      </c>
      <c r="P1009" s="31">
        <f t="shared" si="426"/>
        <v>0.004615384615</v>
      </c>
      <c r="Q1009" s="32">
        <f t="shared" si="427"/>
        <v>-35000</v>
      </c>
      <c r="R1009" s="32">
        <f t="shared" si="428"/>
        <v>-45000</v>
      </c>
      <c r="S1009" s="28"/>
      <c r="T1009" s="28">
        <f t="shared" si="425"/>
        <v>1</v>
      </c>
      <c r="U1009" s="28"/>
      <c r="V1009" s="28"/>
      <c r="W1009" s="28"/>
    </row>
    <row r="1010" ht="12.75" customHeight="1">
      <c r="A1010" s="25" t="s">
        <v>71</v>
      </c>
      <c r="B1010" s="35" t="s">
        <v>1949</v>
      </c>
      <c r="C1010" s="27" t="s">
        <v>4564</v>
      </c>
      <c r="D1010" s="28" t="s">
        <v>4565</v>
      </c>
      <c r="E1010" s="28" t="s">
        <v>1902</v>
      </c>
      <c r="F1010" s="28" t="s">
        <v>1924</v>
      </c>
      <c r="G1010" s="28" t="s">
        <v>4566</v>
      </c>
      <c r="H1010" s="28" t="s">
        <v>70</v>
      </c>
      <c r="I1010" s="28" t="s">
        <v>3513</v>
      </c>
      <c r="J1010" s="32" t="s">
        <v>1782</v>
      </c>
      <c r="K1010" s="32" t="s">
        <v>625</v>
      </c>
      <c r="L1010" s="29">
        <v>39600.0</v>
      </c>
      <c r="M1010" s="49">
        <v>33000.0</v>
      </c>
      <c r="N1010" s="50"/>
      <c r="O1010" s="48">
        <v>65000.0</v>
      </c>
      <c r="P1010" s="31">
        <f t="shared" si="426"/>
        <v>0.005076923077</v>
      </c>
      <c r="Q1010" s="32">
        <f t="shared" si="427"/>
        <v>-32000</v>
      </c>
      <c r="R1010" s="32">
        <f t="shared" si="428"/>
        <v>-42000</v>
      </c>
      <c r="S1010" s="28"/>
      <c r="T1010" s="28">
        <f t="shared" si="425"/>
        <v>1</v>
      </c>
      <c r="U1010" s="28"/>
      <c r="V1010" s="28"/>
      <c r="W1010" s="28"/>
    </row>
    <row r="1011" ht="12.75" customHeight="1">
      <c r="A1011" s="25" t="s">
        <v>71</v>
      </c>
      <c r="B1011" s="35" t="s">
        <v>1949</v>
      </c>
      <c r="C1011" s="27" t="s">
        <v>4567</v>
      </c>
      <c r="D1011" s="28" t="s">
        <v>4568</v>
      </c>
      <c r="E1011" s="28" t="s">
        <v>1905</v>
      </c>
      <c r="F1011" s="28" t="s">
        <v>1952</v>
      </c>
      <c r="G1011" s="28" t="s">
        <v>4569</v>
      </c>
      <c r="H1011" s="28" t="s">
        <v>70</v>
      </c>
      <c r="I1011" s="28" t="s">
        <v>2296</v>
      </c>
      <c r="J1011" s="32" t="s">
        <v>1683</v>
      </c>
      <c r="K1011" s="32" t="s">
        <v>377</v>
      </c>
      <c r="L1011" s="29">
        <v>30000.0</v>
      </c>
      <c r="M1011" s="49">
        <v>25000.0</v>
      </c>
      <c r="N1011" s="50"/>
      <c r="O1011" s="48">
        <v>65000.0</v>
      </c>
      <c r="P1011" s="31">
        <f t="shared" si="426"/>
        <v>0.003846153846</v>
      </c>
      <c r="Q1011" s="32">
        <f t="shared" si="427"/>
        <v>-40000</v>
      </c>
      <c r="R1011" s="32">
        <f t="shared" si="428"/>
        <v>-50000</v>
      </c>
      <c r="S1011" s="28"/>
      <c r="T1011" s="28">
        <f t="shared" si="425"/>
        <v>1</v>
      </c>
      <c r="U1011" s="28"/>
      <c r="V1011" s="28"/>
      <c r="W1011" s="28"/>
    </row>
    <row r="1012" ht="12.75" customHeight="1">
      <c r="A1012" s="25" t="s">
        <v>71</v>
      </c>
      <c r="B1012" s="35" t="s">
        <v>1949</v>
      </c>
      <c r="C1012" s="27" t="s">
        <v>4570</v>
      </c>
      <c r="D1012" s="28" t="s">
        <v>4571</v>
      </c>
      <c r="E1012" s="28" t="s">
        <v>1905</v>
      </c>
      <c r="F1012" s="28" t="s">
        <v>1924</v>
      </c>
      <c r="G1012" s="28" t="s">
        <v>4572</v>
      </c>
      <c r="H1012" s="28" t="s">
        <v>70</v>
      </c>
      <c r="I1012" s="28" t="s">
        <v>4573</v>
      </c>
      <c r="J1012" s="32" t="s">
        <v>1620</v>
      </c>
      <c r="K1012" s="32" t="s">
        <v>931</v>
      </c>
      <c r="L1012" s="29">
        <v>48000.0</v>
      </c>
      <c r="M1012" s="49">
        <v>40000.0</v>
      </c>
      <c r="N1012" s="50"/>
      <c r="O1012" s="48">
        <v>65000.0</v>
      </c>
      <c r="P1012" s="31">
        <f t="shared" si="426"/>
        <v>0.006153846154</v>
      </c>
      <c r="Q1012" s="32">
        <f t="shared" si="427"/>
        <v>-25000</v>
      </c>
      <c r="R1012" s="32">
        <f t="shared" si="428"/>
        <v>-35000</v>
      </c>
      <c r="S1012" s="28"/>
      <c r="T1012" s="28">
        <f t="shared" si="425"/>
        <v>1</v>
      </c>
      <c r="U1012" s="28"/>
      <c r="V1012" s="28"/>
      <c r="W1012" s="28"/>
    </row>
    <row r="1013" ht="12.75" customHeight="1">
      <c r="A1013" s="25" t="s">
        <v>71</v>
      </c>
      <c r="B1013" s="35" t="s">
        <v>1949</v>
      </c>
      <c r="C1013" s="27" t="s">
        <v>4574</v>
      </c>
      <c r="D1013" s="28" t="s">
        <v>4575</v>
      </c>
      <c r="E1013" s="28" t="s">
        <v>1905</v>
      </c>
      <c r="F1013" s="28" t="s">
        <v>1924</v>
      </c>
      <c r="G1013" s="28" t="s">
        <v>4576</v>
      </c>
      <c r="H1013" s="28" t="s">
        <v>70</v>
      </c>
      <c r="I1013" s="28" t="s">
        <v>2391</v>
      </c>
      <c r="J1013" s="32" t="s">
        <v>1620</v>
      </c>
      <c r="K1013" s="32" t="s">
        <v>931</v>
      </c>
      <c r="L1013" s="29">
        <v>62400.0</v>
      </c>
      <c r="M1013" s="49">
        <v>52000.0</v>
      </c>
      <c r="N1013" s="50"/>
      <c r="O1013" s="48">
        <v>65000.0</v>
      </c>
      <c r="P1013" s="31">
        <f t="shared" si="426"/>
        <v>0.008</v>
      </c>
      <c r="Q1013" s="32">
        <f t="shared" si="427"/>
        <v>-13000</v>
      </c>
      <c r="R1013" s="32">
        <f t="shared" si="428"/>
        <v>-23000</v>
      </c>
      <c r="S1013" s="28"/>
      <c r="T1013" s="28">
        <f t="shared" si="425"/>
        <v>1</v>
      </c>
      <c r="U1013" s="28"/>
      <c r="V1013" s="28"/>
      <c r="W1013" s="28"/>
    </row>
    <row r="1014" ht="12.75" customHeight="1">
      <c r="A1014" s="33" t="s">
        <v>72</v>
      </c>
      <c r="B1014" s="26" t="s">
        <v>1919</v>
      </c>
      <c r="C1014" s="51">
        <v>245.0</v>
      </c>
      <c r="D1014" s="26" t="s">
        <v>4577</v>
      </c>
      <c r="E1014" s="26" t="s">
        <v>1902</v>
      </c>
      <c r="F1014" s="35"/>
      <c r="G1014" s="26"/>
      <c r="H1014" s="26"/>
      <c r="I1014" s="26"/>
      <c r="J1014" s="26" t="s">
        <v>1636</v>
      </c>
      <c r="K1014" s="26" t="s">
        <v>1183</v>
      </c>
      <c r="L1014" s="36">
        <v>135000.0</v>
      </c>
      <c r="M1014" s="29">
        <f t="shared" ref="M1014:M1017" si="429">L1014</f>
        <v>135000</v>
      </c>
      <c r="N1014" s="53"/>
      <c r="O1014" s="37">
        <v>22500.0</v>
      </c>
      <c r="P1014" s="31">
        <f t="shared" ref="P1014:P1020" si="430">sum(L1014/O1014/100)</f>
        <v>0.06</v>
      </c>
      <c r="Q1014" s="32">
        <f t="shared" ref="Q1014:Q1020" si="431">sum(L1014-O1014)</f>
        <v>112500</v>
      </c>
      <c r="R1014" s="32">
        <f t="shared" ref="R1014:R1020" si="432">L1014-O1014-$S$1</f>
        <v>102500</v>
      </c>
      <c r="S1014" s="28"/>
      <c r="T1014" s="28">
        <f t="shared" ref="T1014:T1020" si="433">IF(O1014&gt;=L1014,1,0)</f>
        <v>0</v>
      </c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</row>
    <row r="1015" ht="12.75" customHeight="1">
      <c r="A1015" s="33" t="s">
        <v>72</v>
      </c>
      <c r="B1015" s="26" t="s">
        <v>2005</v>
      </c>
      <c r="C1015" s="54">
        <v>627.0</v>
      </c>
      <c r="D1015" s="28" t="s">
        <v>4578</v>
      </c>
      <c r="E1015" s="26" t="s">
        <v>1902</v>
      </c>
      <c r="F1015" s="35" t="s">
        <v>2010</v>
      </c>
      <c r="G1015" s="35" t="s">
        <v>4579</v>
      </c>
      <c r="H1015" s="28"/>
      <c r="I1015" s="28"/>
      <c r="J1015" s="35" t="s">
        <v>1747</v>
      </c>
      <c r="K1015" s="35" t="s">
        <v>1037</v>
      </c>
      <c r="L1015" s="40">
        <v>72000.0</v>
      </c>
      <c r="M1015" s="29">
        <f t="shared" si="429"/>
        <v>72000</v>
      </c>
      <c r="N1015" s="53"/>
      <c r="O1015" s="37">
        <v>22500.0</v>
      </c>
      <c r="P1015" s="31">
        <f t="shared" si="430"/>
        <v>0.032</v>
      </c>
      <c r="Q1015" s="32">
        <f t="shared" si="431"/>
        <v>49500</v>
      </c>
      <c r="R1015" s="32">
        <f t="shared" si="432"/>
        <v>39500</v>
      </c>
      <c r="S1015" s="28"/>
      <c r="T1015" s="28">
        <f t="shared" si="433"/>
        <v>0</v>
      </c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</row>
    <row r="1016" ht="12.75" customHeight="1">
      <c r="A1016" s="38" t="s">
        <v>72</v>
      </c>
      <c r="B1016" s="34" t="s">
        <v>1921</v>
      </c>
      <c r="C1016" s="39" t="s">
        <v>4580</v>
      </c>
      <c r="D1016" s="28" t="s">
        <v>4581</v>
      </c>
      <c r="E1016" s="26" t="s">
        <v>1902</v>
      </c>
      <c r="F1016" s="28" t="s">
        <v>1924</v>
      </c>
      <c r="G1016" s="28" t="s">
        <v>4582</v>
      </c>
      <c r="H1016" s="28" t="s">
        <v>88</v>
      </c>
      <c r="I1016" s="28" t="s">
        <v>75</v>
      </c>
      <c r="J1016" s="28" t="s">
        <v>1661</v>
      </c>
      <c r="K1016" s="28" t="s">
        <v>351</v>
      </c>
      <c r="L1016" s="40">
        <v>75000.0</v>
      </c>
      <c r="M1016" s="29">
        <f t="shared" si="429"/>
        <v>75000</v>
      </c>
      <c r="N1016" s="41"/>
      <c r="O1016" s="37">
        <v>22500.0</v>
      </c>
      <c r="P1016" s="31">
        <f t="shared" si="430"/>
        <v>0.03333333333</v>
      </c>
      <c r="Q1016" s="32">
        <f t="shared" si="431"/>
        <v>52500</v>
      </c>
      <c r="R1016" s="32">
        <f t="shared" si="432"/>
        <v>42500</v>
      </c>
      <c r="S1016" s="28"/>
      <c r="T1016" s="28">
        <f t="shared" si="433"/>
        <v>0</v>
      </c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</row>
    <row r="1017" ht="12.75" customHeight="1">
      <c r="A1017" s="38" t="s">
        <v>72</v>
      </c>
      <c r="B1017" s="34" t="s">
        <v>1921</v>
      </c>
      <c r="C1017" s="39" t="s">
        <v>4583</v>
      </c>
      <c r="D1017" s="28" t="s">
        <v>4584</v>
      </c>
      <c r="E1017" s="26" t="s">
        <v>1905</v>
      </c>
      <c r="F1017" s="28" t="s">
        <v>2382</v>
      </c>
      <c r="G1017" s="28" t="s">
        <v>4585</v>
      </c>
      <c r="H1017" s="28" t="s">
        <v>88</v>
      </c>
      <c r="I1017" s="28" t="s">
        <v>4177</v>
      </c>
      <c r="J1017" s="28" t="s">
        <v>1848</v>
      </c>
      <c r="K1017" s="28" t="s">
        <v>1126</v>
      </c>
      <c r="L1017" s="40">
        <v>27000.0</v>
      </c>
      <c r="M1017" s="29">
        <f t="shared" si="429"/>
        <v>27000</v>
      </c>
      <c r="N1017" s="41"/>
      <c r="O1017" s="37">
        <v>22500.0</v>
      </c>
      <c r="P1017" s="31">
        <f t="shared" si="430"/>
        <v>0.012</v>
      </c>
      <c r="Q1017" s="32">
        <f t="shared" si="431"/>
        <v>4500</v>
      </c>
      <c r="R1017" s="32">
        <f t="shared" si="432"/>
        <v>-5500</v>
      </c>
      <c r="S1017" s="28"/>
      <c r="T1017" s="28">
        <f t="shared" si="433"/>
        <v>0</v>
      </c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</row>
    <row r="1018" ht="12.75" customHeight="1">
      <c r="A1018" s="25" t="s">
        <v>72</v>
      </c>
      <c r="B1018" s="26" t="s">
        <v>1933</v>
      </c>
      <c r="C1018" s="39" t="s">
        <v>4586</v>
      </c>
      <c r="D1018" s="28" t="s">
        <v>4587</v>
      </c>
      <c r="E1018" s="28" t="s">
        <v>1902</v>
      </c>
      <c r="F1018" s="28" t="s">
        <v>1924</v>
      </c>
      <c r="G1018" s="28" t="s">
        <v>4588</v>
      </c>
      <c r="H1018" s="53" t="s">
        <v>88</v>
      </c>
      <c r="I1018" s="28" t="s">
        <v>2205</v>
      </c>
      <c r="J1018" s="28" t="s">
        <v>1518</v>
      </c>
      <c r="K1018" s="28" t="s">
        <v>601</v>
      </c>
      <c r="L1018" s="29">
        <f t="shared" ref="L1018:L1021" si="434">M1018*1.2</f>
        <v>312000</v>
      </c>
      <c r="M1018" s="49">
        <v>260000.0</v>
      </c>
      <c r="N1018" s="28"/>
      <c r="O1018" s="37">
        <v>22500.0</v>
      </c>
      <c r="P1018" s="31">
        <f t="shared" si="430"/>
        <v>0.1386666667</v>
      </c>
      <c r="Q1018" s="32">
        <f t="shared" si="431"/>
        <v>289500</v>
      </c>
      <c r="R1018" s="32">
        <f t="shared" si="432"/>
        <v>279500</v>
      </c>
      <c r="S1018" s="28"/>
      <c r="T1018" s="28">
        <f t="shared" si="433"/>
        <v>0</v>
      </c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</row>
    <row r="1019" ht="12.75" customHeight="1">
      <c r="A1019" s="25" t="s">
        <v>72</v>
      </c>
      <c r="B1019" s="26" t="s">
        <v>1933</v>
      </c>
      <c r="C1019" s="39" t="s">
        <v>4148</v>
      </c>
      <c r="D1019" s="28" t="s">
        <v>4589</v>
      </c>
      <c r="E1019" s="28" t="s">
        <v>1902</v>
      </c>
      <c r="F1019" s="28" t="s">
        <v>1924</v>
      </c>
      <c r="G1019" s="28" t="s">
        <v>4590</v>
      </c>
      <c r="H1019" s="53" t="s">
        <v>88</v>
      </c>
      <c r="I1019" s="28" t="s">
        <v>75</v>
      </c>
      <c r="J1019" s="28" t="s">
        <v>1808</v>
      </c>
      <c r="K1019" s="28" t="s">
        <v>615</v>
      </c>
      <c r="L1019" s="29">
        <f t="shared" si="434"/>
        <v>78000</v>
      </c>
      <c r="M1019" s="49">
        <v>65000.0</v>
      </c>
      <c r="N1019" s="28"/>
      <c r="O1019" s="37">
        <v>22500.0</v>
      </c>
      <c r="P1019" s="31">
        <f t="shared" si="430"/>
        <v>0.03466666667</v>
      </c>
      <c r="Q1019" s="32">
        <f t="shared" si="431"/>
        <v>55500</v>
      </c>
      <c r="R1019" s="32">
        <f t="shared" si="432"/>
        <v>45500</v>
      </c>
      <c r="S1019" s="28"/>
      <c r="T1019" s="28">
        <f t="shared" si="433"/>
        <v>0</v>
      </c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</row>
    <row r="1020" ht="12.75" customHeight="1">
      <c r="A1020" s="25" t="s">
        <v>72</v>
      </c>
      <c r="B1020" s="26" t="s">
        <v>1933</v>
      </c>
      <c r="C1020" s="39" t="s">
        <v>4591</v>
      </c>
      <c r="D1020" s="28" t="s">
        <v>4592</v>
      </c>
      <c r="E1020" s="28" t="s">
        <v>1905</v>
      </c>
      <c r="F1020" s="28" t="s">
        <v>1924</v>
      </c>
      <c r="G1020" s="28" t="s">
        <v>4593</v>
      </c>
      <c r="H1020" s="53" t="s">
        <v>88</v>
      </c>
      <c r="I1020" s="28" t="s">
        <v>4594</v>
      </c>
      <c r="J1020" s="28" t="s">
        <v>1454</v>
      </c>
      <c r="K1020" s="28" t="s">
        <v>1185</v>
      </c>
      <c r="L1020" s="29">
        <f t="shared" si="434"/>
        <v>120000</v>
      </c>
      <c r="M1020" s="49">
        <v>100000.0</v>
      </c>
      <c r="N1020" s="28"/>
      <c r="O1020" s="37">
        <v>22500.0</v>
      </c>
      <c r="P1020" s="31">
        <f t="shared" si="430"/>
        <v>0.05333333333</v>
      </c>
      <c r="Q1020" s="32">
        <f t="shared" si="431"/>
        <v>97500</v>
      </c>
      <c r="R1020" s="32">
        <f t="shared" si="432"/>
        <v>87500</v>
      </c>
      <c r="S1020" s="28"/>
      <c r="T1020" s="28">
        <f t="shared" si="433"/>
        <v>0</v>
      </c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</row>
    <row r="1021" ht="12.75" customHeight="1">
      <c r="A1021" s="25" t="s">
        <v>72</v>
      </c>
      <c r="B1021" s="26" t="s">
        <v>1937</v>
      </c>
      <c r="C1021" s="44" t="s">
        <v>4595</v>
      </c>
      <c r="D1021" s="6" t="s">
        <v>4596</v>
      </c>
      <c r="E1021" s="6" t="s">
        <v>1905</v>
      </c>
      <c r="F1021" s="6" t="s">
        <v>1924</v>
      </c>
      <c r="G1021" s="6" t="s">
        <v>4597</v>
      </c>
      <c r="I1021" s="6" t="s">
        <v>88</v>
      </c>
      <c r="J1021" s="6" t="s">
        <v>1707</v>
      </c>
      <c r="K1021" s="6" t="s">
        <v>423</v>
      </c>
      <c r="L1021" s="29">
        <f t="shared" si="434"/>
        <v>156000</v>
      </c>
      <c r="M1021" s="45">
        <v>130000.0</v>
      </c>
      <c r="O1021" s="30">
        <v>22500.0</v>
      </c>
      <c r="P1021" s="31">
        <v>0.057777777777777775</v>
      </c>
      <c r="Q1021" s="32">
        <v>107500.0</v>
      </c>
      <c r="R1021" s="32">
        <v>97500.0</v>
      </c>
      <c r="S1021" s="28"/>
      <c r="T1021" s="28">
        <f>IF(O1021&gt;=M1021,1,0)</f>
        <v>0</v>
      </c>
    </row>
    <row r="1022" ht="12.75" customHeight="1">
      <c r="A1022" s="38" t="s">
        <v>73</v>
      </c>
      <c r="B1022" s="34" t="s">
        <v>1921</v>
      </c>
      <c r="C1022" s="39" t="s">
        <v>4598</v>
      </c>
      <c r="D1022" s="28" t="s">
        <v>4599</v>
      </c>
      <c r="E1022" s="26" t="s">
        <v>1905</v>
      </c>
      <c r="F1022" s="28" t="s">
        <v>1952</v>
      </c>
      <c r="G1022" s="28" t="s">
        <v>4600</v>
      </c>
      <c r="H1022" s="28" t="s">
        <v>2205</v>
      </c>
      <c r="I1022" s="28" t="s">
        <v>2061</v>
      </c>
      <c r="J1022" s="28" t="s">
        <v>1839</v>
      </c>
      <c r="K1022" s="28" t="s">
        <v>465</v>
      </c>
      <c r="L1022" s="40">
        <v>18000.0</v>
      </c>
      <c r="M1022" s="29">
        <f t="shared" ref="M1022:M1026" si="435">L1022</f>
        <v>18000</v>
      </c>
      <c r="N1022" s="41"/>
      <c r="O1022" s="37">
        <v>12000.0</v>
      </c>
      <c r="P1022" s="31">
        <f t="shared" ref="P1022:P1035" si="436">sum(L1022/O1022/100)</f>
        <v>0.015</v>
      </c>
      <c r="Q1022" s="32">
        <f t="shared" ref="Q1022:Q1035" si="437">sum(L1022-O1022)</f>
        <v>6000</v>
      </c>
      <c r="R1022" s="32">
        <f t="shared" ref="R1022:R1035" si="438">L1022-O1022-$S$1</f>
        <v>-4000</v>
      </c>
      <c r="S1022" s="28"/>
      <c r="T1022" s="28">
        <f t="shared" ref="T1022:T1035" si="439">IF(O1022&gt;=L1022,1,0)</f>
        <v>0</v>
      </c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</row>
    <row r="1023" ht="12.75" customHeight="1">
      <c r="A1023" s="52" t="s">
        <v>74</v>
      </c>
      <c r="B1023" s="26" t="s">
        <v>2005</v>
      </c>
      <c r="C1023" s="34">
        <v>852.0</v>
      </c>
      <c r="D1023" s="28" t="str">
        <f>CONCATENATE(A1023," x ", G1023)</f>
        <v>Holy Roman Emperor (IRE) x Maiden's Tower (IRE)</v>
      </c>
      <c r="E1023" s="26" t="s">
        <v>1905</v>
      </c>
      <c r="F1023" s="26" t="s">
        <v>2019</v>
      </c>
      <c r="G1023" s="26" t="s">
        <v>4601</v>
      </c>
      <c r="H1023" s="28"/>
      <c r="I1023" s="28"/>
      <c r="J1023" s="26" t="s">
        <v>1883</v>
      </c>
      <c r="K1023" s="26" t="s">
        <v>1030</v>
      </c>
      <c r="L1023" s="55">
        <v>3500.0</v>
      </c>
      <c r="M1023" s="29">
        <f t="shared" si="435"/>
        <v>3500</v>
      </c>
      <c r="N1023" s="28"/>
      <c r="O1023" s="37">
        <v>8000.0</v>
      </c>
      <c r="P1023" s="31">
        <f t="shared" si="436"/>
        <v>0.004375</v>
      </c>
      <c r="Q1023" s="32">
        <f t="shared" si="437"/>
        <v>-4500</v>
      </c>
      <c r="R1023" s="32">
        <f t="shared" si="438"/>
        <v>-14500</v>
      </c>
      <c r="S1023" s="28"/>
      <c r="T1023" s="28">
        <f t="shared" si="439"/>
        <v>1</v>
      </c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</row>
    <row r="1024" ht="12.75" customHeight="1">
      <c r="A1024" s="38" t="s">
        <v>74</v>
      </c>
      <c r="B1024" s="34" t="s">
        <v>1921</v>
      </c>
      <c r="C1024" s="39" t="s">
        <v>4602</v>
      </c>
      <c r="D1024" s="28" t="s">
        <v>4603</v>
      </c>
      <c r="E1024" s="26" t="s">
        <v>1905</v>
      </c>
      <c r="F1024" s="28" t="s">
        <v>1924</v>
      </c>
      <c r="G1024" s="28" t="s">
        <v>4604</v>
      </c>
      <c r="H1024" s="28" t="s">
        <v>4605</v>
      </c>
      <c r="I1024" s="28" t="s">
        <v>4606</v>
      </c>
      <c r="J1024" s="28" t="s">
        <v>1449</v>
      </c>
      <c r="K1024" s="28" t="s">
        <v>188</v>
      </c>
      <c r="L1024" s="40">
        <v>3000.0</v>
      </c>
      <c r="M1024" s="29">
        <f t="shared" si="435"/>
        <v>3000</v>
      </c>
      <c r="N1024" s="57"/>
      <c r="O1024" s="37">
        <v>8000.0</v>
      </c>
      <c r="P1024" s="31">
        <f t="shared" si="436"/>
        <v>0.00375</v>
      </c>
      <c r="Q1024" s="32">
        <f t="shared" si="437"/>
        <v>-5000</v>
      </c>
      <c r="R1024" s="32">
        <f t="shared" si="438"/>
        <v>-15000</v>
      </c>
      <c r="S1024" s="28"/>
      <c r="T1024" s="28">
        <f t="shared" si="439"/>
        <v>1</v>
      </c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</row>
    <row r="1025" ht="12.75" customHeight="1">
      <c r="A1025" s="38" t="s">
        <v>74</v>
      </c>
      <c r="B1025" s="34" t="s">
        <v>1928</v>
      </c>
      <c r="C1025" s="39" t="s">
        <v>4071</v>
      </c>
      <c r="D1025" s="28" t="s">
        <v>4607</v>
      </c>
      <c r="E1025" s="26" t="s">
        <v>1905</v>
      </c>
      <c r="F1025" s="28" t="s">
        <v>1924</v>
      </c>
      <c r="G1025" s="28" t="s">
        <v>4608</v>
      </c>
      <c r="H1025" s="28" t="s">
        <v>4605</v>
      </c>
      <c r="I1025" s="28" t="s">
        <v>2168</v>
      </c>
      <c r="J1025" s="28" t="s">
        <v>1640</v>
      </c>
      <c r="K1025" s="28" t="s">
        <v>698</v>
      </c>
      <c r="L1025" s="40">
        <v>12000.0</v>
      </c>
      <c r="M1025" s="29">
        <f t="shared" si="435"/>
        <v>12000</v>
      </c>
      <c r="N1025" s="57"/>
      <c r="O1025" s="37">
        <v>8000.0</v>
      </c>
      <c r="P1025" s="31">
        <f t="shared" si="436"/>
        <v>0.015</v>
      </c>
      <c r="Q1025" s="32">
        <f t="shared" si="437"/>
        <v>4000</v>
      </c>
      <c r="R1025" s="32">
        <f t="shared" si="438"/>
        <v>-6000</v>
      </c>
      <c r="S1025" s="28"/>
      <c r="T1025" s="28">
        <f t="shared" si="439"/>
        <v>0</v>
      </c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</row>
    <row r="1026" ht="12.75" customHeight="1">
      <c r="A1026" s="38" t="s">
        <v>74</v>
      </c>
      <c r="B1026" s="34" t="s">
        <v>1928</v>
      </c>
      <c r="C1026" s="39" t="s">
        <v>3642</v>
      </c>
      <c r="D1026" s="28" t="s">
        <v>4609</v>
      </c>
      <c r="E1026" s="26" t="s">
        <v>1902</v>
      </c>
      <c r="F1026" s="28" t="s">
        <v>1924</v>
      </c>
      <c r="G1026" s="28" t="s">
        <v>4610</v>
      </c>
      <c r="H1026" s="28" t="s">
        <v>4605</v>
      </c>
      <c r="I1026" s="28" t="s">
        <v>2300</v>
      </c>
      <c r="J1026" s="28" t="s">
        <v>1667</v>
      </c>
      <c r="K1026" s="28" t="s">
        <v>698</v>
      </c>
      <c r="L1026" s="40">
        <v>22000.0</v>
      </c>
      <c r="M1026" s="29">
        <f t="shared" si="435"/>
        <v>22000</v>
      </c>
      <c r="N1026" s="57"/>
      <c r="O1026" s="37">
        <v>8000.0</v>
      </c>
      <c r="P1026" s="31">
        <f t="shared" si="436"/>
        <v>0.0275</v>
      </c>
      <c r="Q1026" s="32">
        <f t="shared" si="437"/>
        <v>14000</v>
      </c>
      <c r="R1026" s="32">
        <f t="shared" si="438"/>
        <v>4000</v>
      </c>
      <c r="S1026" s="28"/>
      <c r="T1026" s="28">
        <f t="shared" si="439"/>
        <v>0</v>
      </c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</row>
    <row r="1027" ht="12.75" customHeight="1">
      <c r="A1027" s="25" t="s">
        <v>75</v>
      </c>
      <c r="B1027" s="26" t="s">
        <v>1900</v>
      </c>
      <c r="C1027" s="27">
        <v>179.0</v>
      </c>
      <c r="D1027" s="28" t="s">
        <v>4611</v>
      </c>
      <c r="E1027" s="28" t="s">
        <v>1905</v>
      </c>
      <c r="F1027" s="28"/>
      <c r="G1027" s="28" t="s">
        <v>4612</v>
      </c>
      <c r="H1027" s="28"/>
      <c r="I1027" s="28"/>
      <c r="J1027" s="28" t="s">
        <v>1621</v>
      </c>
      <c r="K1027" s="28" t="s">
        <v>1109</v>
      </c>
      <c r="L1027" s="29">
        <f t="shared" ref="L1027:L1028" si="440">M1027*1.2</f>
        <v>26400</v>
      </c>
      <c r="M1027" s="29">
        <v>22000.0</v>
      </c>
      <c r="N1027" s="28"/>
      <c r="O1027" s="37">
        <v>12000.0</v>
      </c>
      <c r="P1027" s="31">
        <f t="shared" si="436"/>
        <v>0.022</v>
      </c>
      <c r="Q1027" s="32">
        <f t="shared" si="437"/>
        <v>14400</v>
      </c>
      <c r="R1027" s="32">
        <f t="shared" si="438"/>
        <v>4400</v>
      </c>
      <c r="S1027" s="28"/>
      <c r="T1027" s="28">
        <f t="shared" si="439"/>
        <v>0</v>
      </c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</row>
    <row r="1028" ht="12.75" customHeight="1">
      <c r="A1028" s="25" t="s">
        <v>75</v>
      </c>
      <c r="B1028" s="26" t="s">
        <v>1900</v>
      </c>
      <c r="C1028" s="27">
        <v>430.0</v>
      </c>
      <c r="D1028" s="28" t="s">
        <v>4613</v>
      </c>
      <c r="E1028" s="28" t="s">
        <v>1902</v>
      </c>
      <c r="F1028" s="28"/>
      <c r="G1028" s="28" t="s">
        <v>4614</v>
      </c>
      <c r="H1028" s="28"/>
      <c r="I1028" s="28"/>
      <c r="J1028" s="28" t="s">
        <v>1872</v>
      </c>
      <c r="K1028" s="28" t="s">
        <v>185</v>
      </c>
      <c r="L1028" s="29">
        <f t="shared" si="440"/>
        <v>180000</v>
      </c>
      <c r="M1028" s="29">
        <v>150000.0</v>
      </c>
      <c r="N1028" s="28"/>
      <c r="O1028" s="37">
        <v>12000.0</v>
      </c>
      <c r="P1028" s="31">
        <f t="shared" si="436"/>
        <v>0.15</v>
      </c>
      <c r="Q1028" s="32">
        <f t="shared" si="437"/>
        <v>168000</v>
      </c>
      <c r="R1028" s="32">
        <f t="shared" si="438"/>
        <v>158000</v>
      </c>
      <c r="S1028" s="28"/>
      <c r="T1028" s="28">
        <f t="shared" si="439"/>
        <v>0</v>
      </c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</row>
    <row r="1029" ht="12.75" customHeight="1">
      <c r="A1029" s="33" t="s">
        <v>75</v>
      </c>
      <c r="B1029" s="26" t="s">
        <v>1919</v>
      </c>
      <c r="C1029" s="34">
        <v>84.0</v>
      </c>
      <c r="D1029" s="26" t="s">
        <v>4615</v>
      </c>
      <c r="E1029" s="26" t="s">
        <v>1902</v>
      </c>
      <c r="F1029" s="35"/>
      <c r="G1029" s="26"/>
      <c r="H1029" s="26"/>
      <c r="I1029" s="26"/>
      <c r="J1029" s="26" t="s">
        <v>1517</v>
      </c>
      <c r="K1029" s="26" t="s">
        <v>746</v>
      </c>
      <c r="L1029" s="36">
        <v>30000.0</v>
      </c>
      <c r="M1029" s="29">
        <f t="shared" ref="M1029:M1033" si="441">L1029</f>
        <v>30000</v>
      </c>
      <c r="N1029" s="28"/>
      <c r="O1029" s="37">
        <v>12000.0</v>
      </c>
      <c r="P1029" s="31">
        <f t="shared" si="436"/>
        <v>0.025</v>
      </c>
      <c r="Q1029" s="32">
        <f t="shared" si="437"/>
        <v>18000</v>
      </c>
      <c r="R1029" s="32">
        <f t="shared" si="438"/>
        <v>8000</v>
      </c>
      <c r="S1029" s="28"/>
      <c r="T1029" s="28">
        <f t="shared" si="439"/>
        <v>0</v>
      </c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</row>
    <row r="1030" ht="12.75" customHeight="1">
      <c r="A1030" s="52" t="s">
        <v>75</v>
      </c>
      <c r="B1030" s="26" t="s">
        <v>2005</v>
      </c>
      <c r="C1030" s="34">
        <v>986.0</v>
      </c>
      <c r="D1030" s="28" t="str">
        <f>CONCATENATE(A1030," x ", G1030)</f>
        <v>Iffraaj (GB) x Starrylita (IRE)</v>
      </c>
      <c r="E1030" s="26" t="s">
        <v>1905</v>
      </c>
      <c r="F1030" s="26" t="s">
        <v>2019</v>
      </c>
      <c r="G1030" s="26" t="s">
        <v>4616</v>
      </c>
      <c r="H1030" s="28"/>
      <c r="I1030" s="28"/>
      <c r="J1030" s="26" t="s">
        <v>1882</v>
      </c>
      <c r="K1030" s="26" t="s">
        <v>461</v>
      </c>
      <c r="L1030" s="55">
        <v>13000.0</v>
      </c>
      <c r="M1030" s="29">
        <f t="shared" si="441"/>
        <v>13000</v>
      </c>
      <c r="N1030" s="28"/>
      <c r="O1030" s="37">
        <v>12000.0</v>
      </c>
      <c r="P1030" s="31">
        <f t="shared" si="436"/>
        <v>0.01083333333</v>
      </c>
      <c r="Q1030" s="32">
        <f t="shared" si="437"/>
        <v>1000</v>
      </c>
      <c r="R1030" s="32">
        <f t="shared" si="438"/>
        <v>-9000</v>
      </c>
      <c r="S1030" s="28"/>
      <c r="T1030" s="28">
        <f t="shared" si="439"/>
        <v>0</v>
      </c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</row>
    <row r="1031" ht="12.75" customHeight="1">
      <c r="A1031" s="38" t="s">
        <v>75</v>
      </c>
      <c r="B1031" s="34" t="s">
        <v>1921</v>
      </c>
      <c r="C1031" s="39" t="s">
        <v>4617</v>
      </c>
      <c r="D1031" s="28" t="s">
        <v>4618</v>
      </c>
      <c r="E1031" s="26" t="s">
        <v>1902</v>
      </c>
      <c r="F1031" s="28" t="s">
        <v>1924</v>
      </c>
      <c r="G1031" s="28" t="s">
        <v>4619</v>
      </c>
      <c r="H1031" s="28" t="s">
        <v>4620</v>
      </c>
      <c r="I1031" s="28" t="s">
        <v>4621</v>
      </c>
      <c r="J1031" s="28" t="s">
        <v>1426</v>
      </c>
      <c r="K1031" s="28" t="s">
        <v>618</v>
      </c>
      <c r="L1031" s="40">
        <v>18000.0</v>
      </c>
      <c r="M1031" s="29">
        <f t="shared" si="441"/>
        <v>18000</v>
      </c>
      <c r="N1031" s="41"/>
      <c r="O1031" s="37">
        <v>12000.0</v>
      </c>
      <c r="P1031" s="31">
        <f t="shared" si="436"/>
        <v>0.015</v>
      </c>
      <c r="Q1031" s="32">
        <f t="shared" si="437"/>
        <v>6000</v>
      </c>
      <c r="R1031" s="32">
        <f t="shared" si="438"/>
        <v>-4000</v>
      </c>
      <c r="S1031" s="28"/>
      <c r="T1031" s="28">
        <f t="shared" si="439"/>
        <v>0</v>
      </c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</row>
    <row r="1032" ht="12.75" customHeight="1">
      <c r="A1032" s="38" t="s">
        <v>75</v>
      </c>
      <c r="B1032" s="34" t="s">
        <v>1921</v>
      </c>
      <c r="C1032" s="39" t="s">
        <v>2588</v>
      </c>
      <c r="D1032" s="28" t="s">
        <v>4622</v>
      </c>
      <c r="E1032" s="26" t="s">
        <v>1902</v>
      </c>
      <c r="F1032" s="28" t="s">
        <v>1924</v>
      </c>
      <c r="G1032" s="28" t="s">
        <v>4623</v>
      </c>
      <c r="H1032" s="28" t="s">
        <v>4620</v>
      </c>
      <c r="I1032" s="28" t="s">
        <v>51</v>
      </c>
      <c r="J1032" s="28" t="s">
        <v>1490</v>
      </c>
      <c r="K1032" s="28" t="s">
        <v>498</v>
      </c>
      <c r="L1032" s="40">
        <v>10000.0</v>
      </c>
      <c r="M1032" s="29">
        <f t="shared" si="441"/>
        <v>10000</v>
      </c>
      <c r="N1032" s="41"/>
      <c r="O1032" s="37">
        <v>12000.0</v>
      </c>
      <c r="P1032" s="31">
        <f t="shared" si="436"/>
        <v>0.008333333333</v>
      </c>
      <c r="Q1032" s="32">
        <f t="shared" si="437"/>
        <v>-2000</v>
      </c>
      <c r="R1032" s="32">
        <f t="shared" si="438"/>
        <v>-12000</v>
      </c>
      <c r="S1032" s="28"/>
      <c r="T1032" s="28">
        <f t="shared" si="439"/>
        <v>1</v>
      </c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</row>
    <row r="1033" ht="12.75" customHeight="1">
      <c r="A1033" s="38" t="s">
        <v>75</v>
      </c>
      <c r="B1033" s="34" t="s">
        <v>1928</v>
      </c>
      <c r="C1033" s="39" t="s">
        <v>4624</v>
      </c>
      <c r="D1033" s="28" t="s">
        <v>4625</v>
      </c>
      <c r="E1033" s="26" t="s">
        <v>1905</v>
      </c>
      <c r="F1033" s="28" t="s">
        <v>1924</v>
      </c>
      <c r="G1033" s="28" t="s">
        <v>4626</v>
      </c>
      <c r="H1033" s="28" t="s">
        <v>4620</v>
      </c>
      <c r="I1033" s="28" t="s">
        <v>2164</v>
      </c>
      <c r="J1033" s="28" t="s">
        <v>1852</v>
      </c>
      <c r="K1033" s="28" t="s">
        <v>1206</v>
      </c>
      <c r="L1033" s="40">
        <v>11000.0</v>
      </c>
      <c r="M1033" s="29">
        <f t="shared" si="441"/>
        <v>11000</v>
      </c>
      <c r="N1033" s="41"/>
      <c r="O1033" s="37">
        <v>12000.0</v>
      </c>
      <c r="P1033" s="31">
        <f t="shared" si="436"/>
        <v>0.009166666667</v>
      </c>
      <c r="Q1033" s="32">
        <f t="shared" si="437"/>
        <v>-1000</v>
      </c>
      <c r="R1033" s="32">
        <f t="shared" si="438"/>
        <v>-11000</v>
      </c>
      <c r="S1033" s="28"/>
      <c r="T1033" s="28">
        <f t="shared" si="439"/>
        <v>1</v>
      </c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</row>
    <row r="1034" ht="12.75" customHeight="1">
      <c r="A1034" s="25" t="s">
        <v>75</v>
      </c>
      <c r="B1034" s="26" t="s">
        <v>1933</v>
      </c>
      <c r="C1034" s="39" t="s">
        <v>4627</v>
      </c>
      <c r="D1034" s="28" t="s">
        <v>4628</v>
      </c>
      <c r="E1034" s="28" t="s">
        <v>1905</v>
      </c>
      <c r="F1034" s="28" t="s">
        <v>1924</v>
      </c>
      <c r="G1034" s="28" t="s">
        <v>4629</v>
      </c>
      <c r="H1034" s="53" t="s">
        <v>4620</v>
      </c>
      <c r="I1034" s="28" t="s">
        <v>2402</v>
      </c>
      <c r="J1034" s="28" t="s">
        <v>1683</v>
      </c>
      <c r="K1034" s="28" t="s">
        <v>1390</v>
      </c>
      <c r="L1034" s="29">
        <f t="shared" ref="L1034:L1036" si="442">M1034*1.2</f>
        <v>50400</v>
      </c>
      <c r="M1034" s="49">
        <v>42000.0</v>
      </c>
      <c r="N1034" s="28"/>
      <c r="O1034" s="37">
        <v>12000.0</v>
      </c>
      <c r="P1034" s="31">
        <f t="shared" si="436"/>
        <v>0.042</v>
      </c>
      <c r="Q1034" s="32">
        <f t="shared" si="437"/>
        <v>38400</v>
      </c>
      <c r="R1034" s="32">
        <f t="shared" si="438"/>
        <v>28400</v>
      </c>
      <c r="S1034" s="28"/>
      <c r="T1034" s="28">
        <f t="shared" si="439"/>
        <v>0</v>
      </c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</row>
    <row r="1035" ht="12.75" customHeight="1">
      <c r="A1035" s="25" t="s">
        <v>75</v>
      </c>
      <c r="B1035" s="26" t="s">
        <v>1933</v>
      </c>
      <c r="C1035" s="39" t="s">
        <v>4630</v>
      </c>
      <c r="D1035" s="28" t="s">
        <v>4631</v>
      </c>
      <c r="E1035" s="28" t="s">
        <v>1905</v>
      </c>
      <c r="F1035" s="28" t="s">
        <v>1924</v>
      </c>
      <c r="G1035" s="28" t="s">
        <v>4632</v>
      </c>
      <c r="H1035" s="53" t="s">
        <v>4620</v>
      </c>
      <c r="I1035" s="28" t="s">
        <v>2447</v>
      </c>
      <c r="J1035" s="28" t="s">
        <v>1808</v>
      </c>
      <c r="K1035" s="28" t="s">
        <v>519</v>
      </c>
      <c r="L1035" s="29">
        <f t="shared" si="442"/>
        <v>126000</v>
      </c>
      <c r="M1035" s="49">
        <v>105000.0</v>
      </c>
      <c r="N1035" s="28"/>
      <c r="O1035" s="37">
        <v>12000.0</v>
      </c>
      <c r="P1035" s="31">
        <f t="shared" si="436"/>
        <v>0.105</v>
      </c>
      <c r="Q1035" s="32">
        <f t="shared" si="437"/>
        <v>114000</v>
      </c>
      <c r="R1035" s="32">
        <f t="shared" si="438"/>
        <v>104000</v>
      </c>
      <c r="S1035" s="28"/>
      <c r="T1035" s="28">
        <f t="shared" si="439"/>
        <v>0</v>
      </c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</row>
    <row r="1036" ht="12.75" customHeight="1">
      <c r="A1036" s="25" t="s">
        <v>75</v>
      </c>
      <c r="B1036" s="26" t="s">
        <v>1937</v>
      </c>
      <c r="C1036" s="42" t="s">
        <v>4633</v>
      </c>
      <c r="D1036" s="28" t="s">
        <v>4634</v>
      </c>
      <c r="E1036" s="28" t="s">
        <v>1902</v>
      </c>
      <c r="F1036" s="28" t="s">
        <v>1952</v>
      </c>
      <c r="G1036" s="28" t="s">
        <v>4635</v>
      </c>
      <c r="H1036" s="28" t="s">
        <v>4620</v>
      </c>
      <c r="I1036" s="28" t="s">
        <v>2929</v>
      </c>
      <c r="J1036" s="28" t="s">
        <v>1842</v>
      </c>
      <c r="K1036" s="28" t="s">
        <v>984</v>
      </c>
      <c r="L1036" s="29">
        <f t="shared" si="442"/>
        <v>102000</v>
      </c>
      <c r="M1036" s="43">
        <v>85000.0</v>
      </c>
      <c r="N1036" s="28"/>
      <c r="O1036" s="30">
        <v>12000.0</v>
      </c>
      <c r="P1036" s="31">
        <f t="shared" ref="P1036:P1042" si="443">sum(M1036/O1036/100)</f>
        <v>0.07083333333</v>
      </c>
      <c r="Q1036" s="32">
        <f t="shared" ref="Q1036:Q1042" si="444">sum(M1036-O1036)</f>
        <v>73000</v>
      </c>
      <c r="R1036" s="32">
        <f t="shared" ref="R1036:R1042" si="445">M1036-O1036-$S$1</f>
        <v>63000</v>
      </c>
      <c r="S1036" s="28"/>
      <c r="T1036" s="28">
        <f t="shared" ref="T1036:T1042" si="446">IF(O1036&gt;=M1036,1,0)</f>
        <v>0</v>
      </c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</row>
    <row r="1037" ht="12.75" customHeight="1">
      <c r="A1037" s="25" t="s">
        <v>75</v>
      </c>
      <c r="B1037" s="35" t="s">
        <v>1949</v>
      </c>
      <c r="C1037" s="44" t="s">
        <v>4636</v>
      </c>
      <c r="D1037" s="6" t="s">
        <v>4637</v>
      </c>
      <c r="E1037" s="6" t="s">
        <v>1902</v>
      </c>
      <c r="F1037" s="6" t="s">
        <v>1924</v>
      </c>
      <c r="G1037" s="6" t="s">
        <v>4638</v>
      </c>
      <c r="H1037" s="6" t="s">
        <v>4620</v>
      </c>
      <c r="I1037" s="6" t="s">
        <v>2391</v>
      </c>
      <c r="J1037" s="6" t="s">
        <v>1455</v>
      </c>
      <c r="K1037" s="6" t="s">
        <v>255</v>
      </c>
      <c r="L1037" s="46">
        <v>12000.0</v>
      </c>
      <c r="M1037" s="47">
        <v>10000.0</v>
      </c>
      <c r="O1037" s="48">
        <v>12000.0</v>
      </c>
      <c r="P1037" s="31">
        <f t="shared" si="443"/>
        <v>0.008333333333</v>
      </c>
      <c r="Q1037" s="32">
        <f t="shared" si="444"/>
        <v>-2000</v>
      </c>
      <c r="R1037" s="32">
        <f t="shared" si="445"/>
        <v>-12000</v>
      </c>
      <c r="S1037" s="28"/>
      <c r="T1037" s="28">
        <f t="shared" si="446"/>
        <v>1</v>
      </c>
    </row>
    <row r="1038" ht="12.75" customHeight="1">
      <c r="A1038" s="25" t="s">
        <v>75</v>
      </c>
      <c r="B1038" s="35" t="s">
        <v>1949</v>
      </c>
      <c r="C1038" s="27" t="s">
        <v>4639</v>
      </c>
      <c r="D1038" s="28" t="s">
        <v>4640</v>
      </c>
      <c r="E1038" s="28" t="s">
        <v>1905</v>
      </c>
      <c r="F1038" s="28" t="s">
        <v>1924</v>
      </c>
      <c r="G1038" s="28" t="s">
        <v>4641</v>
      </c>
      <c r="H1038" s="28" t="s">
        <v>4620</v>
      </c>
      <c r="I1038" s="28" t="s">
        <v>107</v>
      </c>
      <c r="J1038" s="32" t="s">
        <v>813</v>
      </c>
      <c r="K1038" s="32" t="s">
        <v>792</v>
      </c>
      <c r="L1038" s="29">
        <v>40800.0</v>
      </c>
      <c r="M1038" s="49">
        <v>34000.0</v>
      </c>
      <c r="N1038" s="50"/>
      <c r="O1038" s="48">
        <v>12000.0</v>
      </c>
      <c r="P1038" s="31">
        <f t="shared" si="443"/>
        <v>0.02833333333</v>
      </c>
      <c r="Q1038" s="32">
        <f t="shared" si="444"/>
        <v>22000</v>
      </c>
      <c r="R1038" s="32">
        <f t="shared" si="445"/>
        <v>12000</v>
      </c>
      <c r="S1038" s="28"/>
      <c r="T1038" s="28">
        <f t="shared" si="446"/>
        <v>0</v>
      </c>
      <c r="U1038" s="28"/>
      <c r="V1038" s="28"/>
      <c r="W1038" s="28"/>
    </row>
    <row r="1039" ht="12.75" customHeight="1">
      <c r="A1039" s="25" t="s">
        <v>75</v>
      </c>
      <c r="B1039" s="35" t="s">
        <v>1949</v>
      </c>
      <c r="C1039" s="27" t="s">
        <v>4642</v>
      </c>
      <c r="D1039" s="28" t="s">
        <v>4643</v>
      </c>
      <c r="E1039" s="28" t="s">
        <v>1902</v>
      </c>
      <c r="F1039" s="28" t="s">
        <v>1944</v>
      </c>
      <c r="G1039" s="28" t="s">
        <v>4644</v>
      </c>
      <c r="H1039" s="28" t="s">
        <v>4620</v>
      </c>
      <c r="I1039" s="28" t="s">
        <v>2026</v>
      </c>
      <c r="J1039" s="32" t="s">
        <v>1874</v>
      </c>
      <c r="K1039" s="32" t="s">
        <v>232</v>
      </c>
      <c r="L1039" s="29">
        <v>33600.0</v>
      </c>
      <c r="M1039" s="49">
        <v>28000.0</v>
      </c>
      <c r="N1039" s="50"/>
      <c r="O1039" s="48">
        <v>12000.0</v>
      </c>
      <c r="P1039" s="31">
        <f t="shared" si="443"/>
        <v>0.02333333333</v>
      </c>
      <c r="Q1039" s="32">
        <f t="shared" si="444"/>
        <v>16000</v>
      </c>
      <c r="R1039" s="32">
        <f t="shared" si="445"/>
        <v>6000</v>
      </c>
      <c r="S1039" s="28"/>
      <c r="T1039" s="28">
        <f t="shared" si="446"/>
        <v>0</v>
      </c>
      <c r="U1039" s="28"/>
      <c r="V1039" s="28"/>
      <c r="W1039" s="28"/>
    </row>
    <row r="1040" ht="12.75" customHeight="1">
      <c r="A1040" s="25" t="s">
        <v>75</v>
      </c>
      <c r="B1040" s="35" t="s">
        <v>1949</v>
      </c>
      <c r="C1040" s="27" t="s">
        <v>4645</v>
      </c>
      <c r="D1040" s="28" t="s">
        <v>4646</v>
      </c>
      <c r="E1040" s="28" t="s">
        <v>1905</v>
      </c>
      <c r="F1040" s="28" t="s">
        <v>1952</v>
      </c>
      <c r="G1040" s="28" t="s">
        <v>4647</v>
      </c>
      <c r="H1040" s="28" t="s">
        <v>4620</v>
      </c>
      <c r="I1040" s="28" t="s">
        <v>4648</v>
      </c>
      <c r="J1040" s="32" t="s">
        <v>1759</v>
      </c>
      <c r="K1040" s="32" t="s">
        <v>225</v>
      </c>
      <c r="L1040" s="29">
        <v>74400.0</v>
      </c>
      <c r="M1040" s="49">
        <v>62000.0</v>
      </c>
      <c r="N1040" s="50"/>
      <c r="O1040" s="48">
        <v>12000.0</v>
      </c>
      <c r="P1040" s="31">
        <f t="shared" si="443"/>
        <v>0.05166666667</v>
      </c>
      <c r="Q1040" s="32">
        <f t="shared" si="444"/>
        <v>50000</v>
      </c>
      <c r="R1040" s="32">
        <f t="shared" si="445"/>
        <v>40000</v>
      </c>
      <c r="S1040" s="28"/>
      <c r="T1040" s="28">
        <f t="shared" si="446"/>
        <v>0</v>
      </c>
      <c r="U1040" s="28"/>
      <c r="V1040" s="28"/>
      <c r="W1040" s="28"/>
    </row>
    <row r="1041" ht="12.75" customHeight="1">
      <c r="A1041" s="25" t="s">
        <v>75</v>
      </c>
      <c r="B1041" s="35" t="s">
        <v>1949</v>
      </c>
      <c r="C1041" s="27" t="s">
        <v>4649</v>
      </c>
      <c r="D1041" s="28" t="s">
        <v>4650</v>
      </c>
      <c r="E1041" s="28" t="s">
        <v>1902</v>
      </c>
      <c r="F1041" s="28" t="s">
        <v>1924</v>
      </c>
      <c r="G1041" s="28" t="s">
        <v>4651</v>
      </c>
      <c r="H1041" s="28" t="s">
        <v>4620</v>
      </c>
      <c r="I1041" s="28" t="s">
        <v>108</v>
      </c>
      <c r="J1041" s="32" t="s">
        <v>1726</v>
      </c>
      <c r="K1041" s="32" t="s">
        <v>891</v>
      </c>
      <c r="L1041" s="29">
        <v>9600.0</v>
      </c>
      <c r="M1041" s="49">
        <v>8000.0</v>
      </c>
      <c r="N1041" s="50"/>
      <c r="O1041" s="48">
        <v>12000.0</v>
      </c>
      <c r="P1041" s="31">
        <f t="shared" si="443"/>
        <v>0.006666666667</v>
      </c>
      <c r="Q1041" s="32">
        <f t="shared" si="444"/>
        <v>-4000</v>
      </c>
      <c r="R1041" s="32">
        <f t="shared" si="445"/>
        <v>-14000</v>
      </c>
      <c r="S1041" s="28"/>
      <c r="T1041" s="28">
        <f t="shared" si="446"/>
        <v>1</v>
      </c>
      <c r="U1041" s="28"/>
      <c r="V1041" s="28"/>
      <c r="W1041" s="28"/>
    </row>
    <row r="1042" ht="12.75" customHeight="1">
      <c r="A1042" s="25" t="s">
        <v>75</v>
      </c>
      <c r="B1042" s="35" t="s">
        <v>1949</v>
      </c>
      <c r="C1042" s="27" t="s">
        <v>4652</v>
      </c>
      <c r="D1042" s="28" t="s">
        <v>4653</v>
      </c>
      <c r="E1042" s="28" t="s">
        <v>1902</v>
      </c>
      <c r="F1042" s="28" t="s">
        <v>1924</v>
      </c>
      <c r="G1042" s="28" t="s">
        <v>4654</v>
      </c>
      <c r="H1042" s="28" t="s">
        <v>4620</v>
      </c>
      <c r="I1042" s="28" t="s">
        <v>2391</v>
      </c>
      <c r="J1042" s="32" t="s">
        <v>1614</v>
      </c>
      <c r="K1042" s="32" t="s">
        <v>1277</v>
      </c>
      <c r="L1042" s="29">
        <v>3000.0</v>
      </c>
      <c r="M1042" s="49">
        <v>2500.0</v>
      </c>
      <c r="N1042" s="50"/>
      <c r="O1042" s="48">
        <v>12000.0</v>
      </c>
      <c r="P1042" s="31">
        <f t="shared" si="443"/>
        <v>0.002083333333</v>
      </c>
      <c r="Q1042" s="32">
        <f t="shared" si="444"/>
        <v>-9500</v>
      </c>
      <c r="R1042" s="32">
        <f t="shared" si="445"/>
        <v>-19500</v>
      </c>
      <c r="S1042" s="28"/>
      <c r="T1042" s="28">
        <f t="shared" si="446"/>
        <v>1</v>
      </c>
      <c r="U1042" s="28"/>
      <c r="V1042" s="28"/>
      <c r="W1042" s="28"/>
    </row>
    <row r="1043" ht="12.75" customHeight="1">
      <c r="A1043" s="33" t="s">
        <v>76</v>
      </c>
      <c r="B1043" s="26" t="s">
        <v>2005</v>
      </c>
      <c r="C1043" s="54">
        <v>550.0</v>
      </c>
      <c r="D1043" s="28" t="s">
        <v>4655</v>
      </c>
      <c r="E1043" s="26" t="s">
        <v>1905</v>
      </c>
      <c r="F1043" s="35" t="s">
        <v>2007</v>
      </c>
      <c r="G1043" s="35" t="s">
        <v>4656</v>
      </c>
      <c r="H1043" s="28"/>
      <c r="I1043" s="28"/>
      <c r="J1043" s="35" t="s">
        <v>1495</v>
      </c>
      <c r="K1043" s="35" t="s">
        <v>697</v>
      </c>
      <c r="L1043" s="40">
        <v>20000.0</v>
      </c>
      <c r="M1043" s="29">
        <f>L1043</f>
        <v>20000</v>
      </c>
      <c r="N1043" s="53"/>
      <c r="O1043" s="37">
        <v>3500.0</v>
      </c>
      <c r="P1043" s="31">
        <f t="shared" ref="P1043:P1059" si="447">sum(L1043/O1043/100)</f>
        <v>0.05714285714</v>
      </c>
      <c r="Q1043" s="32">
        <f t="shared" ref="Q1043:Q1059" si="448">sum(L1043-O1043)</f>
        <v>16500</v>
      </c>
      <c r="R1043" s="32">
        <f t="shared" ref="R1043:R1059" si="449">L1043-O1043-$S$1</f>
        <v>6500</v>
      </c>
      <c r="S1043" s="28"/>
      <c r="T1043" s="28">
        <f t="shared" ref="T1043:T1059" si="450">IF(O1043&gt;=L1043,1,0)</f>
        <v>0</v>
      </c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</row>
    <row r="1044" ht="12.75" customHeight="1">
      <c r="A1044" s="25" t="s">
        <v>77</v>
      </c>
      <c r="B1044" s="26" t="s">
        <v>1900</v>
      </c>
      <c r="C1044" s="27">
        <v>302.0</v>
      </c>
      <c r="D1044" s="28" t="s">
        <v>4657</v>
      </c>
      <c r="E1044" s="28" t="s">
        <v>1902</v>
      </c>
      <c r="F1044" s="28"/>
      <c r="G1044" s="28" t="s">
        <v>4658</v>
      </c>
      <c r="H1044" s="28"/>
      <c r="I1044" s="28"/>
      <c r="J1044" s="28" t="s">
        <v>1263</v>
      </c>
      <c r="K1044" s="28" t="s">
        <v>1109</v>
      </c>
      <c r="L1044" s="29">
        <f>M1044*1.2</f>
        <v>26400</v>
      </c>
      <c r="M1044" s="29">
        <v>22000.0</v>
      </c>
      <c r="N1044" s="28"/>
      <c r="O1044" s="30">
        <v>5000.0</v>
      </c>
      <c r="P1044" s="31">
        <f t="shared" si="447"/>
        <v>0.0528</v>
      </c>
      <c r="Q1044" s="32">
        <f t="shared" si="448"/>
        <v>21400</v>
      </c>
      <c r="R1044" s="32">
        <f t="shared" si="449"/>
        <v>11400</v>
      </c>
      <c r="S1044" s="28"/>
      <c r="T1044" s="28">
        <f t="shared" si="450"/>
        <v>0</v>
      </c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</row>
    <row r="1045" ht="12.75" customHeight="1">
      <c r="A1045" s="33" t="s">
        <v>77</v>
      </c>
      <c r="B1045" s="26" t="s">
        <v>2005</v>
      </c>
      <c r="C1045" s="54">
        <v>672.0</v>
      </c>
      <c r="D1045" s="28" t="s">
        <v>4659</v>
      </c>
      <c r="E1045" s="26" t="s">
        <v>1905</v>
      </c>
      <c r="F1045" s="35" t="s">
        <v>1924</v>
      </c>
      <c r="G1045" s="35" t="s">
        <v>4660</v>
      </c>
      <c r="H1045" s="28"/>
      <c r="I1045" s="28"/>
      <c r="J1045" s="35" t="s">
        <v>1763</v>
      </c>
      <c r="K1045" s="35" t="s">
        <v>1005</v>
      </c>
      <c r="L1045" s="40">
        <v>24000.0</v>
      </c>
      <c r="M1045" s="29">
        <f t="shared" ref="M1045:M1059" si="451">L1045</f>
        <v>24000</v>
      </c>
      <c r="N1045" s="53"/>
      <c r="O1045" s="30">
        <v>5000.0</v>
      </c>
      <c r="P1045" s="31">
        <f t="shared" si="447"/>
        <v>0.048</v>
      </c>
      <c r="Q1045" s="32">
        <f t="shared" si="448"/>
        <v>19000</v>
      </c>
      <c r="R1045" s="32">
        <f t="shared" si="449"/>
        <v>9000</v>
      </c>
      <c r="S1045" s="28"/>
      <c r="T1045" s="28">
        <f t="shared" si="450"/>
        <v>0</v>
      </c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</row>
    <row r="1046" ht="12.75" customHeight="1">
      <c r="A1046" s="52" t="s">
        <v>77</v>
      </c>
      <c r="B1046" s="26" t="s">
        <v>2005</v>
      </c>
      <c r="C1046" s="34">
        <v>819.0</v>
      </c>
      <c r="D1046" s="28" t="str">
        <f t="shared" ref="D1046:D1047" si="452">CONCATENATE(A1046," x ", G1046)</f>
        <v>Inns of Court (IRE) x Key Moment (IRE)</v>
      </c>
      <c r="E1046" s="26" t="s">
        <v>1902</v>
      </c>
      <c r="F1046" s="26" t="s">
        <v>2019</v>
      </c>
      <c r="G1046" s="26" t="s">
        <v>4661</v>
      </c>
      <c r="H1046" s="28"/>
      <c r="I1046" s="28"/>
      <c r="J1046" s="26" t="s">
        <v>1780</v>
      </c>
      <c r="K1046" s="26" t="s">
        <v>816</v>
      </c>
      <c r="L1046" s="55">
        <v>11500.0</v>
      </c>
      <c r="M1046" s="29">
        <f t="shared" si="451"/>
        <v>11500</v>
      </c>
      <c r="N1046" s="28"/>
      <c r="O1046" s="37">
        <v>5000.0</v>
      </c>
      <c r="P1046" s="31">
        <f t="shared" si="447"/>
        <v>0.023</v>
      </c>
      <c r="Q1046" s="32">
        <f t="shared" si="448"/>
        <v>6500</v>
      </c>
      <c r="R1046" s="32">
        <f t="shared" si="449"/>
        <v>-3500</v>
      </c>
      <c r="S1046" s="28"/>
      <c r="T1046" s="28">
        <f t="shared" si="450"/>
        <v>0</v>
      </c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</row>
    <row r="1047" ht="12.75" customHeight="1">
      <c r="A1047" s="52" t="s">
        <v>77</v>
      </c>
      <c r="B1047" s="26" t="s">
        <v>2005</v>
      </c>
      <c r="C1047" s="34">
        <v>892.0</v>
      </c>
      <c r="D1047" s="28" t="str">
        <f t="shared" si="452"/>
        <v>Inns of Court (IRE) x New To Wexford (IRE)</v>
      </c>
      <c r="E1047" s="26" t="s">
        <v>1902</v>
      </c>
      <c r="F1047" s="26" t="s">
        <v>2019</v>
      </c>
      <c r="G1047" s="26" t="s">
        <v>4662</v>
      </c>
      <c r="H1047" s="28"/>
      <c r="I1047" s="28"/>
      <c r="J1047" s="26" t="s">
        <v>1424</v>
      </c>
      <c r="K1047" s="26" t="s">
        <v>473</v>
      </c>
      <c r="L1047" s="55">
        <v>6500.0</v>
      </c>
      <c r="M1047" s="29">
        <f t="shared" si="451"/>
        <v>6500</v>
      </c>
      <c r="N1047" s="28"/>
      <c r="O1047" s="37">
        <v>5000.0</v>
      </c>
      <c r="P1047" s="31">
        <f t="shared" si="447"/>
        <v>0.013</v>
      </c>
      <c r="Q1047" s="32">
        <f t="shared" si="448"/>
        <v>1500</v>
      </c>
      <c r="R1047" s="32">
        <f t="shared" si="449"/>
        <v>-8500</v>
      </c>
      <c r="S1047" s="28"/>
      <c r="T1047" s="28">
        <f t="shared" si="450"/>
        <v>0</v>
      </c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</row>
    <row r="1048" ht="12.75" customHeight="1">
      <c r="A1048" s="38" t="s">
        <v>77</v>
      </c>
      <c r="B1048" s="34" t="s">
        <v>1921</v>
      </c>
      <c r="C1048" s="39" t="s">
        <v>4663</v>
      </c>
      <c r="D1048" s="28" t="s">
        <v>4664</v>
      </c>
      <c r="E1048" s="26" t="s">
        <v>1905</v>
      </c>
      <c r="F1048" s="28" t="s">
        <v>1924</v>
      </c>
      <c r="G1048" s="28" t="s">
        <v>4665</v>
      </c>
      <c r="H1048" s="28" t="s">
        <v>79</v>
      </c>
      <c r="I1048" s="28" t="s">
        <v>3226</v>
      </c>
      <c r="J1048" s="28" t="s">
        <v>1263</v>
      </c>
      <c r="K1048" s="28" t="s">
        <v>789</v>
      </c>
      <c r="L1048" s="40">
        <v>3000.0</v>
      </c>
      <c r="M1048" s="29">
        <f t="shared" si="451"/>
        <v>3000</v>
      </c>
      <c r="N1048" s="57"/>
      <c r="O1048" s="37">
        <v>5000.0</v>
      </c>
      <c r="P1048" s="31">
        <f t="shared" si="447"/>
        <v>0.006</v>
      </c>
      <c r="Q1048" s="32">
        <f t="shared" si="448"/>
        <v>-2000</v>
      </c>
      <c r="R1048" s="32">
        <f t="shared" si="449"/>
        <v>-12000</v>
      </c>
      <c r="S1048" s="28"/>
      <c r="T1048" s="28">
        <f t="shared" si="450"/>
        <v>1</v>
      </c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</row>
    <row r="1049" ht="12.75" customHeight="1">
      <c r="A1049" s="38" t="s">
        <v>77</v>
      </c>
      <c r="B1049" s="34" t="s">
        <v>1921</v>
      </c>
      <c r="C1049" s="39" t="s">
        <v>4666</v>
      </c>
      <c r="D1049" s="28" t="s">
        <v>4667</v>
      </c>
      <c r="E1049" s="26" t="s">
        <v>1905</v>
      </c>
      <c r="F1049" s="28" t="s">
        <v>1924</v>
      </c>
      <c r="G1049" s="28" t="s">
        <v>4668</v>
      </c>
      <c r="H1049" s="28" t="s">
        <v>79</v>
      </c>
      <c r="I1049" s="28" t="s">
        <v>4669</v>
      </c>
      <c r="J1049" s="28" t="s">
        <v>1689</v>
      </c>
      <c r="K1049" s="28" t="s">
        <v>793</v>
      </c>
      <c r="L1049" s="40">
        <v>25000.0</v>
      </c>
      <c r="M1049" s="29">
        <f t="shared" si="451"/>
        <v>25000</v>
      </c>
      <c r="N1049" s="57"/>
      <c r="O1049" s="37">
        <v>5000.0</v>
      </c>
      <c r="P1049" s="31">
        <f t="shared" si="447"/>
        <v>0.05</v>
      </c>
      <c r="Q1049" s="32">
        <f t="shared" si="448"/>
        <v>20000</v>
      </c>
      <c r="R1049" s="32">
        <f t="shared" si="449"/>
        <v>10000</v>
      </c>
      <c r="S1049" s="28"/>
      <c r="T1049" s="28">
        <f t="shared" si="450"/>
        <v>0</v>
      </c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</row>
    <row r="1050" ht="12.75" customHeight="1">
      <c r="A1050" s="38" t="s">
        <v>77</v>
      </c>
      <c r="B1050" s="34" t="s">
        <v>1921</v>
      </c>
      <c r="C1050" s="39" t="s">
        <v>4670</v>
      </c>
      <c r="D1050" s="28" t="s">
        <v>4671</v>
      </c>
      <c r="E1050" s="26" t="s">
        <v>1905</v>
      </c>
      <c r="F1050" s="28" t="s">
        <v>1924</v>
      </c>
      <c r="G1050" s="28" t="s">
        <v>4672</v>
      </c>
      <c r="H1050" s="28" t="s">
        <v>79</v>
      </c>
      <c r="I1050" s="28" t="s">
        <v>2205</v>
      </c>
      <c r="J1050" s="28" t="s">
        <v>1447</v>
      </c>
      <c r="K1050" s="28" t="s">
        <v>799</v>
      </c>
      <c r="L1050" s="40">
        <v>45000.0</v>
      </c>
      <c r="M1050" s="29">
        <f t="shared" si="451"/>
        <v>45000</v>
      </c>
      <c r="N1050" s="57"/>
      <c r="O1050" s="37">
        <v>5000.0</v>
      </c>
      <c r="P1050" s="31">
        <f t="shared" si="447"/>
        <v>0.09</v>
      </c>
      <c r="Q1050" s="32">
        <f t="shared" si="448"/>
        <v>40000</v>
      </c>
      <c r="R1050" s="32">
        <f t="shared" si="449"/>
        <v>30000</v>
      </c>
      <c r="S1050" s="28"/>
      <c r="T1050" s="28">
        <f t="shared" si="450"/>
        <v>0</v>
      </c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</row>
    <row r="1051" ht="12.75" customHeight="1">
      <c r="A1051" s="38" t="s">
        <v>77</v>
      </c>
      <c r="B1051" s="34" t="s">
        <v>1921</v>
      </c>
      <c r="C1051" s="39" t="s">
        <v>4673</v>
      </c>
      <c r="D1051" s="28" t="s">
        <v>4674</v>
      </c>
      <c r="E1051" s="26" t="s">
        <v>1905</v>
      </c>
      <c r="F1051" s="28" t="s">
        <v>1924</v>
      </c>
      <c r="G1051" s="28" t="s">
        <v>4675</v>
      </c>
      <c r="H1051" s="28" t="s">
        <v>79</v>
      </c>
      <c r="I1051" s="28" t="s">
        <v>2197</v>
      </c>
      <c r="J1051" s="28" t="s">
        <v>1519</v>
      </c>
      <c r="K1051" s="28" t="s">
        <v>901</v>
      </c>
      <c r="L1051" s="40">
        <v>3500.0</v>
      </c>
      <c r="M1051" s="29">
        <f t="shared" si="451"/>
        <v>3500</v>
      </c>
      <c r="N1051" s="57"/>
      <c r="O1051" s="37">
        <v>5000.0</v>
      </c>
      <c r="P1051" s="31">
        <f t="shared" si="447"/>
        <v>0.007</v>
      </c>
      <c r="Q1051" s="32">
        <f t="shared" si="448"/>
        <v>-1500</v>
      </c>
      <c r="R1051" s="32">
        <f t="shared" si="449"/>
        <v>-11500</v>
      </c>
      <c r="S1051" s="28"/>
      <c r="T1051" s="28">
        <f t="shared" si="450"/>
        <v>1</v>
      </c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</row>
    <row r="1052" ht="12.75" customHeight="1">
      <c r="A1052" s="38" t="s">
        <v>77</v>
      </c>
      <c r="B1052" s="34" t="s">
        <v>1921</v>
      </c>
      <c r="C1052" s="39" t="s">
        <v>4676</v>
      </c>
      <c r="D1052" s="28" t="s">
        <v>4677</v>
      </c>
      <c r="E1052" s="26" t="s">
        <v>1902</v>
      </c>
      <c r="F1052" s="28" t="s">
        <v>1924</v>
      </c>
      <c r="G1052" s="28" t="s">
        <v>4678</v>
      </c>
      <c r="H1052" s="28" t="s">
        <v>79</v>
      </c>
      <c r="I1052" s="28" t="s">
        <v>2484</v>
      </c>
      <c r="J1052" s="28" t="s">
        <v>1565</v>
      </c>
      <c r="K1052" s="28" t="s">
        <v>1353</v>
      </c>
      <c r="L1052" s="40">
        <v>1000.0</v>
      </c>
      <c r="M1052" s="29">
        <f t="shared" si="451"/>
        <v>1000</v>
      </c>
      <c r="N1052" s="57"/>
      <c r="O1052" s="37">
        <v>5000.0</v>
      </c>
      <c r="P1052" s="31">
        <f t="shared" si="447"/>
        <v>0.002</v>
      </c>
      <c r="Q1052" s="32">
        <f t="shared" si="448"/>
        <v>-4000</v>
      </c>
      <c r="R1052" s="32">
        <f t="shared" si="449"/>
        <v>-14000</v>
      </c>
      <c r="S1052" s="28"/>
      <c r="T1052" s="28">
        <f t="shared" si="450"/>
        <v>1</v>
      </c>
    </row>
    <row r="1053" ht="12.75" customHeight="1">
      <c r="A1053" s="38" t="s">
        <v>77</v>
      </c>
      <c r="B1053" s="34" t="s">
        <v>1921</v>
      </c>
      <c r="C1053" s="39" t="s">
        <v>4679</v>
      </c>
      <c r="D1053" s="28" t="s">
        <v>4680</v>
      </c>
      <c r="E1053" s="26" t="s">
        <v>1902</v>
      </c>
      <c r="F1053" s="28" t="s">
        <v>1924</v>
      </c>
      <c r="G1053" s="28" t="s">
        <v>4681</v>
      </c>
      <c r="H1053" s="28" t="s">
        <v>79</v>
      </c>
      <c r="I1053" s="28" t="s">
        <v>2307</v>
      </c>
      <c r="J1053" s="28" t="s">
        <v>1721</v>
      </c>
      <c r="K1053" s="28" t="s">
        <v>188</v>
      </c>
      <c r="L1053" s="40">
        <v>3000.0</v>
      </c>
      <c r="M1053" s="29">
        <f t="shared" si="451"/>
        <v>3000</v>
      </c>
      <c r="N1053" s="57"/>
      <c r="O1053" s="37">
        <v>5000.0</v>
      </c>
      <c r="P1053" s="31">
        <f t="shared" si="447"/>
        <v>0.006</v>
      </c>
      <c r="Q1053" s="32">
        <f t="shared" si="448"/>
        <v>-2000</v>
      </c>
      <c r="R1053" s="32">
        <f t="shared" si="449"/>
        <v>-12000</v>
      </c>
      <c r="S1053" s="28"/>
      <c r="T1053" s="28">
        <f t="shared" si="450"/>
        <v>1</v>
      </c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</row>
    <row r="1054" ht="12.75" customHeight="1">
      <c r="A1054" s="38" t="s">
        <v>77</v>
      </c>
      <c r="B1054" s="34" t="s">
        <v>1921</v>
      </c>
      <c r="C1054" s="39" t="s">
        <v>2499</v>
      </c>
      <c r="D1054" s="28" t="s">
        <v>4682</v>
      </c>
      <c r="E1054" s="26" t="s">
        <v>1902</v>
      </c>
      <c r="F1054" s="28" t="s">
        <v>1924</v>
      </c>
      <c r="G1054" s="28" t="s">
        <v>4683</v>
      </c>
      <c r="H1054" s="28" t="s">
        <v>79</v>
      </c>
      <c r="I1054" s="28" t="s">
        <v>2422</v>
      </c>
      <c r="J1054" s="28" t="s">
        <v>1449</v>
      </c>
      <c r="K1054" s="28" t="s">
        <v>977</v>
      </c>
      <c r="L1054" s="40">
        <v>19000.0</v>
      </c>
      <c r="M1054" s="29">
        <f t="shared" si="451"/>
        <v>19000</v>
      </c>
      <c r="N1054" s="57"/>
      <c r="O1054" s="37">
        <v>5000.0</v>
      </c>
      <c r="P1054" s="31">
        <f t="shared" si="447"/>
        <v>0.038</v>
      </c>
      <c r="Q1054" s="32">
        <f t="shared" si="448"/>
        <v>14000</v>
      </c>
      <c r="R1054" s="32">
        <f t="shared" si="449"/>
        <v>4000</v>
      </c>
      <c r="S1054" s="28"/>
      <c r="T1054" s="28">
        <f t="shared" si="450"/>
        <v>0</v>
      </c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</row>
    <row r="1055" ht="12.75" customHeight="1">
      <c r="A1055" s="38" t="s">
        <v>77</v>
      </c>
      <c r="B1055" s="34" t="s">
        <v>1921</v>
      </c>
      <c r="C1055" s="39" t="s">
        <v>4684</v>
      </c>
      <c r="D1055" s="28" t="s">
        <v>4685</v>
      </c>
      <c r="E1055" s="26" t="s">
        <v>1905</v>
      </c>
      <c r="F1055" s="28" t="s">
        <v>1924</v>
      </c>
      <c r="G1055" s="28" t="s">
        <v>4686</v>
      </c>
      <c r="H1055" s="28" t="s">
        <v>79</v>
      </c>
      <c r="I1055" s="28" t="s">
        <v>75</v>
      </c>
      <c r="J1055" s="28" t="s">
        <v>1772</v>
      </c>
      <c r="K1055" s="28" t="s">
        <v>1231</v>
      </c>
      <c r="L1055" s="40">
        <v>4000.0</v>
      </c>
      <c r="M1055" s="29">
        <f t="shared" si="451"/>
        <v>4000</v>
      </c>
      <c r="N1055" s="57"/>
      <c r="O1055" s="37">
        <v>5000.0</v>
      </c>
      <c r="P1055" s="31">
        <f t="shared" si="447"/>
        <v>0.008</v>
      </c>
      <c r="Q1055" s="32">
        <f t="shared" si="448"/>
        <v>-1000</v>
      </c>
      <c r="R1055" s="32">
        <f t="shared" si="449"/>
        <v>-11000</v>
      </c>
      <c r="S1055" s="28"/>
      <c r="T1055" s="28">
        <f t="shared" si="450"/>
        <v>1</v>
      </c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</row>
    <row r="1056" ht="12.75" customHeight="1">
      <c r="A1056" s="38" t="s">
        <v>77</v>
      </c>
      <c r="B1056" s="34" t="s">
        <v>1921</v>
      </c>
      <c r="C1056" s="39" t="s">
        <v>4687</v>
      </c>
      <c r="D1056" s="28" t="s">
        <v>4688</v>
      </c>
      <c r="E1056" s="26" t="s">
        <v>1905</v>
      </c>
      <c r="F1056" s="28" t="s">
        <v>1924</v>
      </c>
      <c r="G1056" s="28" t="s">
        <v>4689</v>
      </c>
      <c r="H1056" s="28" t="s">
        <v>79</v>
      </c>
      <c r="I1056" s="28" t="s">
        <v>57</v>
      </c>
      <c r="J1056" s="28" t="s">
        <v>1519</v>
      </c>
      <c r="K1056" s="28" t="s">
        <v>383</v>
      </c>
      <c r="L1056" s="40">
        <v>5000.0</v>
      </c>
      <c r="M1056" s="29">
        <f t="shared" si="451"/>
        <v>5000</v>
      </c>
      <c r="N1056" s="57"/>
      <c r="O1056" s="37">
        <v>5000.0</v>
      </c>
      <c r="P1056" s="31">
        <f t="shared" si="447"/>
        <v>0.01</v>
      </c>
      <c r="Q1056" s="32">
        <f t="shared" si="448"/>
        <v>0</v>
      </c>
      <c r="R1056" s="32">
        <f t="shared" si="449"/>
        <v>-10000</v>
      </c>
      <c r="S1056" s="28"/>
      <c r="T1056" s="28">
        <f t="shared" si="450"/>
        <v>1</v>
      </c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</row>
    <row r="1057" ht="12.75" customHeight="1">
      <c r="A1057" s="38" t="s">
        <v>77</v>
      </c>
      <c r="B1057" s="34" t="s">
        <v>1921</v>
      </c>
      <c r="C1057" s="39" t="s">
        <v>4690</v>
      </c>
      <c r="D1057" s="28" t="s">
        <v>4691</v>
      </c>
      <c r="E1057" s="26" t="s">
        <v>1902</v>
      </c>
      <c r="F1057" s="28" t="s">
        <v>1924</v>
      </c>
      <c r="G1057" s="28" t="s">
        <v>4692</v>
      </c>
      <c r="H1057" s="28" t="s">
        <v>79</v>
      </c>
      <c r="I1057" s="28" t="s">
        <v>4693</v>
      </c>
      <c r="J1057" s="28" t="s">
        <v>1788</v>
      </c>
      <c r="K1057" s="28" t="s">
        <v>698</v>
      </c>
      <c r="L1057" s="40">
        <v>6000.0</v>
      </c>
      <c r="M1057" s="29">
        <f t="shared" si="451"/>
        <v>6000</v>
      </c>
      <c r="N1057" s="57"/>
      <c r="O1057" s="37">
        <v>5000.0</v>
      </c>
      <c r="P1057" s="31">
        <f t="shared" si="447"/>
        <v>0.012</v>
      </c>
      <c r="Q1057" s="32">
        <f t="shared" si="448"/>
        <v>1000</v>
      </c>
      <c r="R1057" s="32">
        <f t="shared" si="449"/>
        <v>-9000</v>
      </c>
      <c r="S1057" s="28"/>
      <c r="T1057" s="28">
        <f t="shared" si="450"/>
        <v>0</v>
      </c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</row>
    <row r="1058" ht="12.75" customHeight="1">
      <c r="A1058" s="38" t="s">
        <v>77</v>
      </c>
      <c r="B1058" s="34" t="s">
        <v>1928</v>
      </c>
      <c r="C1058" s="39" t="s">
        <v>3787</v>
      </c>
      <c r="D1058" s="28" t="s">
        <v>4694</v>
      </c>
      <c r="E1058" s="26" t="s">
        <v>1902</v>
      </c>
      <c r="F1058" s="28" t="s">
        <v>1924</v>
      </c>
      <c r="G1058" s="28" t="s">
        <v>4695</v>
      </c>
      <c r="H1058" s="28" t="s">
        <v>79</v>
      </c>
      <c r="I1058" s="28" t="s">
        <v>2391</v>
      </c>
      <c r="J1058" s="28" t="s">
        <v>1678</v>
      </c>
      <c r="K1058" s="28" t="s">
        <v>891</v>
      </c>
      <c r="L1058" s="40">
        <v>16000.0</v>
      </c>
      <c r="M1058" s="29">
        <f t="shared" si="451"/>
        <v>16000</v>
      </c>
      <c r="N1058" s="57"/>
      <c r="O1058" s="37">
        <v>5000.0</v>
      </c>
      <c r="P1058" s="31">
        <f t="shared" si="447"/>
        <v>0.032</v>
      </c>
      <c r="Q1058" s="32">
        <f t="shared" si="448"/>
        <v>11000</v>
      </c>
      <c r="R1058" s="32">
        <f t="shared" si="449"/>
        <v>1000</v>
      </c>
      <c r="S1058" s="28"/>
      <c r="T1058" s="28">
        <f t="shared" si="450"/>
        <v>0</v>
      </c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</row>
    <row r="1059" ht="12.75" customHeight="1">
      <c r="A1059" s="38" t="s">
        <v>77</v>
      </c>
      <c r="B1059" s="34" t="s">
        <v>1928</v>
      </c>
      <c r="C1059" s="39" t="s">
        <v>2287</v>
      </c>
      <c r="D1059" s="28" t="s">
        <v>4696</v>
      </c>
      <c r="E1059" s="26" t="s">
        <v>1905</v>
      </c>
      <c r="F1059" s="28" t="s">
        <v>1924</v>
      </c>
      <c r="G1059" s="28" t="s">
        <v>4697</v>
      </c>
      <c r="H1059" s="28" t="s">
        <v>79</v>
      </c>
      <c r="I1059" s="28" t="s">
        <v>2201</v>
      </c>
      <c r="J1059" s="28" t="s">
        <v>1263</v>
      </c>
      <c r="K1059" s="28" t="s">
        <v>1235</v>
      </c>
      <c r="L1059" s="40">
        <v>38000.0</v>
      </c>
      <c r="M1059" s="29">
        <f t="shared" si="451"/>
        <v>38000</v>
      </c>
      <c r="N1059" s="57"/>
      <c r="O1059" s="37">
        <v>5000.0</v>
      </c>
      <c r="P1059" s="31">
        <f t="shared" si="447"/>
        <v>0.076</v>
      </c>
      <c r="Q1059" s="32">
        <f t="shared" si="448"/>
        <v>33000</v>
      </c>
      <c r="R1059" s="32">
        <f t="shared" si="449"/>
        <v>23000</v>
      </c>
      <c r="S1059" s="28"/>
      <c r="T1059" s="28">
        <f t="shared" si="450"/>
        <v>0</v>
      </c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</row>
    <row r="1060" ht="12.75" customHeight="1">
      <c r="A1060" s="25" t="s">
        <v>77</v>
      </c>
      <c r="B1060" s="35" t="s">
        <v>1949</v>
      </c>
      <c r="C1060" s="27" t="s">
        <v>4698</v>
      </c>
      <c r="D1060" s="28" t="s">
        <v>4699</v>
      </c>
      <c r="E1060" s="28" t="s">
        <v>1902</v>
      </c>
      <c r="F1060" s="28" t="s">
        <v>1924</v>
      </c>
      <c r="G1060" s="28" t="s">
        <v>4700</v>
      </c>
      <c r="H1060" s="28" t="s">
        <v>79</v>
      </c>
      <c r="I1060" s="28" t="s">
        <v>57</v>
      </c>
      <c r="J1060" s="32" t="s">
        <v>1612</v>
      </c>
      <c r="K1060" s="32" t="s">
        <v>177</v>
      </c>
      <c r="L1060" s="29">
        <v>102000.0</v>
      </c>
      <c r="M1060" s="49">
        <v>85000.0</v>
      </c>
      <c r="N1060" s="50"/>
      <c r="O1060" s="48">
        <v>5000.0</v>
      </c>
      <c r="P1060" s="31">
        <f t="shared" ref="P1060:P1063" si="453">sum(M1060/O1060/100)</f>
        <v>0.17</v>
      </c>
      <c r="Q1060" s="32">
        <f t="shared" ref="Q1060:Q1063" si="454">sum(M1060-O1060)</f>
        <v>80000</v>
      </c>
      <c r="R1060" s="32">
        <f t="shared" ref="R1060:R1063" si="455">M1060-O1060-$S$1</f>
        <v>70000</v>
      </c>
      <c r="S1060" s="28"/>
      <c r="T1060" s="28">
        <f t="shared" ref="T1060:T1063" si="456">IF(O1060&gt;=M1060,1,0)</f>
        <v>0</v>
      </c>
      <c r="U1060" s="28"/>
      <c r="V1060" s="28"/>
      <c r="W1060" s="28"/>
    </row>
    <row r="1061" ht="12.75" customHeight="1">
      <c r="A1061" s="25" t="s">
        <v>77</v>
      </c>
      <c r="B1061" s="35" t="s">
        <v>1949</v>
      </c>
      <c r="C1061" s="27" t="s">
        <v>4701</v>
      </c>
      <c r="D1061" s="28" t="s">
        <v>4702</v>
      </c>
      <c r="E1061" s="28" t="s">
        <v>1905</v>
      </c>
      <c r="F1061" s="28" t="s">
        <v>1924</v>
      </c>
      <c r="G1061" s="28" t="s">
        <v>4703</v>
      </c>
      <c r="H1061" s="28" t="s">
        <v>79</v>
      </c>
      <c r="I1061" s="28" t="s">
        <v>112</v>
      </c>
      <c r="J1061" s="32" t="s">
        <v>1529</v>
      </c>
      <c r="K1061" s="32" t="s">
        <v>576</v>
      </c>
      <c r="L1061" s="29">
        <v>24000.0</v>
      </c>
      <c r="M1061" s="49">
        <v>20000.0</v>
      </c>
      <c r="N1061" s="50"/>
      <c r="O1061" s="48">
        <v>5000.0</v>
      </c>
      <c r="P1061" s="31">
        <f t="shared" si="453"/>
        <v>0.04</v>
      </c>
      <c r="Q1061" s="32">
        <f t="shared" si="454"/>
        <v>15000</v>
      </c>
      <c r="R1061" s="32">
        <f t="shared" si="455"/>
        <v>5000</v>
      </c>
      <c r="S1061" s="28"/>
      <c r="T1061" s="28">
        <f t="shared" si="456"/>
        <v>0</v>
      </c>
      <c r="U1061" s="28"/>
      <c r="V1061" s="28"/>
      <c r="W1061" s="28"/>
    </row>
    <row r="1062" ht="12.75" customHeight="1">
      <c r="A1062" s="25" t="s">
        <v>77</v>
      </c>
      <c r="B1062" s="35" t="s">
        <v>1949</v>
      </c>
      <c r="C1062" s="27" t="s">
        <v>4704</v>
      </c>
      <c r="D1062" s="28" t="s">
        <v>4705</v>
      </c>
      <c r="E1062" s="28" t="s">
        <v>1902</v>
      </c>
      <c r="F1062" s="28" t="s">
        <v>1924</v>
      </c>
      <c r="G1062" s="28" t="s">
        <v>4706</v>
      </c>
      <c r="H1062" s="28" t="s">
        <v>79</v>
      </c>
      <c r="I1062" s="28" t="s">
        <v>1968</v>
      </c>
      <c r="J1062" s="32" t="s">
        <v>1529</v>
      </c>
      <c r="K1062" s="32" t="s">
        <v>1254</v>
      </c>
      <c r="L1062" s="29">
        <v>6000.0</v>
      </c>
      <c r="M1062" s="49">
        <v>5000.0</v>
      </c>
      <c r="N1062" s="50"/>
      <c r="O1062" s="48">
        <v>5000.0</v>
      </c>
      <c r="P1062" s="31">
        <f t="shared" si="453"/>
        <v>0.01</v>
      </c>
      <c r="Q1062" s="32">
        <f t="shared" si="454"/>
        <v>0</v>
      </c>
      <c r="R1062" s="32">
        <f t="shared" si="455"/>
        <v>-10000</v>
      </c>
      <c r="S1062" s="28"/>
      <c r="T1062" s="28">
        <f t="shared" si="456"/>
        <v>1</v>
      </c>
      <c r="U1062" s="28"/>
      <c r="V1062" s="28"/>
      <c r="W1062" s="28"/>
    </row>
    <row r="1063" ht="12.75" customHeight="1">
      <c r="A1063" s="25" t="s">
        <v>77</v>
      </c>
      <c r="B1063" s="35" t="s">
        <v>1983</v>
      </c>
      <c r="C1063" s="27" t="s">
        <v>4707</v>
      </c>
      <c r="D1063" s="28" t="s">
        <v>4708</v>
      </c>
      <c r="E1063" s="28" t="s">
        <v>1905</v>
      </c>
      <c r="F1063" s="28" t="s">
        <v>1924</v>
      </c>
      <c r="G1063" s="28" t="s">
        <v>4709</v>
      </c>
      <c r="H1063" s="28" t="s">
        <v>79</v>
      </c>
      <c r="I1063" s="28" t="s">
        <v>4710</v>
      </c>
      <c r="J1063" s="32" t="s">
        <v>1529</v>
      </c>
      <c r="K1063" s="32" t="s">
        <v>920</v>
      </c>
      <c r="L1063" s="29">
        <v>2400.0</v>
      </c>
      <c r="M1063" s="49">
        <v>2000.0</v>
      </c>
      <c r="N1063" s="50"/>
      <c r="O1063" s="48">
        <v>5000.0</v>
      </c>
      <c r="P1063" s="31">
        <f t="shared" si="453"/>
        <v>0.004</v>
      </c>
      <c r="Q1063" s="32">
        <f t="shared" si="454"/>
        <v>-3000</v>
      </c>
      <c r="R1063" s="32">
        <f t="shared" si="455"/>
        <v>-13000</v>
      </c>
      <c r="S1063" s="28"/>
      <c r="T1063" s="28">
        <f t="shared" si="456"/>
        <v>1</v>
      </c>
      <c r="U1063" s="28"/>
      <c r="V1063" s="28"/>
      <c r="W1063" s="28"/>
    </row>
    <row r="1064" ht="12.75" customHeight="1">
      <c r="A1064" s="25" t="s">
        <v>78</v>
      </c>
      <c r="B1064" s="26" t="s">
        <v>1900</v>
      </c>
      <c r="C1064" s="27">
        <v>246.0</v>
      </c>
      <c r="D1064" s="28" t="s">
        <v>4711</v>
      </c>
      <c r="E1064" s="28" t="s">
        <v>1902</v>
      </c>
      <c r="F1064" s="28"/>
      <c r="G1064" s="28" t="s">
        <v>4712</v>
      </c>
      <c r="H1064" s="28"/>
      <c r="I1064" s="28"/>
      <c r="J1064" s="28" t="s">
        <v>1387</v>
      </c>
      <c r="K1064" s="28" t="s">
        <v>379</v>
      </c>
      <c r="L1064" s="29">
        <f t="shared" ref="L1064:L1067" si="457">M1064*1.2</f>
        <v>42000</v>
      </c>
      <c r="M1064" s="29">
        <v>35000.0</v>
      </c>
      <c r="N1064" s="28"/>
      <c r="O1064" s="30">
        <v>5000.0</v>
      </c>
      <c r="P1064" s="31">
        <f t="shared" ref="P1064:P1089" si="458">sum(L1064/O1064/100)</f>
        <v>0.084</v>
      </c>
      <c r="Q1064" s="32">
        <f t="shared" ref="Q1064:Q1089" si="459">sum(L1064-O1064)</f>
        <v>37000</v>
      </c>
      <c r="R1064" s="32">
        <f t="shared" ref="R1064:R1089" si="460">L1064-O1064-$S$1</f>
        <v>27000</v>
      </c>
      <c r="S1064" s="28"/>
      <c r="T1064" s="28">
        <f t="shared" ref="T1064:T1089" si="461">IF(O1064&gt;=L1064,1,0)</f>
        <v>0</v>
      </c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</row>
    <row r="1065" ht="12.75" customHeight="1">
      <c r="A1065" s="25" t="s">
        <v>78</v>
      </c>
      <c r="B1065" s="26" t="s">
        <v>1900</v>
      </c>
      <c r="C1065" s="27">
        <v>332.0</v>
      </c>
      <c r="D1065" s="28" t="s">
        <v>4713</v>
      </c>
      <c r="E1065" s="28" t="s">
        <v>1905</v>
      </c>
      <c r="F1065" s="28"/>
      <c r="G1065" s="28" t="s">
        <v>4714</v>
      </c>
      <c r="H1065" s="28"/>
      <c r="I1065" s="28"/>
      <c r="J1065" s="28" t="s">
        <v>1701</v>
      </c>
      <c r="K1065" s="28" t="s">
        <v>891</v>
      </c>
      <c r="L1065" s="29">
        <f t="shared" si="457"/>
        <v>10800</v>
      </c>
      <c r="M1065" s="29">
        <v>9000.0</v>
      </c>
      <c r="N1065" s="28"/>
      <c r="O1065" s="30">
        <v>5000.0</v>
      </c>
      <c r="P1065" s="31">
        <f t="shared" si="458"/>
        <v>0.0216</v>
      </c>
      <c r="Q1065" s="32">
        <f t="shared" si="459"/>
        <v>5800</v>
      </c>
      <c r="R1065" s="32">
        <f t="shared" si="460"/>
        <v>-4200</v>
      </c>
      <c r="S1065" s="28"/>
      <c r="T1065" s="28">
        <f t="shared" si="461"/>
        <v>0</v>
      </c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</row>
    <row r="1066" ht="12.75" customHeight="1">
      <c r="A1066" s="25" t="s">
        <v>78</v>
      </c>
      <c r="B1066" s="26" t="s">
        <v>1900</v>
      </c>
      <c r="C1066" s="27">
        <v>407.0</v>
      </c>
      <c r="D1066" s="28" t="s">
        <v>4715</v>
      </c>
      <c r="E1066" s="28" t="s">
        <v>1902</v>
      </c>
      <c r="F1066" s="28"/>
      <c r="G1066" s="28" t="s">
        <v>4716</v>
      </c>
      <c r="H1066" s="28"/>
      <c r="I1066" s="28"/>
      <c r="J1066" s="28" t="s">
        <v>1412</v>
      </c>
      <c r="K1066" s="28" t="s">
        <v>1088</v>
      </c>
      <c r="L1066" s="29">
        <f t="shared" si="457"/>
        <v>57600</v>
      </c>
      <c r="M1066" s="29">
        <v>48000.0</v>
      </c>
      <c r="N1066" s="28"/>
      <c r="O1066" s="30">
        <v>5000.0</v>
      </c>
      <c r="P1066" s="31">
        <f t="shared" si="458"/>
        <v>0.1152</v>
      </c>
      <c r="Q1066" s="32">
        <f t="shared" si="459"/>
        <v>52600</v>
      </c>
      <c r="R1066" s="32">
        <f t="shared" si="460"/>
        <v>42600</v>
      </c>
      <c r="S1066" s="28"/>
      <c r="T1066" s="28">
        <f t="shared" si="461"/>
        <v>0</v>
      </c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</row>
    <row r="1067" ht="12.75" customHeight="1">
      <c r="A1067" s="25" t="s">
        <v>78</v>
      </c>
      <c r="B1067" s="26" t="s">
        <v>1900</v>
      </c>
      <c r="C1067" s="27">
        <v>480.0</v>
      </c>
      <c r="D1067" s="28" t="s">
        <v>4717</v>
      </c>
      <c r="E1067" s="28" t="s">
        <v>1902</v>
      </c>
      <c r="F1067" s="28"/>
      <c r="G1067" s="28" t="s">
        <v>4718</v>
      </c>
      <c r="H1067" s="28"/>
      <c r="I1067" s="28"/>
      <c r="J1067" s="28" t="s">
        <v>1586</v>
      </c>
      <c r="K1067" s="28" t="s">
        <v>1279</v>
      </c>
      <c r="L1067" s="29">
        <f t="shared" si="457"/>
        <v>32400</v>
      </c>
      <c r="M1067" s="29">
        <v>27000.0</v>
      </c>
      <c r="N1067" s="28"/>
      <c r="O1067" s="30">
        <v>5000.0</v>
      </c>
      <c r="P1067" s="31">
        <f t="shared" si="458"/>
        <v>0.0648</v>
      </c>
      <c r="Q1067" s="32">
        <f t="shared" si="459"/>
        <v>27400</v>
      </c>
      <c r="R1067" s="32">
        <f t="shared" si="460"/>
        <v>17400</v>
      </c>
      <c r="S1067" s="28"/>
      <c r="T1067" s="28">
        <f t="shared" si="461"/>
        <v>0</v>
      </c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</row>
    <row r="1068" ht="12.75" customHeight="1">
      <c r="A1068" s="33" t="s">
        <v>78</v>
      </c>
      <c r="B1068" s="26" t="s">
        <v>2005</v>
      </c>
      <c r="C1068" s="54">
        <v>549.0</v>
      </c>
      <c r="D1068" s="28" t="s">
        <v>4719</v>
      </c>
      <c r="E1068" s="26" t="s">
        <v>1902</v>
      </c>
      <c r="F1068" s="35" t="s">
        <v>2010</v>
      </c>
      <c r="G1068" s="35" t="s">
        <v>4720</v>
      </c>
      <c r="H1068" s="28"/>
      <c r="I1068" s="28"/>
      <c r="J1068" s="35" t="s">
        <v>1458</v>
      </c>
      <c r="K1068" s="35" t="s">
        <v>1273</v>
      </c>
      <c r="L1068" s="40">
        <v>6000.0</v>
      </c>
      <c r="M1068" s="29">
        <f t="shared" ref="M1068:M1089" si="462">L1068</f>
        <v>6000</v>
      </c>
      <c r="N1068" s="53"/>
      <c r="O1068" s="37">
        <v>5000.0</v>
      </c>
      <c r="P1068" s="31">
        <f t="shared" si="458"/>
        <v>0.012</v>
      </c>
      <c r="Q1068" s="32">
        <f t="shared" si="459"/>
        <v>1000</v>
      </c>
      <c r="R1068" s="32">
        <f t="shared" si="460"/>
        <v>-9000</v>
      </c>
      <c r="S1068" s="28"/>
      <c r="T1068" s="28">
        <f t="shared" si="461"/>
        <v>0</v>
      </c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</row>
    <row r="1069" ht="12.75" customHeight="1">
      <c r="A1069" s="52" t="s">
        <v>78</v>
      </c>
      <c r="B1069" s="26" t="s">
        <v>2005</v>
      </c>
      <c r="C1069" s="34">
        <v>741.0</v>
      </c>
      <c r="D1069" s="26" t="s">
        <v>4721</v>
      </c>
      <c r="E1069" s="26" t="s">
        <v>1902</v>
      </c>
      <c r="F1069" s="26" t="s">
        <v>2019</v>
      </c>
      <c r="G1069" s="26" t="s">
        <v>4722</v>
      </c>
      <c r="H1069" s="28"/>
      <c r="I1069" s="28"/>
      <c r="J1069" s="26" t="s">
        <v>1406</v>
      </c>
      <c r="K1069" s="26" t="s">
        <v>534</v>
      </c>
      <c r="L1069" s="36">
        <v>6000.0</v>
      </c>
      <c r="M1069" s="29">
        <f t="shared" si="462"/>
        <v>6000</v>
      </c>
      <c r="N1069" s="53"/>
      <c r="O1069" s="30">
        <v>5000.0</v>
      </c>
      <c r="P1069" s="31">
        <f t="shared" si="458"/>
        <v>0.012</v>
      </c>
      <c r="Q1069" s="32">
        <f t="shared" si="459"/>
        <v>1000</v>
      </c>
      <c r="R1069" s="32">
        <f t="shared" si="460"/>
        <v>-9000</v>
      </c>
      <c r="S1069" s="28"/>
      <c r="T1069" s="28">
        <f t="shared" si="461"/>
        <v>0</v>
      </c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</row>
    <row r="1070" ht="12.75" customHeight="1">
      <c r="A1070" s="52" t="s">
        <v>78</v>
      </c>
      <c r="B1070" s="26" t="s">
        <v>2005</v>
      </c>
      <c r="C1070" s="34">
        <v>778.0</v>
      </c>
      <c r="D1070" s="28" t="str">
        <f t="shared" ref="D1070:D1073" si="463">CONCATENATE(A1070," x ", G1070)</f>
        <v>Invincible Army (IRE) x Himiko (IRE)</v>
      </c>
      <c r="E1070" s="26" t="s">
        <v>1902</v>
      </c>
      <c r="F1070" s="26" t="s">
        <v>2019</v>
      </c>
      <c r="G1070" s="26" t="s">
        <v>4723</v>
      </c>
      <c r="H1070" s="28"/>
      <c r="I1070" s="28"/>
      <c r="J1070" s="26" t="s">
        <v>1731</v>
      </c>
      <c r="K1070" s="26" t="s">
        <v>792</v>
      </c>
      <c r="L1070" s="55">
        <v>20000.0</v>
      </c>
      <c r="M1070" s="29">
        <f t="shared" si="462"/>
        <v>20000</v>
      </c>
      <c r="N1070" s="28"/>
      <c r="O1070" s="37">
        <v>5000.0</v>
      </c>
      <c r="P1070" s="31">
        <f t="shared" si="458"/>
        <v>0.04</v>
      </c>
      <c r="Q1070" s="32">
        <f t="shared" si="459"/>
        <v>15000</v>
      </c>
      <c r="R1070" s="32">
        <f t="shared" si="460"/>
        <v>5000</v>
      </c>
      <c r="S1070" s="28"/>
      <c r="T1070" s="28">
        <f t="shared" si="461"/>
        <v>0</v>
      </c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</row>
    <row r="1071" ht="12.75" customHeight="1">
      <c r="A1071" s="52" t="s">
        <v>78</v>
      </c>
      <c r="B1071" s="26" t="s">
        <v>2005</v>
      </c>
      <c r="C1071" s="34">
        <v>848.0</v>
      </c>
      <c r="D1071" s="28" t="str">
        <f t="shared" si="463"/>
        <v>Invincible Army (IRE) x Lunette (IRE)</v>
      </c>
      <c r="E1071" s="26" t="s">
        <v>1902</v>
      </c>
      <c r="F1071" s="26" t="s">
        <v>2019</v>
      </c>
      <c r="G1071" s="26" t="s">
        <v>4724</v>
      </c>
      <c r="H1071" s="28"/>
      <c r="I1071" s="28"/>
      <c r="J1071" s="26" t="s">
        <v>1535</v>
      </c>
      <c r="K1071" s="26" t="s">
        <v>838</v>
      </c>
      <c r="L1071" s="55">
        <v>5000.0</v>
      </c>
      <c r="M1071" s="29">
        <f t="shared" si="462"/>
        <v>5000</v>
      </c>
      <c r="N1071" s="28"/>
      <c r="O1071" s="37">
        <v>5000.0</v>
      </c>
      <c r="P1071" s="31">
        <f t="shared" si="458"/>
        <v>0.01</v>
      </c>
      <c r="Q1071" s="32">
        <f t="shared" si="459"/>
        <v>0</v>
      </c>
      <c r="R1071" s="32">
        <f t="shared" si="460"/>
        <v>-10000</v>
      </c>
      <c r="S1071" s="28"/>
      <c r="T1071" s="28">
        <f t="shared" si="461"/>
        <v>1</v>
      </c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</row>
    <row r="1072" ht="12.75" customHeight="1">
      <c r="A1072" s="52" t="s">
        <v>78</v>
      </c>
      <c r="B1072" s="26" t="s">
        <v>2005</v>
      </c>
      <c r="C1072" s="34">
        <v>944.0</v>
      </c>
      <c r="D1072" s="28" t="str">
        <f t="shared" si="463"/>
        <v>Invincible Army (IRE) x Rome Imperial (IRE)</v>
      </c>
      <c r="E1072" s="26" t="s">
        <v>1902</v>
      </c>
      <c r="F1072" s="26" t="s">
        <v>3722</v>
      </c>
      <c r="G1072" s="26" t="s">
        <v>4725</v>
      </c>
      <c r="H1072" s="28"/>
      <c r="I1072" s="28"/>
      <c r="J1072" s="26" t="s">
        <v>1387</v>
      </c>
      <c r="K1072" s="26" t="s">
        <v>239</v>
      </c>
      <c r="L1072" s="55">
        <v>7000.0</v>
      </c>
      <c r="M1072" s="29">
        <f t="shared" si="462"/>
        <v>7000</v>
      </c>
      <c r="N1072" s="28"/>
      <c r="O1072" s="37">
        <v>5000.0</v>
      </c>
      <c r="P1072" s="31">
        <f t="shared" si="458"/>
        <v>0.014</v>
      </c>
      <c r="Q1072" s="32">
        <f t="shared" si="459"/>
        <v>2000</v>
      </c>
      <c r="R1072" s="32">
        <f t="shared" si="460"/>
        <v>-8000</v>
      </c>
      <c r="S1072" s="28"/>
      <c r="T1072" s="28">
        <f t="shared" si="461"/>
        <v>0</v>
      </c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</row>
    <row r="1073" ht="12.75" customHeight="1">
      <c r="A1073" s="52" t="s">
        <v>78</v>
      </c>
      <c r="B1073" s="26" t="s">
        <v>2005</v>
      </c>
      <c r="C1073" s="34">
        <v>956.0</v>
      </c>
      <c r="D1073" s="28" t="str">
        <f t="shared" si="463"/>
        <v>Invincible Army (IRE) x Scarlet Pimpernel (GB)</v>
      </c>
      <c r="E1073" s="26" t="s">
        <v>1902</v>
      </c>
      <c r="F1073" s="26" t="s">
        <v>2019</v>
      </c>
      <c r="G1073" s="26" t="s">
        <v>4726</v>
      </c>
      <c r="H1073" s="28"/>
      <c r="I1073" s="28"/>
      <c r="J1073" s="26" t="s">
        <v>1427</v>
      </c>
      <c r="K1073" s="26" t="s">
        <v>871</v>
      </c>
      <c r="L1073" s="55">
        <v>20000.0</v>
      </c>
      <c r="M1073" s="29">
        <f t="shared" si="462"/>
        <v>20000</v>
      </c>
      <c r="N1073" s="28"/>
      <c r="O1073" s="37">
        <v>5000.0</v>
      </c>
      <c r="P1073" s="31">
        <f t="shared" si="458"/>
        <v>0.04</v>
      </c>
      <c r="Q1073" s="32">
        <f t="shared" si="459"/>
        <v>15000</v>
      </c>
      <c r="R1073" s="32">
        <f t="shared" si="460"/>
        <v>5000</v>
      </c>
      <c r="S1073" s="28"/>
      <c r="T1073" s="28">
        <f t="shared" si="461"/>
        <v>0</v>
      </c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</row>
    <row r="1074" ht="12.75" customHeight="1">
      <c r="A1074" s="38" t="s">
        <v>78</v>
      </c>
      <c r="B1074" s="34" t="s">
        <v>1921</v>
      </c>
      <c r="C1074" s="39" t="s">
        <v>3580</v>
      </c>
      <c r="D1074" s="28" t="s">
        <v>4727</v>
      </c>
      <c r="E1074" s="26" t="s">
        <v>1905</v>
      </c>
      <c r="F1074" s="28" t="s">
        <v>1924</v>
      </c>
      <c r="G1074" s="28" t="s">
        <v>4728</v>
      </c>
      <c r="H1074" s="28" t="s">
        <v>79</v>
      </c>
      <c r="I1074" s="28" t="s">
        <v>4729</v>
      </c>
      <c r="J1074" s="28" t="s">
        <v>1593</v>
      </c>
      <c r="K1074" s="28" t="s">
        <v>1087</v>
      </c>
      <c r="L1074" s="40">
        <v>50000.0</v>
      </c>
      <c r="M1074" s="29">
        <f t="shared" si="462"/>
        <v>50000</v>
      </c>
      <c r="N1074" s="57"/>
      <c r="O1074" s="37">
        <v>5000.0</v>
      </c>
      <c r="P1074" s="31">
        <f t="shared" si="458"/>
        <v>0.1</v>
      </c>
      <c r="Q1074" s="32">
        <f t="shared" si="459"/>
        <v>45000</v>
      </c>
      <c r="R1074" s="32">
        <f t="shared" si="460"/>
        <v>35000</v>
      </c>
      <c r="S1074" s="28"/>
      <c r="T1074" s="28">
        <f t="shared" si="461"/>
        <v>0</v>
      </c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</row>
    <row r="1075" ht="12.75" customHeight="1">
      <c r="A1075" s="38" t="s">
        <v>78</v>
      </c>
      <c r="B1075" s="34" t="s">
        <v>1921</v>
      </c>
      <c r="C1075" s="39" t="s">
        <v>4730</v>
      </c>
      <c r="D1075" s="28" t="s">
        <v>4731</v>
      </c>
      <c r="E1075" s="26" t="s">
        <v>1902</v>
      </c>
      <c r="F1075" s="28" t="s">
        <v>1924</v>
      </c>
      <c r="G1075" s="28" t="s">
        <v>4732</v>
      </c>
      <c r="H1075" s="28" t="s">
        <v>79</v>
      </c>
      <c r="I1075" s="28" t="s">
        <v>2391</v>
      </c>
      <c r="J1075" s="28" t="s">
        <v>1461</v>
      </c>
      <c r="K1075" s="28" t="s">
        <v>679</v>
      </c>
      <c r="L1075" s="40">
        <v>20000.0</v>
      </c>
      <c r="M1075" s="29">
        <f t="shared" si="462"/>
        <v>20000</v>
      </c>
      <c r="N1075" s="57"/>
      <c r="O1075" s="37">
        <v>5000.0</v>
      </c>
      <c r="P1075" s="31">
        <f t="shared" si="458"/>
        <v>0.04</v>
      </c>
      <c r="Q1075" s="32">
        <f t="shared" si="459"/>
        <v>15000</v>
      </c>
      <c r="R1075" s="32">
        <f t="shared" si="460"/>
        <v>5000</v>
      </c>
      <c r="S1075" s="28"/>
      <c r="T1075" s="28">
        <f t="shared" si="461"/>
        <v>0</v>
      </c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</row>
    <row r="1076" ht="12.75" customHeight="1">
      <c r="A1076" s="38" t="s">
        <v>78</v>
      </c>
      <c r="B1076" s="34" t="s">
        <v>1921</v>
      </c>
      <c r="C1076" s="39" t="s">
        <v>4733</v>
      </c>
      <c r="D1076" s="28" t="s">
        <v>4734</v>
      </c>
      <c r="E1076" s="26" t="s">
        <v>1902</v>
      </c>
      <c r="F1076" s="28" t="s">
        <v>1924</v>
      </c>
      <c r="G1076" s="28" t="s">
        <v>4735</v>
      </c>
      <c r="H1076" s="28" t="s">
        <v>79</v>
      </c>
      <c r="I1076" s="28" t="s">
        <v>4736</v>
      </c>
      <c r="J1076" s="28" t="s">
        <v>1387</v>
      </c>
      <c r="K1076" s="28" t="s">
        <v>1206</v>
      </c>
      <c r="L1076" s="40">
        <v>30000.0</v>
      </c>
      <c r="M1076" s="29">
        <f t="shared" si="462"/>
        <v>30000</v>
      </c>
      <c r="N1076" s="57"/>
      <c r="O1076" s="37">
        <v>5000.0</v>
      </c>
      <c r="P1076" s="31">
        <f t="shared" si="458"/>
        <v>0.06</v>
      </c>
      <c r="Q1076" s="32">
        <f t="shared" si="459"/>
        <v>25000</v>
      </c>
      <c r="R1076" s="32">
        <f t="shared" si="460"/>
        <v>15000</v>
      </c>
      <c r="S1076" s="28"/>
      <c r="T1076" s="28">
        <f t="shared" si="461"/>
        <v>0</v>
      </c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</row>
    <row r="1077" ht="12.75" customHeight="1">
      <c r="A1077" s="38" t="s">
        <v>78</v>
      </c>
      <c r="B1077" s="34" t="s">
        <v>1921</v>
      </c>
      <c r="C1077" s="39" t="s">
        <v>4737</v>
      </c>
      <c r="D1077" s="28" t="s">
        <v>4738</v>
      </c>
      <c r="E1077" s="26" t="s">
        <v>1905</v>
      </c>
      <c r="F1077" s="28" t="s">
        <v>1924</v>
      </c>
      <c r="G1077" s="28" t="s">
        <v>4739</v>
      </c>
      <c r="H1077" s="28" t="s">
        <v>79</v>
      </c>
      <c r="I1077" s="28" t="s">
        <v>143</v>
      </c>
      <c r="J1077" s="28" t="s">
        <v>1430</v>
      </c>
      <c r="K1077" s="28" t="s">
        <v>773</v>
      </c>
      <c r="L1077" s="40">
        <v>30000.0</v>
      </c>
      <c r="M1077" s="29">
        <f t="shared" si="462"/>
        <v>30000</v>
      </c>
      <c r="N1077" s="57"/>
      <c r="O1077" s="37">
        <v>5000.0</v>
      </c>
      <c r="P1077" s="31">
        <f t="shared" si="458"/>
        <v>0.06</v>
      </c>
      <c r="Q1077" s="32">
        <f t="shared" si="459"/>
        <v>25000</v>
      </c>
      <c r="R1077" s="32">
        <f t="shared" si="460"/>
        <v>15000</v>
      </c>
      <c r="S1077" s="28"/>
      <c r="T1077" s="28">
        <f t="shared" si="461"/>
        <v>0</v>
      </c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</row>
    <row r="1078" ht="12.75" customHeight="1">
      <c r="A1078" s="38" t="s">
        <v>78</v>
      </c>
      <c r="B1078" s="34" t="s">
        <v>1921</v>
      </c>
      <c r="C1078" s="39" t="s">
        <v>4740</v>
      </c>
      <c r="D1078" s="28" t="s">
        <v>4741</v>
      </c>
      <c r="E1078" s="26" t="s">
        <v>1902</v>
      </c>
      <c r="F1078" s="28" t="s">
        <v>1924</v>
      </c>
      <c r="G1078" s="28" t="s">
        <v>4742</v>
      </c>
      <c r="H1078" s="28" t="s">
        <v>79</v>
      </c>
      <c r="I1078" s="28" t="s">
        <v>2030</v>
      </c>
      <c r="J1078" s="28" t="s">
        <v>1526</v>
      </c>
      <c r="K1078" s="28" t="s">
        <v>799</v>
      </c>
      <c r="L1078" s="40">
        <v>3000.0</v>
      </c>
      <c r="M1078" s="29">
        <f t="shared" si="462"/>
        <v>3000</v>
      </c>
      <c r="N1078" s="57"/>
      <c r="O1078" s="37">
        <v>5000.0</v>
      </c>
      <c r="P1078" s="31">
        <f t="shared" si="458"/>
        <v>0.006</v>
      </c>
      <c r="Q1078" s="32">
        <f t="shared" si="459"/>
        <v>-2000</v>
      </c>
      <c r="R1078" s="32">
        <f t="shared" si="460"/>
        <v>-12000</v>
      </c>
      <c r="S1078" s="28"/>
      <c r="T1078" s="28">
        <f t="shared" si="461"/>
        <v>1</v>
      </c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</row>
    <row r="1079" ht="12.75" customHeight="1">
      <c r="A1079" s="38" t="s">
        <v>78</v>
      </c>
      <c r="B1079" s="34" t="s">
        <v>1921</v>
      </c>
      <c r="C1079" s="39" t="s">
        <v>4743</v>
      </c>
      <c r="D1079" s="28" t="s">
        <v>4744</v>
      </c>
      <c r="E1079" s="26" t="s">
        <v>1902</v>
      </c>
      <c r="F1079" s="28" t="s">
        <v>1924</v>
      </c>
      <c r="G1079" s="28" t="s">
        <v>4745</v>
      </c>
      <c r="H1079" s="28" t="s">
        <v>79</v>
      </c>
      <c r="I1079" s="28" t="s">
        <v>2351</v>
      </c>
      <c r="J1079" s="28" t="s">
        <v>1680</v>
      </c>
      <c r="K1079" s="28" t="s">
        <v>698</v>
      </c>
      <c r="L1079" s="40">
        <v>10000.0</v>
      </c>
      <c r="M1079" s="29">
        <f t="shared" si="462"/>
        <v>10000</v>
      </c>
      <c r="N1079" s="57"/>
      <c r="O1079" s="37">
        <v>5000.0</v>
      </c>
      <c r="P1079" s="31">
        <f t="shared" si="458"/>
        <v>0.02</v>
      </c>
      <c r="Q1079" s="32">
        <f t="shared" si="459"/>
        <v>5000</v>
      </c>
      <c r="R1079" s="32">
        <f t="shared" si="460"/>
        <v>-5000</v>
      </c>
      <c r="S1079" s="28"/>
      <c r="T1079" s="28">
        <f t="shared" si="461"/>
        <v>0</v>
      </c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</row>
    <row r="1080" ht="12.75" customHeight="1">
      <c r="A1080" s="38" t="s">
        <v>78</v>
      </c>
      <c r="B1080" s="34" t="s">
        <v>1921</v>
      </c>
      <c r="C1080" s="39" t="s">
        <v>4746</v>
      </c>
      <c r="D1080" s="28" t="s">
        <v>4747</v>
      </c>
      <c r="E1080" s="26" t="s">
        <v>1905</v>
      </c>
      <c r="F1080" s="28" t="s">
        <v>1944</v>
      </c>
      <c r="G1080" s="28" t="s">
        <v>4748</v>
      </c>
      <c r="H1080" s="28" t="s">
        <v>79</v>
      </c>
      <c r="I1080" s="28" t="s">
        <v>120</v>
      </c>
      <c r="J1080" s="28" t="s">
        <v>1457</v>
      </c>
      <c r="K1080" s="28" t="s">
        <v>1101</v>
      </c>
      <c r="L1080" s="40">
        <v>10500.0</v>
      </c>
      <c r="M1080" s="29">
        <f t="shared" si="462"/>
        <v>10500</v>
      </c>
      <c r="N1080" s="57"/>
      <c r="O1080" s="37">
        <v>5000.0</v>
      </c>
      <c r="P1080" s="31">
        <f t="shared" si="458"/>
        <v>0.021</v>
      </c>
      <c r="Q1080" s="32">
        <f t="shared" si="459"/>
        <v>5500</v>
      </c>
      <c r="R1080" s="32">
        <f t="shared" si="460"/>
        <v>-4500</v>
      </c>
      <c r="S1080" s="28"/>
      <c r="T1080" s="28">
        <f t="shared" si="461"/>
        <v>0</v>
      </c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</row>
    <row r="1081" ht="12.75" customHeight="1">
      <c r="A1081" s="38" t="s">
        <v>78</v>
      </c>
      <c r="B1081" s="34" t="s">
        <v>1921</v>
      </c>
      <c r="C1081" s="39" t="s">
        <v>2742</v>
      </c>
      <c r="D1081" s="28" t="s">
        <v>4749</v>
      </c>
      <c r="E1081" s="26" t="s">
        <v>1902</v>
      </c>
      <c r="F1081" s="28" t="s">
        <v>1924</v>
      </c>
      <c r="G1081" s="28" t="s">
        <v>4750</v>
      </c>
      <c r="H1081" s="28" t="s">
        <v>79</v>
      </c>
      <c r="I1081" s="28" t="s">
        <v>2391</v>
      </c>
      <c r="J1081" s="28" t="s">
        <v>1769</v>
      </c>
      <c r="K1081" s="28" t="s">
        <v>1200</v>
      </c>
      <c r="L1081" s="40">
        <v>8500.0</v>
      </c>
      <c r="M1081" s="29">
        <f t="shared" si="462"/>
        <v>8500</v>
      </c>
      <c r="N1081" s="57"/>
      <c r="O1081" s="37">
        <v>5000.0</v>
      </c>
      <c r="P1081" s="31">
        <f t="shared" si="458"/>
        <v>0.017</v>
      </c>
      <c r="Q1081" s="32">
        <f t="shared" si="459"/>
        <v>3500</v>
      </c>
      <c r="R1081" s="32">
        <f t="shared" si="460"/>
        <v>-6500</v>
      </c>
      <c r="S1081" s="28"/>
      <c r="T1081" s="28">
        <f t="shared" si="461"/>
        <v>0</v>
      </c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</row>
    <row r="1082" ht="12.75" customHeight="1">
      <c r="A1082" s="38" t="s">
        <v>78</v>
      </c>
      <c r="B1082" s="34" t="s">
        <v>1921</v>
      </c>
      <c r="C1082" s="39" t="s">
        <v>4751</v>
      </c>
      <c r="D1082" s="28" t="s">
        <v>4752</v>
      </c>
      <c r="E1082" s="26" t="s">
        <v>1902</v>
      </c>
      <c r="F1082" s="28" t="s">
        <v>1924</v>
      </c>
      <c r="G1082" s="28" t="s">
        <v>4753</v>
      </c>
      <c r="H1082" s="28" t="s">
        <v>79</v>
      </c>
      <c r="I1082" s="28" t="s">
        <v>2477</v>
      </c>
      <c r="J1082" s="28" t="s">
        <v>1814</v>
      </c>
      <c r="K1082" s="28" t="s">
        <v>699</v>
      </c>
      <c r="L1082" s="40">
        <v>1500.0</v>
      </c>
      <c r="M1082" s="29">
        <f t="shared" si="462"/>
        <v>1500</v>
      </c>
      <c r="N1082" s="57"/>
      <c r="O1082" s="37">
        <v>5000.0</v>
      </c>
      <c r="P1082" s="31">
        <f t="shared" si="458"/>
        <v>0.003</v>
      </c>
      <c r="Q1082" s="32">
        <f t="shared" si="459"/>
        <v>-3500</v>
      </c>
      <c r="R1082" s="32">
        <f t="shared" si="460"/>
        <v>-13500</v>
      </c>
      <c r="S1082" s="28"/>
      <c r="T1082" s="28">
        <f t="shared" si="461"/>
        <v>1</v>
      </c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</row>
    <row r="1083" ht="12.75" customHeight="1">
      <c r="A1083" s="38" t="s">
        <v>78</v>
      </c>
      <c r="B1083" s="34" t="s">
        <v>1921</v>
      </c>
      <c r="C1083" s="39" t="s">
        <v>4754</v>
      </c>
      <c r="D1083" s="28" t="s">
        <v>4755</v>
      </c>
      <c r="E1083" s="26" t="s">
        <v>1905</v>
      </c>
      <c r="F1083" s="28" t="s">
        <v>1924</v>
      </c>
      <c r="G1083" s="28" t="s">
        <v>4756</v>
      </c>
      <c r="H1083" s="28" t="s">
        <v>79</v>
      </c>
      <c r="I1083" s="28" t="s">
        <v>2314</v>
      </c>
      <c r="J1083" s="28" t="s">
        <v>1402</v>
      </c>
      <c r="K1083" s="28" t="s">
        <v>1059</v>
      </c>
      <c r="L1083" s="40">
        <v>14500.0</v>
      </c>
      <c r="M1083" s="29">
        <f t="shared" si="462"/>
        <v>14500</v>
      </c>
      <c r="N1083" s="57"/>
      <c r="O1083" s="37">
        <v>5000.0</v>
      </c>
      <c r="P1083" s="31">
        <f t="shared" si="458"/>
        <v>0.029</v>
      </c>
      <c r="Q1083" s="32">
        <f t="shared" si="459"/>
        <v>9500</v>
      </c>
      <c r="R1083" s="32">
        <f t="shared" si="460"/>
        <v>-500</v>
      </c>
      <c r="S1083" s="28"/>
      <c r="T1083" s="28">
        <f t="shared" si="461"/>
        <v>0</v>
      </c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</row>
    <row r="1084" ht="12.75" customHeight="1">
      <c r="A1084" s="38" t="s">
        <v>78</v>
      </c>
      <c r="B1084" s="34" t="s">
        <v>1921</v>
      </c>
      <c r="C1084" s="39" t="s">
        <v>4757</v>
      </c>
      <c r="D1084" s="28" t="s">
        <v>4758</v>
      </c>
      <c r="E1084" s="26" t="s">
        <v>1905</v>
      </c>
      <c r="F1084" s="28" t="s">
        <v>1924</v>
      </c>
      <c r="G1084" s="28" t="s">
        <v>4759</v>
      </c>
      <c r="H1084" s="28" t="s">
        <v>79</v>
      </c>
      <c r="I1084" s="28" t="s">
        <v>120</v>
      </c>
      <c r="J1084" s="28" t="s">
        <v>1801</v>
      </c>
      <c r="K1084" s="28" t="s">
        <v>947</v>
      </c>
      <c r="L1084" s="40">
        <v>1000.0</v>
      </c>
      <c r="M1084" s="29">
        <f t="shared" si="462"/>
        <v>1000</v>
      </c>
      <c r="N1084" s="57"/>
      <c r="O1084" s="37">
        <v>5000.0</v>
      </c>
      <c r="P1084" s="31">
        <f t="shared" si="458"/>
        <v>0.002</v>
      </c>
      <c r="Q1084" s="32">
        <f t="shared" si="459"/>
        <v>-4000</v>
      </c>
      <c r="R1084" s="32">
        <f t="shared" si="460"/>
        <v>-14000</v>
      </c>
      <c r="S1084" s="28"/>
      <c r="T1084" s="28">
        <f t="shared" si="461"/>
        <v>1</v>
      </c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</row>
    <row r="1085" ht="12.75" customHeight="1">
      <c r="A1085" s="38" t="s">
        <v>78</v>
      </c>
      <c r="B1085" s="34" t="s">
        <v>1921</v>
      </c>
      <c r="C1085" s="39" t="s">
        <v>4760</v>
      </c>
      <c r="D1085" s="28" t="s">
        <v>4761</v>
      </c>
      <c r="E1085" s="26" t="s">
        <v>1905</v>
      </c>
      <c r="F1085" s="28" t="s">
        <v>1924</v>
      </c>
      <c r="G1085" s="28" t="s">
        <v>4762</v>
      </c>
      <c r="H1085" s="28" t="s">
        <v>79</v>
      </c>
      <c r="I1085" s="28" t="s">
        <v>28</v>
      </c>
      <c r="J1085" s="28" t="s">
        <v>1387</v>
      </c>
      <c r="K1085" s="28" t="s">
        <v>300</v>
      </c>
      <c r="L1085" s="40">
        <v>25000.0</v>
      </c>
      <c r="M1085" s="29">
        <f t="shared" si="462"/>
        <v>25000</v>
      </c>
      <c r="N1085" s="57"/>
      <c r="O1085" s="37">
        <v>5000.0</v>
      </c>
      <c r="P1085" s="31">
        <f t="shared" si="458"/>
        <v>0.05</v>
      </c>
      <c r="Q1085" s="32">
        <f t="shared" si="459"/>
        <v>20000</v>
      </c>
      <c r="R1085" s="32">
        <f t="shared" si="460"/>
        <v>10000</v>
      </c>
      <c r="S1085" s="28"/>
      <c r="T1085" s="28">
        <f t="shared" si="461"/>
        <v>0</v>
      </c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</row>
    <row r="1086" ht="12.75" customHeight="1">
      <c r="A1086" s="38" t="s">
        <v>78</v>
      </c>
      <c r="B1086" s="34" t="s">
        <v>1921</v>
      </c>
      <c r="C1086" s="39" t="s">
        <v>4763</v>
      </c>
      <c r="D1086" s="28" t="s">
        <v>4764</v>
      </c>
      <c r="E1086" s="26" t="s">
        <v>1905</v>
      </c>
      <c r="F1086" s="28" t="s">
        <v>1924</v>
      </c>
      <c r="G1086" s="28" t="s">
        <v>4765</v>
      </c>
      <c r="H1086" s="28" t="s">
        <v>79</v>
      </c>
      <c r="I1086" s="28" t="s">
        <v>3493</v>
      </c>
      <c r="J1086" s="28" t="s">
        <v>1591</v>
      </c>
      <c r="K1086" s="28" t="s">
        <v>355</v>
      </c>
      <c r="L1086" s="40">
        <v>3000.0</v>
      </c>
      <c r="M1086" s="29">
        <f t="shared" si="462"/>
        <v>3000</v>
      </c>
      <c r="N1086" s="57"/>
      <c r="O1086" s="37">
        <v>5000.0</v>
      </c>
      <c r="P1086" s="31">
        <f t="shared" si="458"/>
        <v>0.006</v>
      </c>
      <c r="Q1086" s="32">
        <f t="shared" si="459"/>
        <v>-2000</v>
      </c>
      <c r="R1086" s="32">
        <f t="shared" si="460"/>
        <v>-12000</v>
      </c>
      <c r="S1086" s="28"/>
      <c r="T1086" s="28">
        <f t="shared" si="461"/>
        <v>1</v>
      </c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</row>
    <row r="1087" ht="12.75" customHeight="1">
      <c r="A1087" s="38" t="s">
        <v>78</v>
      </c>
      <c r="B1087" s="34" t="s">
        <v>1921</v>
      </c>
      <c r="C1087" s="39" t="s">
        <v>4766</v>
      </c>
      <c r="D1087" s="28" t="s">
        <v>4767</v>
      </c>
      <c r="E1087" s="26" t="s">
        <v>1905</v>
      </c>
      <c r="F1087" s="28" t="s">
        <v>1924</v>
      </c>
      <c r="G1087" s="28" t="s">
        <v>4768</v>
      </c>
      <c r="H1087" s="28" t="s">
        <v>79</v>
      </c>
      <c r="I1087" s="28" t="s">
        <v>2351</v>
      </c>
      <c r="J1087" s="28" t="s">
        <v>1868</v>
      </c>
      <c r="K1087" s="28" t="s">
        <v>598</v>
      </c>
      <c r="L1087" s="40">
        <v>2500.0</v>
      </c>
      <c r="M1087" s="29">
        <f t="shared" si="462"/>
        <v>2500</v>
      </c>
      <c r="N1087" s="57"/>
      <c r="O1087" s="37">
        <v>5000.0</v>
      </c>
      <c r="P1087" s="31">
        <f t="shared" si="458"/>
        <v>0.005</v>
      </c>
      <c r="Q1087" s="32">
        <f t="shared" si="459"/>
        <v>-2500</v>
      </c>
      <c r="R1087" s="32">
        <f t="shared" si="460"/>
        <v>-12500</v>
      </c>
      <c r="S1087" s="28"/>
      <c r="T1087" s="28">
        <f t="shared" si="461"/>
        <v>1</v>
      </c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</row>
    <row r="1088" ht="12.75" customHeight="1">
      <c r="A1088" s="38" t="s">
        <v>78</v>
      </c>
      <c r="B1088" s="34" t="s">
        <v>1921</v>
      </c>
      <c r="C1088" s="39" t="s">
        <v>4769</v>
      </c>
      <c r="D1088" s="28" t="s">
        <v>4770</v>
      </c>
      <c r="E1088" s="26" t="s">
        <v>1905</v>
      </c>
      <c r="F1088" s="28" t="s">
        <v>1924</v>
      </c>
      <c r="G1088" s="28" t="s">
        <v>4771</v>
      </c>
      <c r="H1088" s="28" t="s">
        <v>79</v>
      </c>
      <c r="I1088" s="28" t="s">
        <v>9</v>
      </c>
      <c r="J1088" s="28" t="s">
        <v>1751</v>
      </c>
      <c r="K1088" s="28" t="s">
        <v>1057</v>
      </c>
      <c r="L1088" s="40">
        <v>2000.0</v>
      </c>
      <c r="M1088" s="29">
        <f t="shared" si="462"/>
        <v>2000</v>
      </c>
      <c r="N1088" s="57"/>
      <c r="O1088" s="37">
        <v>5000.0</v>
      </c>
      <c r="P1088" s="31">
        <f t="shared" si="458"/>
        <v>0.004</v>
      </c>
      <c r="Q1088" s="32">
        <f t="shared" si="459"/>
        <v>-3000</v>
      </c>
      <c r="R1088" s="32">
        <f t="shared" si="460"/>
        <v>-13000</v>
      </c>
      <c r="S1088" s="28"/>
      <c r="T1088" s="28">
        <f t="shared" si="461"/>
        <v>1</v>
      </c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</row>
    <row r="1089" ht="12.75" customHeight="1">
      <c r="A1089" s="38" t="s">
        <v>78</v>
      </c>
      <c r="B1089" s="34" t="s">
        <v>1928</v>
      </c>
      <c r="C1089" s="39" t="s">
        <v>4772</v>
      </c>
      <c r="D1089" s="28" t="s">
        <v>4773</v>
      </c>
      <c r="E1089" s="26" t="s">
        <v>1902</v>
      </c>
      <c r="F1089" s="28" t="s">
        <v>1924</v>
      </c>
      <c r="G1089" s="28" t="s">
        <v>4774</v>
      </c>
      <c r="H1089" s="28" t="s">
        <v>79</v>
      </c>
      <c r="I1089" s="28" t="s">
        <v>2041</v>
      </c>
      <c r="J1089" s="28" t="s">
        <v>1715</v>
      </c>
      <c r="K1089" s="28" t="s">
        <v>1101</v>
      </c>
      <c r="L1089" s="40">
        <v>16000.0</v>
      </c>
      <c r="M1089" s="29">
        <f t="shared" si="462"/>
        <v>16000</v>
      </c>
      <c r="N1089" s="57"/>
      <c r="O1089" s="37">
        <v>5000.0</v>
      </c>
      <c r="P1089" s="31">
        <f t="shared" si="458"/>
        <v>0.032</v>
      </c>
      <c r="Q1089" s="32">
        <f t="shared" si="459"/>
        <v>11000</v>
      </c>
      <c r="R1089" s="32">
        <f t="shared" si="460"/>
        <v>1000</v>
      </c>
      <c r="S1089" s="28"/>
      <c r="T1089" s="28">
        <f t="shared" si="461"/>
        <v>0</v>
      </c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</row>
    <row r="1090" ht="12.75" customHeight="1">
      <c r="A1090" s="25" t="s">
        <v>78</v>
      </c>
      <c r="B1090" s="35" t="s">
        <v>1949</v>
      </c>
      <c r="C1090" s="27" t="s">
        <v>4775</v>
      </c>
      <c r="D1090" s="28" t="s">
        <v>4776</v>
      </c>
      <c r="E1090" s="28" t="s">
        <v>1902</v>
      </c>
      <c r="F1090" s="28" t="s">
        <v>1924</v>
      </c>
      <c r="G1090" s="28" t="s">
        <v>4777</v>
      </c>
      <c r="H1090" s="28" t="s">
        <v>79</v>
      </c>
      <c r="I1090" s="28" t="s">
        <v>2205</v>
      </c>
      <c r="J1090" s="32" t="s">
        <v>1714</v>
      </c>
      <c r="K1090" s="32" t="s">
        <v>225</v>
      </c>
      <c r="L1090" s="29">
        <v>6000.0</v>
      </c>
      <c r="M1090" s="49">
        <v>5000.0</v>
      </c>
      <c r="N1090" s="50"/>
      <c r="O1090" s="48">
        <v>5000.0</v>
      </c>
      <c r="P1090" s="31">
        <f>sum(M1090/O1090/100)</f>
        <v>0.01</v>
      </c>
      <c r="Q1090" s="32">
        <f>sum(M1090-O1090)</f>
        <v>0</v>
      </c>
      <c r="R1090" s="32">
        <f>M1090-O1090-$S$1</f>
        <v>-10000</v>
      </c>
      <c r="S1090" s="28"/>
      <c r="T1090" s="28">
        <f>IF(O1090&gt;=M1090,1,0)</f>
        <v>1</v>
      </c>
      <c r="U1090" s="28"/>
      <c r="V1090" s="28"/>
      <c r="W1090" s="28"/>
    </row>
    <row r="1091" ht="12.75" customHeight="1">
      <c r="A1091" s="25" t="s">
        <v>79</v>
      </c>
      <c r="B1091" s="26" t="s">
        <v>1900</v>
      </c>
      <c r="C1091" s="27">
        <v>205.0</v>
      </c>
      <c r="D1091" s="28" t="s">
        <v>4778</v>
      </c>
      <c r="E1091" s="28" t="s">
        <v>1902</v>
      </c>
      <c r="F1091" s="28"/>
      <c r="G1091" s="28" t="s">
        <v>4779</v>
      </c>
      <c r="H1091" s="28"/>
      <c r="I1091" s="28"/>
      <c r="J1091" s="28" t="s">
        <v>1601</v>
      </c>
      <c r="K1091" s="28" t="s">
        <v>396</v>
      </c>
      <c r="L1091" s="29">
        <f t="shared" ref="L1091:L1092" si="464">M1091*1.2</f>
        <v>24000</v>
      </c>
      <c r="M1091" s="29">
        <v>20000.0</v>
      </c>
      <c r="N1091" s="28"/>
      <c r="O1091" s="30">
        <v>60000.0</v>
      </c>
      <c r="P1091" s="31">
        <f t="shared" ref="P1091:P1105" si="465">sum(L1091/O1091/100)</f>
        <v>0.004</v>
      </c>
      <c r="Q1091" s="32">
        <f t="shared" ref="Q1091:Q1105" si="466">sum(L1091-O1091)</f>
        <v>-36000</v>
      </c>
      <c r="R1091" s="32">
        <f t="shared" ref="R1091:R1105" si="467">L1091-O1091-$S$1</f>
        <v>-46000</v>
      </c>
      <c r="S1091" s="28"/>
      <c r="T1091" s="28">
        <f t="shared" ref="T1091:T1105" si="468">IF(O1091&gt;=L1091,1,0)</f>
        <v>1</v>
      </c>
      <c r="V1091" s="28"/>
      <c r="W1091" s="28"/>
      <c r="X1091" s="28"/>
    </row>
    <row r="1092" ht="12.75" customHeight="1">
      <c r="A1092" s="25" t="s">
        <v>79</v>
      </c>
      <c r="B1092" s="26" t="s">
        <v>1900</v>
      </c>
      <c r="C1092" s="27">
        <v>468.0</v>
      </c>
      <c r="D1092" s="28" t="s">
        <v>4780</v>
      </c>
      <c r="E1092" s="28" t="s">
        <v>1905</v>
      </c>
      <c r="F1092" s="28"/>
      <c r="G1092" s="28" t="s">
        <v>4781</v>
      </c>
      <c r="H1092" s="28"/>
      <c r="I1092" s="28"/>
      <c r="J1092" s="28" t="s">
        <v>1263</v>
      </c>
      <c r="K1092" s="28" t="s">
        <v>589</v>
      </c>
      <c r="L1092" s="29">
        <f t="shared" si="464"/>
        <v>48000</v>
      </c>
      <c r="M1092" s="29">
        <v>40000.0</v>
      </c>
      <c r="N1092" s="28"/>
      <c r="O1092" s="30">
        <v>60000.0</v>
      </c>
      <c r="P1092" s="31">
        <f t="shared" si="465"/>
        <v>0.008</v>
      </c>
      <c r="Q1092" s="32">
        <f t="shared" si="466"/>
        <v>-12000</v>
      </c>
      <c r="R1092" s="32">
        <f t="shared" si="467"/>
        <v>-22000</v>
      </c>
      <c r="S1092" s="28"/>
      <c r="T1092" s="28">
        <f t="shared" si="468"/>
        <v>1</v>
      </c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</row>
    <row r="1093" ht="12.75" customHeight="1">
      <c r="A1093" s="33" t="s">
        <v>79</v>
      </c>
      <c r="B1093" s="26" t="s">
        <v>1919</v>
      </c>
      <c r="C1093" s="34">
        <v>45.0</v>
      </c>
      <c r="D1093" s="26" t="s">
        <v>4782</v>
      </c>
      <c r="E1093" s="26" t="s">
        <v>1902</v>
      </c>
      <c r="F1093" s="35"/>
      <c r="G1093" s="26"/>
      <c r="H1093" s="26"/>
      <c r="I1093" s="26"/>
      <c r="J1093" s="26" t="s">
        <v>1733</v>
      </c>
      <c r="K1093" s="26" t="s">
        <v>808</v>
      </c>
      <c r="L1093" s="36">
        <v>20000.0</v>
      </c>
      <c r="M1093" s="29">
        <f t="shared" ref="M1093:M1104" si="469">L1093</f>
        <v>20000</v>
      </c>
      <c r="N1093" s="28"/>
      <c r="O1093" s="65">
        <v>60000.0</v>
      </c>
      <c r="P1093" s="31">
        <f t="shared" si="465"/>
        <v>0.003333333333</v>
      </c>
      <c r="Q1093" s="32">
        <f t="shared" si="466"/>
        <v>-40000</v>
      </c>
      <c r="R1093" s="32">
        <f t="shared" si="467"/>
        <v>-50000</v>
      </c>
      <c r="S1093" s="28"/>
      <c r="T1093" s="28">
        <f t="shared" si="468"/>
        <v>1</v>
      </c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</row>
    <row r="1094" ht="12.75" customHeight="1">
      <c r="A1094" s="33" t="s">
        <v>79</v>
      </c>
      <c r="B1094" s="26" t="s">
        <v>1919</v>
      </c>
      <c r="C1094" s="51">
        <v>168.0</v>
      </c>
      <c r="D1094" s="26" t="s">
        <v>4783</v>
      </c>
      <c r="E1094" s="26" t="s">
        <v>1902</v>
      </c>
      <c r="F1094" s="35"/>
      <c r="G1094" s="26"/>
      <c r="H1094" s="26"/>
      <c r="I1094" s="26"/>
      <c r="J1094" s="26" t="s">
        <v>1647</v>
      </c>
      <c r="K1094" s="26" t="s">
        <v>479</v>
      </c>
      <c r="L1094" s="36">
        <v>70000.0</v>
      </c>
      <c r="M1094" s="29">
        <f t="shared" si="469"/>
        <v>70000</v>
      </c>
      <c r="N1094" s="28"/>
      <c r="O1094" s="65">
        <v>60000.0</v>
      </c>
      <c r="P1094" s="31">
        <f t="shared" si="465"/>
        <v>0.01166666667</v>
      </c>
      <c r="Q1094" s="32">
        <f t="shared" si="466"/>
        <v>10000</v>
      </c>
      <c r="R1094" s="32">
        <f t="shared" si="467"/>
        <v>0</v>
      </c>
      <c r="S1094" s="28"/>
      <c r="T1094" s="28">
        <f t="shared" si="468"/>
        <v>0</v>
      </c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</row>
    <row r="1095" ht="12.75" customHeight="1">
      <c r="A1095" s="33" t="s">
        <v>79</v>
      </c>
      <c r="B1095" s="26" t="s">
        <v>1919</v>
      </c>
      <c r="C1095" s="34">
        <v>235.0</v>
      </c>
      <c r="D1095" s="26" t="s">
        <v>4784</v>
      </c>
      <c r="E1095" s="26" t="s">
        <v>1902</v>
      </c>
      <c r="F1095" s="35"/>
      <c r="G1095" s="26"/>
      <c r="H1095" s="26"/>
      <c r="I1095" s="26"/>
      <c r="J1095" s="26" t="s">
        <v>1263</v>
      </c>
      <c r="K1095" s="26" t="s">
        <v>399</v>
      </c>
      <c r="L1095" s="36">
        <v>170000.0</v>
      </c>
      <c r="M1095" s="29">
        <f t="shared" si="469"/>
        <v>170000</v>
      </c>
      <c r="N1095" s="53"/>
      <c r="O1095" s="65">
        <v>60000.0</v>
      </c>
      <c r="P1095" s="31">
        <f t="shared" si="465"/>
        <v>0.02833333333</v>
      </c>
      <c r="Q1095" s="32">
        <f t="shared" si="466"/>
        <v>110000</v>
      </c>
      <c r="R1095" s="32">
        <f t="shared" si="467"/>
        <v>100000</v>
      </c>
      <c r="S1095" s="28"/>
      <c r="T1095" s="28">
        <f t="shared" si="468"/>
        <v>0</v>
      </c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</row>
    <row r="1096" ht="12.75" customHeight="1">
      <c r="A1096" s="52" t="s">
        <v>79</v>
      </c>
      <c r="B1096" s="26" t="s">
        <v>1919</v>
      </c>
      <c r="C1096" s="34">
        <v>432.0</v>
      </c>
      <c r="D1096" s="26" t="s">
        <v>4785</v>
      </c>
      <c r="E1096" s="26" t="s">
        <v>1902</v>
      </c>
      <c r="F1096" s="28"/>
      <c r="G1096" s="28"/>
      <c r="H1096" s="28"/>
      <c r="I1096" s="28"/>
      <c r="J1096" s="26" t="s">
        <v>1733</v>
      </c>
      <c r="K1096" s="26" t="s">
        <v>707</v>
      </c>
      <c r="L1096" s="40">
        <v>80000.0</v>
      </c>
      <c r="M1096" s="29">
        <f t="shared" si="469"/>
        <v>80000</v>
      </c>
      <c r="N1096" s="53"/>
      <c r="O1096" s="65">
        <v>60000.0</v>
      </c>
      <c r="P1096" s="31">
        <f t="shared" si="465"/>
        <v>0.01333333333</v>
      </c>
      <c r="Q1096" s="32">
        <f t="shared" si="466"/>
        <v>20000</v>
      </c>
      <c r="R1096" s="32">
        <f t="shared" si="467"/>
        <v>10000</v>
      </c>
      <c r="S1096" s="28"/>
      <c r="T1096" s="28">
        <f t="shared" si="468"/>
        <v>0</v>
      </c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</row>
    <row r="1097" ht="12.75" customHeight="1">
      <c r="A1097" s="38" t="s">
        <v>79</v>
      </c>
      <c r="B1097" s="34" t="s">
        <v>1921</v>
      </c>
      <c r="C1097" s="39" t="s">
        <v>4786</v>
      </c>
      <c r="D1097" s="28" t="s">
        <v>4787</v>
      </c>
      <c r="E1097" s="26" t="s">
        <v>1902</v>
      </c>
      <c r="F1097" s="28" t="s">
        <v>1924</v>
      </c>
      <c r="G1097" s="28" t="s">
        <v>4788</v>
      </c>
      <c r="H1097" s="28" t="s">
        <v>1961</v>
      </c>
      <c r="I1097" s="28" t="s">
        <v>2351</v>
      </c>
      <c r="J1097" s="28" t="s">
        <v>1617</v>
      </c>
      <c r="K1097" s="28" t="s">
        <v>1135</v>
      </c>
      <c r="L1097" s="40">
        <v>110000.0</v>
      </c>
      <c r="M1097" s="29">
        <f t="shared" si="469"/>
        <v>110000</v>
      </c>
      <c r="N1097" s="57"/>
      <c r="O1097" s="65">
        <v>60000.0</v>
      </c>
      <c r="P1097" s="31">
        <f t="shared" si="465"/>
        <v>0.01833333333</v>
      </c>
      <c r="Q1097" s="32">
        <f t="shared" si="466"/>
        <v>50000</v>
      </c>
      <c r="R1097" s="32">
        <f t="shared" si="467"/>
        <v>40000</v>
      </c>
      <c r="S1097" s="28"/>
      <c r="T1097" s="28">
        <f t="shared" si="468"/>
        <v>0</v>
      </c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</row>
    <row r="1098" ht="12.75" customHeight="1">
      <c r="A1098" s="38" t="s">
        <v>79</v>
      </c>
      <c r="B1098" s="34" t="s">
        <v>1921</v>
      </c>
      <c r="C1098" s="39" t="s">
        <v>4789</v>
      </c>
      <c r="D1098" s="28" t="s">
        <v>4790</v>
      </c>
      <c r="E1098" s="26" t="s">
        <v>1905</v>
      </c>
      <c r="F1098" s="28" t="s">
        <v>1924</v>
      </c>
      <c r="G1098" s="28" t="s">
        <v>4791</v>
      </c>
      <c r="H1098" s="28" t="s">
        <v>1961</v>
      </c>
      <c r="I1098" s="28" t="s">
        <v>3378</v>
      </c>
      <c r="J1098" s="28" t="s">
        <v>1617</v>
      </c>
      <c r="K1098" s="28" t="s">
        <v>466</v>
      </c>
      <c r="L1098" s="40">
        <v>62000.0</v>
      </c>
      <c r="M1098" s="29">
        <f t="shared" si="469"/>
        <v>62000</v>
      </c>
      <c r="N1098" s="57"/>
      <c r="O1098" s="37">
        <v>60000.0</v>
      </c>
      <c r="P1098" s="31">
        <f t="shared" si="465"/>
        <v>0.01033333333</v>
      </c>
      <c r="Q1098" s="32">
        <f t="shared" si="466"/>
        <v>2000</v>
      </c>
      <c r="R1098" s="32">
        <f t="shared" si="467"/>
        <v>-8000</v>
      </c>
      <c r="S1098" s="28"/>
      <c r="T1098" s="28">
        <f t="shared" si="468"/>
        <v>0</v>
      </c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</row>
    <row r="1099" ht="12.75" customHeight="1">
      <c r="A1099" s="38" t="s">
        <v>79</v>
      </c>
      <c r="B1099" s="34" t="s">
        <v>1921</v>
      </c>
      <c r="C1099" s="39" t="s">
        <v>4792</v>
      </c>
      <c r="D1099" s="28" t="s">
        <v>4793</v>
      </c>
      <c r="E1099" s="26" t="s">
        <v>1905</v>
      </c>
      <c r="F1099" s="28" t="s">
        <v>1924</v>
      </c>
      <c r="G1099" s="28" t="s">
        <v>4794</v>
      </c>
      <c r="H1099" s="28" t="s">
        <v>1961</v>
      </c>
      <c r="I1099" s="28" t="s">
        <v>4795</v>
      </c>
      <c r="J1099" s="28" t="s">
        <v>1773</v>
      </c>
      <c r="K1099" s="28" t="s">
        <v>744</v>
      </c>
      <c r="L1099" s="40">
        <v>35000.0</v>
      </c>
      <c r="M1099" s="29">
        <f t="shared" si="469"/>
        <v>35000</v>
      </c>
      <c r="N1099" s="57"/>
      <c r="O1099" s="65">
        <v>60000.0</v>
      </c>
      <c r="P1099" s="31">
        <f t="shared" si="465"/>
        <v>0.005833333333</v>
      </c>
      <c r="Q1099" s="32">
        <f t="shared" si="466"/>
        <v>-25000</v>
      </c>
      <c r="R1099" s="32">
        <f t="shared" si="467"/>
        <v>-35000</v>
      </c>
      <c r="S1099" s="28"/>
      <c r="T1099" s="28">
        <f t="shared" si="468"/>
        <v>1</v>
      </c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</row>
    <row r="1100" ht="12.75" customHeight="1">
      <c r="A1100" s="38" t="s">
        <v>79</v>
      </c>
      <c r="B1100" s="34" t="s">
        <v>1921</v>
      </c>
      <c r="C1100" s="39" t="s">
        <v>4796</v>
      </c>
      <c r="D1100" s="28" t="s">
        <v>4797</v>
      </c>
      <c r="E1100" s="26" t="s">
        <v>1905</v>
      </c>
      <c r="F1100" s="28" t="s">
        <v>1924</v>
      </c>
      <c r="G1100" s="28" t="s">
        <v>4798</v>
      </c>
      <c r="H1100" s="28" t="s">
        <v>1961</v>
      </c>
      <c r="I1100" s="28" t="s">
        <v>4799</v>
      </c>
      <c r="J1100" s="28" t="s">
        <v>1657</v>
      </c>
      <c r="K1100" s="28" t="s">
        <v>670</v>
      </c>
      <c r="L1100" s="40">
        <v>12000.0</v>
      </c>
      <c r="M1100" s="29">
        <f t="shared" si="469"/>
        <v>12000</v>
      </c>
      <c r="N1100" s="57"/>
      <c r="O1100" s="65">
        <v>60000.0</v>
      </c>
      <c r="P1100" s="31">
        <f t="shared" si="465"/>
        <v>0.002</v>
      </c>
      <c r="Q1100" s="32">
        <f t="shared" si="466"/>
        <v>-48000</v>
      </c>
      <c r="R1100" s="32">
        <f t="shared" si="467"/>
        <v>-58000</v>
      </c>
      <c r="S1100" s="28"/>
      <c r="T1100" s="28">
        <f t="shared" si="468"/>
        <v>1</v>
      </c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</row>
    <row r="1101" ht="12.75" customHeight="1">
      <c r="A1101" s="38" t="s">
        <v>79</v>
      </c>
      <c r="B1101" s="34" t="s">
        <v>1921</v>
      </c>
      <c r="C1101" s="39" t="s">
        <v>4800</v>
      </c>
      <c r="D1101" s="28" t="s">
        <v>4801</v>
      </c>
      <c r="E1101" s="26" t="s">
        <v>1902</v>
      </c>
      <c r="F1101" s="28" t="s">
        <v>1924</v>
      </c>
      <c r="G1101" s="28" t="s">
        <v>4802</v>
      </c>
      <c r="H1101" s="28" t="s">
        <v>1961</v>
      </c>
      <c r="I1101" s="28" t="s">
        <v>2125</v>
      </c>
      <c r="J1101" s="28" t="s">
        <v>1882</v>
      </c>
      <c r="K1101" s="28" t="s">
        <v>724</v>
      </c>
      <c r="L1101" s="40">
        <v>60000.0</v>
      </c>
      <c r="M1101" s="29">
        <f t="shared" si="469"/>
        <v>60000</v>
      </c>
      <c r="N1101" s="57"/>
      <c r="O1101" s="65">
        <v>60000.0</v>
      </c>
      <c r="P1101" s="31">
        <f t="shared" si="465"/>
        <v>0.01</v>
      </c>
      <c r="Q1101" s="32">
        <f t="shared" si="466"/>
        <v>0</v>
      </c>
      <c r="R1101" s="32">
        <f t="shared" si="467"/>
        <v>-10000</v>
      </c>
      <c r="S1101" s="28"/>
      <c r="T1101" s="28">
        <f t="shared" si="468"/>
        <v>1</v>
      </c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</row>
    <row r="1102" ht="12.75" customHeight="1">
      <c r="A1102" s="38" t="s">
        <v>79</v>
      </c>
      <c r="B1102" s="34" t="s">
        <v>1921</v>
      </c>
      <c r="C1102" s="39" t="s">
        <v>4803</v>
      </c>
      <c r="D1102" s="28" t="s">
        <v>4804</v>
      </c>
      <c r="E1102" s="26" t="s">
        <v>1905</v>
      </c>
      <c r="F1102" s="28" t="s">
        <v>1924</v>
      </c>
      <c r="G1102" s="28" t="s">
        <v>4805</v>
      </c>
      <c r="H1102" s="28" t="s">
        <v>1961</v>
      </c>
      <c r="I1102" s="28" t="s">
        <v>2197</v>
      </c>
      <c r="J1102" s="28" t="s">
        <v>1412</v>
      </c>
      <c r="K1102" s="28" t="s">
        <v>809</v>
      </c>
      <c r="L1102" s="40">
        <v>24000.0</v>
      </c>
      <c r="M1102" s="29">
        <f t="shared" si="469"/>
        <v>24000</v>
      </c>
      <c r="N1102" s="57"/>
      <c r="O1102" s="65">
        <v>60000.0</v>
      </c>
      <c r="P1102" s="31">
        <f t="shared" si="465"/>
        <v>0.004</v>
      </c>
      <c r="Q1102" s="32">
        <f t="shared" si="466"/>
        <v>-36000</v>
      </c>
      <c r="R1102" s="32">
        <f t="shared" si="467"/>
        <v>-46000</v>
      </c>
      <c r="S1102" s="28"/>
      <c r="T1102" s="28">
        <f t="shared" si="468"/>
        <v>1</v>
      </c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</row>
    <row r="1103" ht="12.75" customHeight="1">
      <c r="A1103" s="38" t="s">
        <v>79</v>
      </c>
      <c r="B1103" s="34" t="s">
        <v>1928</v>
      </c>
      <c r="C1103" s="39" t="s">
        <v>4806</v>
      </c>
      <c r="D1103" s="28" t="s">
        <v>4807</v>
      </c>
      <c r="E1103" s="26" t="s">
        <v>1902</v>
      </c>
      <c r="F1103" s="28" t="s">
        <v>1924</v>
      </c>
      <c r="G1103" s="28" t="s">
        <v>4808</v>
      </c>
      <c r="H1103" s="28" t="s">
        <v>1961</v>
      </c>
      <c r="I1103" s="28" t="s">
        <v>4809</v>
      </c>
      <c r="J1103" s="28" t="s">
        <v>1850</v>
      </c>
      <c r="K1103" s="28" t="s">
        <v>832</v>
      </c>
      <c r="L1103" s="40">
        <v>22000.0</v>
      </c>
      <c r="M1103" s="29">
        <f t="shared" si="469"/>
        <v>22000</v>
      </c>
      <c r="N1103" s="57"/>
      <c r="O1103" s="65">
        <v>60000.0</v>
      </c>
      <c r="P1103" s="31">
        <f t="shared" si="465"/>
        <v>0.003666666667</v>
      </c>
      <c r="Q1103" s="32">
        <f t="shared" si="466"/>
        <v>-38000</v>
      </c>
      <c r="R1103" s="32">
        <f t="shared" si="467"/>
        <v>-48000</v>
      </c>
      <c r="S1103" s="28"/>
      <c r="T1103" s="28">
        <f t="shared" si="468"/>
        <v>1</v>
      </c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</row>
    <row r="1104" ht="12.75" customHeight="1">
      <c r="A1104" s="38" t="s">
        <v>79</v>
      </c>
      <c r="B1104" s="34" t="s">
        <v>1928</v>
      </c>
      <c r="C1104" s="39" t="s">
        <v>4810</v>
      </c>
      <c r="D1104" s="28" t="s">
        <v>4811</v>
      </c>
      <c r="E1104" s="26" t="s">
        <v>1902</v>
      </c>
      <c r="F1104" s="28" t="s">
        <v>1924</v>
      </c>
      <c r="G1104" s="28" t="s">
        <v>4812</v>
      </c>
      <c r="H1104" s="28" t="s">
        <v>1961</v>
      </c>
      <c r="I1104" s="28" t="s">
        <v>48</v>
      </c>
      <c r="J1104" s="28" t="s">
        <v>1617</v>
      </c>
      <c r="K1104" s="28" t="s">
        <v>725</v>
      </c>
      <c r="L1104" s="40">
        <v>100000.0</v>
      </c>
      <c r="M1104" s="29">
        <f t="shared" si="469"/>
        <v>100000</v>
      </c>
      <c r="N1104" s="57"/>
      <c r="O1104" s="65">
        <v>60000.0</v>
      </c>
      <c r="P1104" s="31">
        <f t="shared" si="465"/>
        <v>0.01666666667</v>
      </c>
      <c r="Q1104" s="32">
        <f t="shared" si="466"/>
        <v>40000</v>
      </c>
      <c r="R1104" s="32">
        <f t="shared" si="467"/>
        <v>30000</v>
      </c>
      <c r="S1104" s="28"/>
      <c r="T1104" s="28">
        <f t="shared" si="468"/>
        <v>0</v>
      </c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</row>
    <row r="1105" ht="12.75" customHeight="1">
      <c r="A1105" s="25" t="s">
        <v>79</v>
      </c>
      <c r="B1105" s="26" t="s">
        <v>1933</v>
      </c>
      <c r="C1105" s="39" t="s">
        <v>4025</v>
      </c>
      <c r="D1105" s="28" t="s">
        <v>4813</v>
      </c>
      <c r="E1105" s="28" t="s">
        <v>1905</v>
      </c>
      <c r="F1105" s="28" t="s">
        <v>1924</v>
      </c>
      <c r="G1105" s="28" t="s">
        <v>4814</v>
      </c>
      <c r="H1105" s="53" t="s">
        <v>1961</v>
      </c>
      <c r="I1105" s="28" t="s">
        <v>2205</v>
      </c>
      <c r="J1105" s="28" t="s">
        <v>1789</v>
      </c>
      <c r="K1105" s="28" t="s">
        <v>679</v>
      </c>
      <c r="L1105" s="29">
        <f t="shared" ref="L1105:L1113" si="470">M1105*1.2</f>
        <v>78000</v>
      </c>
      <c r="M1105" s="49">
        <v>65000.0</v>
      </c>
      <c r="N1105" s="28"/>
      <c r="O1105" s="65">
        <v>60000.0</v>
      </c>
      <c r="P1105" s="31">
        <f t="shared" si="465"/>
        <v>0.013</v>
      </c>
      <c r="Q1105" s="32">
        <f t="shared" si="466"/>
        <v>18000</v>
      </c>
      <c r="R1105" s="32">
        <f t="shared" si="467"/>
        <v>8000</v>
      </c>
      <c r="S1105" s="28"/>
      <c r="T1105" s="28">
        <f t="shared" si="468"/>
        <v>0</v>
      </c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</row>
    <row r="1106" ht="12.75" customHeight="1">
      <c r="A1106" s="25" t="s">
        <v>79</v>
      </c>
      <c r="B1106" s="26" t="s">
        <v>1937</v>
      </c>
      <c r="C1106" s="44" t="s">
        <v>4815</v>
      </c>
      <c r="D1106" s="6" t="s">
        <v>4816</v>
      </c>
      <c r="E1106" s="6" t="s">
        <v>1905</v>
      </c>
      <c r="F1106" s="6" t="s">
        <v>1924</v>
      </c>
      <c r="G1106" s="6" t="s">
        <v>4817</v>
      </c>
      <c r="I1106" s="6" t="s">
        <v>1961</v>
      </c>
      <c r="J1106" s="6" t="s">
        <v>1665</v>
      </c>
      <c r="K1106" s="6" t="s">
        <v>381</v>
      </c>
      <c r="L1106" s="29">
        <f t="shared" si="470"/>
        <v>20400</v>
      </c>
      <c r="M1106" s="45">
        <v>17000.0</v>
      </c>
      <c r="O1106" s="30">
        <v>60000.0</v>
      </c>
      <c r="P1106" s="31">
        <v>0.002833333333333333</v>
      </c>
      <c r="Q1106" s="32">
        <v>-43000.0</v>
      </c>
      <c r="R1106" s="32">
        <v>-53000.0</v>
      </c>
      <c r="S1106" s="28"/>
      <c r="T1106" s="28">
        <f t="shared" ref="T1106:T1114" si="471">IF(O1106&gt;=M1106,1,0)</f>
        <v>1</v>
      </c>
    </row>
    <row r="1107" ht="12.75" customHeight="1">
      <c r="A1107" s="25" t="s">
        <v>79</v>
      </c>
      <c r="B1107" s="26" t="s">
        <v>1937</v>
      </c>
      <c r="C1107" s="44" t="s">
        <v>4818</v>
      </c>
      <c r="D1107" s="6" t="s">
        <v>4819</v>
      </c>
      <c r="E1107" s="6" t="s">
        <v>1902</v>
      </c>
      <c r="F1107" s="6" t="s">
        <v>1924</v>
      </c>
      <c r="G1107" s="6" t="s">
        <v>4820</v>
      </c>
      <c r="I1107" s="6" t="s">
        <v>1961</v>
      </c>
      <c r="J1107" s="6" t="s">
        <v>1515</v>
      </c>
      <c r="K1107" s="6" t="s">
        <v>864</v>
      </c>
      <c r="L1107" s="29">
        <f t="shared" si="470"/>
        <v>45600</v>
      </c>
      <c r="M1107" s="45">
        <v>38000.0</v>
      </c>
      <c r="O1107" s="30">
        <v>60000.0</v>
      </c>
      <c r="P1107" s="31">
        <v>0.006333333333333333</v>
      </c>
      <c r="Q1107" s="32">
        <v>-22000.0</v>
      </c>
      <c r="R1107" s="32">
        <v>-32000.0</v>
      </c>
      <c r="S1107" s="28"/>
      <c r="T1107" s="28">
        <f t="shared" si="471"/>
        <v>1</v>
      </c>
    </row>
    <row r="1108" ht="12.75" customHeight="1">
      <c r="A1108" s="25" t="s">
        <v>79</v>
      </c>
      <c r="B1108" s="26" t="s">
        <v>1937</v>
      </c>
      <c r="C1108" s="44" t="s">
        <v>4821</v>
      </c>
      <c r="D1108" s="6" t="s">
        <v>4822</v>
      </c>
      <c r="E1108" s="6" t="s">
        <v>1902</v>
      </c>
      <c r="F1108" s="6" t="s">
        <v>1924</v>
      </c>
      <c r="G1108" s="6" t="s">
        <v>4823</v>
      </c>
      <c r="I1108" s="6" t="s">
        <v>1961</v>
      </c>
      <c r="J1108" s="6" t="s">
        <v>1439</v>
      </c>
      <c r="K1108" s="6" t="s">
        <v>543</v>
      </c>
      <c r="L1108" s="29">
        <f t="shared" si="470"/>
        <v>84000</v>
      </c>
      <c r="M1108" s="45">
        <v>70000.0</v>
      </c>
      <c r="O1108" s="30">
        <v>60000.0</v>
      </c>
      <c r="P1108" s="31">
        <v>0.011666666666666667</v>
      </c>
      <c r="Q1108" s="32">
        <v>10000.0</v>
      </c>
      <c r="R1108" s="32">
        <v>0.0</v>
      </c>
      <c r="S1108" s="28"/>
      <c r="T1108" s="28">
        <f t="shared" si="471"/>
        <v>0</v>
      </c>
    </row>
    <row r="1109" ht="12.75" customHeight="1">
      <c r="A1109" s="25" t="s">
        <v>79</v>
      </c>
      <c r="B1109" s="26" t="s">
        <v>1937</v>
      </c>
      <c r="C1109" s="39" t="s">
        <v>4824</v>
      </c>
      <c r="D1109" s="28" t="s">
        <v>4825</v>
      </c>
      <c r="E1109" s="28" t="s">
        <v>1905</v>
      </c>
      <c r="F1109" s="28" t="s">
        <v>1924</v>
      </c>
      <c r="G1109" s="28" t="s">
        <v>4826</v>
      </c>
      <c r="H1109" s="28" t="s">
        <v>1961</v>
      </c>
      <c r="I1109" s="28" t="s">
        <v>4621</v>
      </c>
      <c r="J1109" s="28" t="s">
        <v>1676</v>
      </c>
      <c r="K1109" s="28" t="s">
        <v>207</v>
      </c>
      <c r="L1109" s="29">
        <f t="shared" si="470"/>
        <v>102000</v>
      </c>
      <c r="M1109" s="40">
        <v>85000.0</v>
      </c>
      <c r="N1109" s="32"/>
      <c r="O1109" s="30">
        <v>60000.0</v>
      </c>
      <c r="P1109" s="31">
        <f t="shared" ref="P1109:P1114" si="472">sum(M1109/O1109/100)</f>
        <v>0.01416666667</v>
      </c>
      <c r="Q1109" s="32">
        <f t="shared" ref="Q1109:Q1114" si="473">sum(M1109-O1109)</f>
        <v>25000</v>
      </c>
      <c r="R1109" s="32">
        <f t="shared" ref="R1109:R1114" si="474">M1109-O1109-$S$1</f>
        <v>15000</v>
      </c>
      <c r="S1109" s="28"/>
      <c r="T1109" s="28">
        <f t="shared" si="471"/>
        <v>0</v>
      </c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</row>
    <row r="1110" ht="12.75" customHeight="1">
      <c r="A1110" s="25" t="s">
        <v>79</v>
      </c>
      <c r="B1110" s="26" t="s">
        <v>1937</v>
      </c>
      <c r="C1110" s="39" t="s">
        <v>4827</v>
      </c>
      <c r="D1110" s="28" t="s">
        <v>4828</v>
      </c>
      <c r="E1110" s="28" t="s">
        <v>1902</v>
      </c>
      <c r="F1110" s="28" t="s">
        <v>1924</v>
      </c>
      <c r="G1110" s="28" t="s">
        <v>4829</v>
      </c>
      <c r="H1110" s="28" t="s">
        <v>1961</v>
      </c>
      <c r="I1110" s="28" t="s">
        <v>110</v>
      </c>
      <c r="J1110" s="28" t="s">
        <v>1790</v>
      </c>
      <c r="K1110" s="28" t="s">
        <v>808</v>
      </c>
      <c r="L1110" s="29">
        <f t="shared" si="470"/>
        <v>62400</v>
      </c>
      <c r="M1110" s="40">
        <v>52000.0</v>
      </c>
      <c r="N1110" s="32"/>
      <c r="O1110" s="30">
        <v>60000.0</v>
      </c>
      <c r="P1110" s="31">
        <f t="shared" si="472"/>
        <v>0.008666666667</v>
      </c>
      <c r="Q1110" s="32">
        <f t="shared" si="473"/>
        <v>-8000</v>
      </c>
      <c r="R1110" s="32">
        <f t="shared" si="474"/>
        <v>-18000</v>
      </c>
      <c r="S1110" s="28"/>
      <c r="T1110" s="28">
        <f t="shared" si="471"/>
        <v>1</v>
      </c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</row>
    <row r="1111" ht="12.75" customHeight="1">
      <c r="A1111" s="25" t="s">
        <v>79</v>
      </c>
      <c r="B1111" s="26" t="s">
        <v>1937</v>
      </c>
      <c r="C1111" s="42" t="s">
        <v>4830</v>
      </c>
      <c r="D1111" s="28" t="s">
        <v>4831</v>
      </c>
      <c r="E1111" s="28" t="s">
        <v>1902</v>
      </c>
      <c r="F1111" s="28" t="s">
        <v>1924</v>
      </c>
      <c r="G1111" s="28" t="s">
        <v>4832</v>
      </c>
      <c r="H1111" s="28" t="s">
        <v>1961</v>
      </c>
      <c r="I1111" s="28" t="s">
        <v>48</v>
      </c>
      <c r="J1111" s="28" t="s">
        <v>1454</v>
      </c>
      <c r="K1111" s="28" t="s">
        <v>762</v>
      </c>
      <c r="L1111" s="29">
        <f t="shared" si="470"/>
        <v>50400</v>
      </c>
      <c r="M1111" s="43">
        <v>42000.0</v>
      </c>
      <c r="N1111" s="28"/>
      <c r="O1111" s="30">
        <v>60000.0</v>
      </c>
      <c r="P1111" s="31">
        <f t="shared" si="472"/>
        <v>0.007</v>
      </c>
      <c r="Q1111" s="32">
        <f t="shared" si="473"/>
        <v>-18000</v>
      </c>
      <c r="R1111" s="32">
        <f t="shared" si="474"/>
        <v>-28000</v>
      </c>
      <c r="S1111" s="28"/>
      <c r="T1111" s="28">
        <f t="shared" si="471"/>
        <v>1</v>
      </c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</row>
    <row r="1112" ht="12.75" customHeight="1">
      <c r="A1112" s="25" t="s">
        <v>79</v>
      </c>
      <c r="B1112" s="26" t="s">
        <v>1937</v>
      </c>
      <c r="C1112" s="42" t="s">
        <v>4833</v>
      </c>
      <c r="D1112" s="28" t="s">
        <v>4834</v>
      </c>
      <c r="E1112" s="28" t="s">
        <v>1905</v>
      </c>
      <c r="F1112" s="28" t="s">
        <v>1924</v>
      </c>
      <c r="G1112" s="28" t="s">
        <v>4835</v>
      </c>
      <c r="H1112" s="28" t="s">
        <v>1961</v>
      </c>
      <c r="I1112" s="28" t="s">
        <v>1982</v>
      </c>
      <c r="J1112" s="28" t="s">
        <v>1729</v>
      </c>
      <c r="K1112" s="28" t="s">
        <v>1019</v>
      </c>
      <c r="L1112" s="29">
        <f t="shared" si="470"/>
        <v>90000</v>
      </c>
      <c r="M1112" s="43">
        <v>75000.0</v>
      </c>
      <c r="N1112" s="28"/>
      <c r="O1112" s="30">
        <v>60000.0</v>
      </c>
      <c r="P1112" s="31">
        <f t="shared" si="472"/>
        <v>0.0125</v>
      </c>
      <c r="Q1112" s="32">
        <f t="shared" si="473"/>
        <v>15000</v>
      </c>
      <c r="R1112" s="32">
        <f t="shared" si="474"/>
        <v>5000</v>
      </c>
      <c r="S1112" s="28"/>
      <c r="T1112" s="28">
        <f t="shared" si="471"/>
        <v>0</v>
      </c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</row>
    <row r="1113" ht="12.75" customHeight="1">
      <c r="A1113" s="25" t="s">
        <v>79</v>
      </c>
      <c r="B1113" s="26" t="s">
        <v>1937</v>
      </c>
      <c r="C1113" s="42" t="s">
        <v>4836</v>
      </c>
      <c r="D1113" s="28" t="s">
        <v>4837</v>
      </c>
      <c r="E1113" s="28" t="s">
        <v>1902</v>
      </c>
      <c r="F1113" s="28" t="s">
        <v>1924</v>
      </c>
      <c r="G1113" s="28" t="s">
        <v>4838</v>
      </c>
      <c r="H1113" s="28" t="s">
        <v>1961</v>
      </c>
      <c r="I1113" s="28" t="s">
        <v>2422</v>
      </c>
      <c r="J1113" s="28" t="s">
        <v>1874</v>
      </c>
      <c r="K1113" s="28" t="s">
        <v>1361</v>
      </c>
      <c r="L1113" s="29">
        <f t="shared" si="470"/>
        <v>45600</v>
      </c>
      <c r="M1113" s="43">
        <v>38000.0</v>
      </c>
      <c r="N1113" s="28"/>
      <c r="O1113" s="30">
        <v>60000.0</v>
      </c>
      <c r="P1113" s="31">
        <f t="shared" si="472"/>
        <v>0.006333333333</v>
      </c>
      <c r="Q1113" s="32">
        <f t="shared" si="473"/>
        <v>-22000</v>
      </c>
      <c r="R1113" s="32">
        <f t="shared" si="474"/>
        <v>-32000</v>
      </c>
      <c r="S1113" s="28"/>
      <c r="T1113" s="28">
        <f t="shared" si="471"/>
        <v>1</v>
      </c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</row>
    <row r="1114" ht="12.75" customHeight="1">
      <c r="A1114" s="25" t="s">
        <v>79</v>
      </c>
      <c r="B1114" s="35" t="s">
        <v>1949</v>
      </c>
      <c r="C1114" s="27" t="s">
        <v>4839</v>
      </c>
      <c r="D1114" s="28" t="s">
        <v>4840</v>
      </c>
      <c r="E1114" s="28" t="s">
        <v>1905</v>
      </c>
      <c r="F1114" s="28" t="s">
        <v>1924</v>
      </c>
      <c r="G1114" s="28" t="s">
        <v>4841</v>
      </c>
      <c r="H1114" s="28" t="s">
        <v>1961</v>
      </c>
      <c r="I1114" s="28" t="s">
        <v>47</v>
      </c>
      <c r="J1114" s="32" t="s">
        <v>1454</v>
      </c>
      <c r="K1114" s="32" t="s">
        <v>244</v>
      </c>
      <c r="L1114" s="29">
        <v>18000.0</v>
      </c>
      <c r="M1114" s="49">
        <v>15000.0</v>
      </c>
      <c r="N1114" s="50"/>
      <c r="O1114" s="48">
        <v>60000.0</v>
      </c>
      <c r="P1114" s="31">
        <f t="shared" si="472"/>
        <v>0.0025</v>
      </c>
      <c r="Q1114" s="32">
        <f t="shared" si="473"/>
        <v>-45000</v>
      </c>
      <c r="R1114" s="32">
        <f t="shared" si="474"/>
        <v>-55000</v>
      </c>
      <c r="S1114" s="28"/>
      <c r="T1114" s="28">
        <f t="shared" si="471"/>
        <v>1</v>
      </c>
      <c r="U1114" s="28"/>
      <c r="V1114" s="28"/>
      <c r="W1114" s="28"/>
    </row>
    <row r="1115" ht="12.75" customHeight="1">
      <c r="A1115" s="52" t="s">
        <v>80</v>
      </c>
      <c r="B1115" s="26" t="s">
        <v>2005</v>
      </c>
      <c r="C1115" s="34">
        <v>797.0</v>
      </c>
      <c r="D1115" s="28" t="str">
        <f t="shared" ref="D1115:D1116" si="475">CONCATENATE(A1115," x ", G1115)</f>
        <v>James Garfield (IRE) x Isabella Brant (FR)</v>
      </c>
      <c r="E1115" s="26" t="s">
        <v>1905</v>
      </c>
      <c r="F1115" s="26" t="s">
        <v>4197</v>
      </c>
      <c r="G1115" s="26" t="s">
        <v>4842</v>
      </c>
      <c r="H1115" s="28"/>
      <c r="I1115" s="28"/>
      <c r="J1115" s="26" t="s">
        <v>1775</v>
      </c>
      <c r="K1115" s="26" t="s">
        <v>664</v>
      </c>
      <c r="L1115" s="55">
        <v>3000.0</v>
      </c>
      <c r="M1115" s="29">
        <f t="shared" ref="M1115:M1117" si="476">L1115</f>
        <v>3000</v>
      </c>
      <c r="N1115" s="28"/>
      <c r="O1115" s="51">
        <v>4000.0</v>
      </c>
      <c r="P1115" s="31">
        <f t="shared" ref="P1115:P1117" si="477">sum(L1115/O1115/100)</f>
        <v>0.0075</v>
      </c>
      <c r="Q1115" s="32">
        <f t="shared" ref="Q1115:Q1117" si="478">sum(L1115-O1115)</f>
        <v>-1000</v>
      </c>
      <c r="R1115" s="32">
        <f t="shared" ref="R1115:R1117" si="479">L1115-O1115-$S$1</f>
        <v>-11000</v>
      </c>
      <c r="S1115" s="28"/>
      <c r="T1115" s="28">
        <f t="shared" ref="T1115:T1117" si="480">IF(O1115&gt;=L1115,1,0)</f>
        <v>1</v>
      </c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</row>
    <row r="1116" ht="12.75" customHeight="1">
      <c r="A1116" s="52" t="s">
        <v>80</v>
      </c>
      <c r="B1116" s="26" t="s">
        <v>2005</v>
      </c>
      <c r="C1116" s="34">
        <v>973.0</v>
      </c>
      <c r="D1116" s="28" t="str">
        <f t="shared" si="475"/>
        <v>James Garfield (IRE) x Slovak (IRE)</v>
      </c>
      <c r="E1116" s="26" t="s">
        <v>1902</v>
      </c>
      <c r="F1116" s="26" t="s">
        <v>2019</v>
      </c>
      <c r="G1116" s="26" t="s">
        <v>4843</v>
      </c>
      <c r="H1116" s="28"/>
      <c r="I1116" s="28"/>
      <c r="J1116" s="26" t="s">
        <v>1775</v>
      </c>
      <c r="K1116" s="26" t="s">
        <v>1036</v>
      </c>
      <c r="L1116" s="55">
        <v>3000.0</v>
      </c>
      <c r="M1116" s="29">
        <f t="shared" si="476"/>
        <v>3000</v>
      </c>
      <c r="N1116" s="28"/>
      <c r="O1116" s="51">
        <v>4000.0</v>
      </c>
      <c r="P1116" s="31">
        <f t="shared" si="477"/>
        <v>0.0075</v>
      </c>
      <c r="Q1116" s="32">
        <f t="shared" si="478"/>
        <v>-1000</v>
      </c>
      <c r="R1116" s="32">
        <f t="shared" si="479"/>
        <v>-11000</v>
      </c>
      <c r="S1116" s="28"/>
      <c r="T1116" s="28">
        <f t="shared" si="480"/>
        <v>1</v>
      </c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</row>
    <row r="1117" ht="12.75" customHeight="1">
      <c r="A1117" s="38" t="s">
        <v>81</v>
      </c>
      <c r="B1117" s="34" t="s">
        <v>1921</v>
      </c>
      <c r="C1117" s="39" t="s">
        <v>2682</v>
      </c>
      <c r="D1117" s="28" t="s">
        <v>4844</v>
      </c>
      <c r="E1117" s="26" t="s">
        <v>1902</v>
      </c>
      <c r="F1117" s="28" t="s">
        <v>1924</v>
      </c>
      <c r="G1117" s="28" t="s">
        <v>4845</v>
      </c>
      <c r="H1117" s="28" t="s">
        <v>2205</v>
      </c>
      <c r="I1117" s="28" t="s">
        <v>110</v>
      </c>
      <c r="J1117" s="28" t="s">
        <v>1839</v>
      </c>
      <c r="K1117" s="28" t="s">
        <v>1132</v>
      </c>
      <c r="L1117" s="40">
        <v>45000.0</v>
      </c>
      <c r="M1117" s="29">
        <f t="shared" si="476"/>
        <v>45000</v>
      </c>
      <c r="N1117" s="57"/>
      <c r="O1117" s="37">
        <v>9500.0</v>
      </c>
      <c r="P1117" s="31">
        <f t="shared" si="477"/>
        <v>0.04736842105</v>
      </c>
      <c r="Q1117" s="32">
        <f t="shared" si="478"/>
        <v>35500</v>
      </c>
      <c r="R1117" s="32">
        <f t="shared" si="479"/>
        <v>25500</v>
      </c>
      <c r="S1117" s="28"/>
      <c r="T1117" s="28">
        <f t="shared" si="480"/>
        <v>0</v>
      </c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</row>
    <row r="1118" ht="12.75" customHeight="1">
      <c r="A1118" s="25" t="s">
        <v>82</v>
      </c>
      <c r="B1118" s="26" t="s">
        <v>1937</v>
      </c>
      <c r="C1118" s="39" t="s">
        <v>4846</v>
      </c>
      <c r="D1118" s="28" t="s">
        <v>4847</v>
      </c>
      <c r="E1118" s="28" t="s">
        <v>1902</v>
      </c>
      <c r="F1118" s="28" t="s">
        <v>1924</v>
      </c>
      <c r="G1118" s="28" t="s">
        <v>4848</v>
      </c>
      <c r="H1118" s="28" t="s">
        <v>3882</v>
      </c>
      <c r="I1118" s="28" t="s">
        <v>2447</v>
      </c>
      <c r="J1118" s="28" t="s">
        <v>1712</v>
      </c>
      <c r="K1118" s="28" t="s">
        <v>177</v>
      </c>
      <c r="L1118" s="29">
        <f t="shared" ref="L1118:L1123" si="481">M1118*1.2</f>
        <v>450000</v>
      </c>
      <c r="M1118" s="40">
        <v>375000.0</v>
      </c>
      <c r="N1118" s="32"/>
      <c r="O1118" s="30">
        <v>9500.0</v>
      </c>
      <c r="P1118" s="31">
        <f>sum(M1118/O1118/100)</f>
        <v>0.3947368421</v>
      </c>
      <c r="Q1118" s="32">
        <f>sum(M1118-O1118)</f>
        <v>365500</v>
      </c>
      <c r="R1118" s="32">
        <f>M1118-O1118-$S$1</f>
        <v>355500</v>
      </c>
      <c r="S1118" s="28"/>
      <c r="T1118" s="28">
        <f>IF(O1118&gt;=M1118,1,0)</f>
        <v>0</v>
      </c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</row>
    <row r="1119" ht="12.75" customHeight="1">
      <c r="A1119" s="25" t="s">
        <v>83</v>
      </c>
      <c r="B1119" s="26" t="s">
        <v>1900</v>
      </c>
      <c r="C1119" s="27">
        <v>19.0</v>
      </c>
      <c r="D1119" s="28" t="s">
        <v>4849</v>
      </c>
      <c r="E1119" s="28" t="s">
        <v>1902</v>
      </c>
      <c r="F1119" s="28"/>
      <c r="G1119" s="28" t="s">
        <v>4850</v>
      </c>
      <c r="H1119" s="28"/>
      <c r="I1119" s="28"/>
      <c r="J1119" s="28" t="s">
        <v>1621</v>
      </c>
      <c r="K1119" s="28" t="s">
        <v>1188</v>
      </c>
      <c r="L1119" s="29">
        <f t="shared" si="481"/>
        <v>78000</v>
      </c>
      <c r="M1119" s="29">
        <v>65000.0</v>
      </c>
      <c r="N1119" s="28"/>
      <c r="O1119" s="30">
        <v>18000.0</v>
      </c>
      <c r="P1119" s="31">
        <f t="shared" ref="P1119:P1134" si="482">sum(L1119/O1119/100)</f>
        <v>0.04333333333</v>
      </c>
      <c r="Q1119" s="32">
        <f t="shared" ref="Q1119:Q1134" si="483">sum(L1119-O1119)</f>
        <v>60000</v>
      </c>
      <c r="R1119" s="32">
        <f t="shared" ref="R1119:R1134" si="484">L1119-O1119-$S$1</f>
        <v>50000</v>
      </c>
      <c r="S1119" s="28"/>
      <c r="T1119" s="28">
        <f t="shared" ref="T1119:T1134" si="485">IF(O1119&gt;=L1119,1,0)</f>
        <v>0</v>
      </c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</row>
    <row r="1120" ht="12.75" customHeight="1">
      <c r="A1120" s="25" t="s">
        <v>83</v>
      </c>
      <c r="B1120" s="26" t="s">
        <v>1900</v>
      </c>
      <c r="C1120" s="27">
        <v>216.0</v>
      </c>
      <c r="D1120" s="28" t="s">
        <v>4851</v>
      </c>
      <c r="E1120" s="28" t="s">
        <v>1902</v>
      </c>
      <c r="F1120" s="28"/>
      <c r="G1120" s="28" t="s">
        <v>4852</v>
      </c>
      <c r="H1120" s="28"/>
      <c r="I1120" s="28"/>
      <c r="J1120" s="28" t="s">
        <v>1621</v>
      </c>
      <c r="K1120" s="28" t="s">
        <v>976</v>
      </c>
      <c r="L1120" s="29">
        <f t="shared" si="481"/>
        <v>26400</v>
      </c>
      <c r="M1120" s="29">
        <v>22000.0</v>
      </c>
      <c r="N1120" s="28"/>
      <c r="O1120" s="30">
        <v>18000.0</v>
      </c>
      <c r="P1120" s="31">
        <f t="shared" si="482"/>
        <v>0.01466666667</v>
      </c>
      <c r="Q1120" s="32">
        <f t="shared" si="483"/>
        <v>8400</v>
      </c>
      <c r="R1120" s="32">
        <f t="shared" si="484"/>
        <v>-1600</v>
      </c>
      <c r="S1120" s="28"/>
      <c r="T1120" s="28">
        <f t="shared" si="485"/>
        <v>0</v>
      </c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</row>
    <row r="1121" ht="12.75" customHeight="1">
      <c r="A1121" s="25" t="s">
        <v>83</v>
      </c>
      <c r="B1121" s="26" t="s">
        <v>1900</v>
      </c>
      <c r="C1121" s="27">
        <v>386.0</v>
      </c>
      <c r="D1121" s="28" t="s">
        <v>4853</v>
      </c>
      <c r="E1121" s="28" t="s">
        <v>1902</v>
      </c>
      <c r="F1121" s="28"/>
      <c r="G1121" s="28" t="s">
        <v>4854</v>
      </c>
      <c r="H1121" s="28"/>
      <c r="I1121" s="28"/>
      <c r="J1121" s="28" t="s">
        <v>1805</v>
      </c>
      <c r="K1121" s="28" t="s">
        <v>242</v>
      </c>
      <c r="L1121" s="29">
        <f t="shared" si="481"/>
        <v>16800</v>
      </c>
      <c r="M1121" s="29">
        <v>14000.0</v>
      </c>
      <c r="N1121" s="28"/>
      <c r="O1121" s="30">
        <v>18000.0</v>
      </c>
      <c r="P1121" s="31">
        <f t="shared" si="482"/>
        <v>0.009333333333</v>
      </c>
      <c r="Q1121" s="32">
        <f t="shared" si="483"/>
        <v>-1200</v>
      </c>
      <c r="R1121" s="32">
        <f t="shared" si="484"/>
        <v>-11200</v>
      </c>
      <c r="S1121" s="28"/>
      <c r="T1121" s="28">
        <f t="shared" si="485"/>
        <v>1</v>
      </c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</row>
    <row r="1122" ht="12.75" customHeight="1">
      <c r="A1122" s="25" t="s">
        <v>83</v>
      </c>
      <c r="B1122" s="26" t="s">
        <v>1900</v>
      </c>
      <c r="C1122" s="27">
        <v>428.0</v>
      </c>
      <c r="D1122" s="28" t="s">
        <v>4855</v>
      </c>
      <c r="E1122" s="28" t="s">
        <v>1905</v>
      </c>
      <c r="F1122" s="28"/>
      <c r="G1122" s="28" t="s">
        <v>4856</v>
      </c>
      <c r="H1122" s="28"/>
      <c r="I1122" s="28"/>
      <c r="J1122" s="28" t="s">
        <v>1680</v>
      </c>
      <c r="K1122" s="28" t="s">
        <v>381</v>
      </c>
      <c r="L1122" s="29">
        <f t="shared" si="481"/>
        <v>20400</v>
      </c>
      <c r="M1122" s="29">
        <v>17000.0</v>
      </c>
      <c r="N1122" s="28"/>
      <c r="O1122" s="30">
        <v>18000.0</v>
      </c>
      <c r="P1122" s="31">
        <f t="shared" si="482"/>
        <v>0.01133333333</v>
      </c>
      <c r="Q1122" s="32">
        <f t="shared" si="483"/>
        <v>2400</v>
      </c>
      <c r="R1122" s="32">
        <f t="shared" si="484"/>
        <v>-7600</v>
      </c>
      <c r="S1122" s="28"/>
      <c r="T1122" s="28">
        <f t="shared" si="485"/>
        <v>0</v>
      </c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</row>
    <row r="1123" ht="12.75" customHeight="1">
      <c r="A1123" s="25" t="s">
        <v>83</v>
      </c>
      <c r="B1123" s="26" t="s">
        <v>1900</v>
      </c>
      <c r="C1123" s="27">
        <v>469.0</v>
      </c>
      <c r="D1123" s="28" t="s">
        <v>4857</v>
      </c>
      <c r="E1123" s="28" t="s">
        <v>1902</v>
      </c>
      <c r="F1123" s="28"/>
      <c r="G1123" s="28" t="s">
        <v>4858</v>
      </c>
      <c r="H1123" s="28"/>
      <c r="I1123" s="28"/>
      <c r="J1123" s="28" t="s">
        <v>1449</v>
      </c>
      <c r="K1123" s="28" t="s">
        <v>918</v>
      </c>
      <c r="L1123" s="29">
        <f t="shared" si="481"/>
        <v>36000</v>
      </c>
      <c r="M1123" s="29">
        <v>30000.0</v>
      </c>
      <c r="N1123" s="28"/>
      <c r="O1123" s="30">
        <v>18000.0</v>
      </c>
      <c r="P1123" s="31">
        <f t="shared" si="482"/>
        <v>0.02</v>
      </c>
      <c r="Q1123" s="32">
        <f t="shared" si="483"/>
        <v>18000</v>
      </c>
      <c r="R1123" s="32">
        <f t="shared" si="484"/>
        <v>8000</v>
      </c>
      <c r="S1123" s="28"/>
      <c r="T1123" s="28">
        <f t="shared" si="485"/>
        <v>0</v>
      </c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</row>
    <row r="1124" ht="12.75" customHeight="1">
      <c r="A1124" s="33" t="s">
        <v>83</v>
      </c>
      <c r="B1124" s="26" t="s">
        <v>1919</v>
      </c>
      <c r="C1124" s="34">
        <v>76.0</v>
      </c>
      <c r="D1124" s="26" t="s">
        <v>4859</v>
      </c>
      <c r="E1124" s="26" t="s">
        <v>1902</v>
      </c>
      <c r="F1124" s="35"/>
      <c r="G1124" s="26"/>
      <c r="H1124" s="26"/>
      <c r="I1124" s="26"/>
      <c r="J1124" s="26" t="s">
        <v>1678</v>
      </c>
      <c r="K1124" s="26" t="s">
        <v>1357</v>
      </c>
      <c r="L1124" s="36">
        <v>65000.0</v>
      </c>
      <c r="M1124" s="29">
        <f t="shared" ref="M1124:M1132" si="486">L1124</f>
        <v>65000</v>
      </c>
      <c r="N1124" s="28"/>
      <c r="O1124" s="37">
        <v>18000.0</v>
      </c>
      <c r="P1124" s="31">
        <f t="shared" si="482"/>
        <v>0.03611111111</v>
      </c>
      <c r="Q1124" s="32">
        <f t="shared" si="483"/>
        <v>47000</v>
      </c>
      <c r="R1124" s="32">
        <f t="shared" si="484"/>
        <v>37000</v>
      </c>
      <c r="S1124" s="28"/>
      <c r="T1124" s="28">
        <f t="shared" si="485"/>
        <v>0</v>
      </c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</row>
    <row r="1125" ht="12.75" customHeight="1">
      <c r="A1125" s="52" t="s">
        <v>83</v>
      </c>
      <c r="B1125" s="26" t="s">
        <v>1919</v>
      </c>
      <c r="C1125" s="34">
        <v>261.0</v>
      </c>
      <c r="D1125" s="26" t="s">
        <v>4860</v>
      </c>
      <c r="E1125" s="26" t="s">
        <v>1905</v>
      </c>
      <c r="F1125" s="28"/>
      <c r="G1125" s="28"/>
      <c r="H1125" s="28"/>
      <c r="I1125" s="28"/>
      <c r="J1125" s="26" t="s">
        <v>1852</v>
      </c>
      <c r="K1125" s="26" t="s">
        <v>300</v>
      </c>
      <c r="L1125" s="36">
        <v>80000.0</v>
      </c>
      <c r="M1125" s="29">
        <f t="shared" si="486"/>
        <v>80000</v>
      </c>
      <c r="N1125" s="53"/>
      <c r="O1125" s="37">
        <v>18000.0</v>
      </c>
      <c r="P1125" s="31">
        <f t="shared" si="482"/>
        <v>0.04444444444</v>
      </c>
      <c r="Q1125" s="32">
        <f t="shared" si="483"/>
        <v>62000</v>
      </c>
      <c r="R1125" s="32">
        <f t="shared" si="484"/>
        <v>52000</v>
      </c>
      <c r="S1125" s="28"/>
      <c r="T1125" s="28">
        <f t="shared" si="485"/>
        <v>0</v>
      </c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</row>
    <row r="1126" ht="12.75" customHeight="1">
      <c r="A1126" s="33" t="s">
        <v>83</v>
      </c>
      <c r="B1126" s="26" t="s">
        <v>2005</v>
      </c>
      <c r="C1126" s="54">
        <v>523.0</v>
      </c>
      <c r="D1126" s="28" t="s">
        <v>4861</v>
      </c>
      <c r="E1126" s="26" t="s">
        <v>1902</v>
      </c>
      <c r="F1126" s="35" t="s">
        <v>2432</v>
      </c>
      <c r="G1126" s="35" t="s">
        <v>4862</v>
      </c>
      <c r="H1126" s="28"/>
      <c r="I1126" s="28"/>
      <c r="J1126" s="35" t="s">
        <v>1575</v>
      </c>
      <c r="K1126" s="35" t="s">
        <v>1080</v>
      </c>
      <c r="L1126" s="40">
        <v>45000.0</v>
      </c>
      <c r="M1126" s="29">
        <f t="shared" si="486"/>
        <v>45000</v>
      </c>
      <c r="N1126" s="53"/>
      <c r="O1126" s="37">
        <v>18000.0</v>
      </c>
      <c r="P1126" s="31">
        <f t="shared" si="482"/>
        <v>0.025</v>
      </c>
      <c r="Q1126" s="32">
        <f t="shared" si="483"/>
        <v>27000</v>
      </c>
      <c r="R1126" s="32">
        <f t="shared" si="484"/>
        <v>17000</v>
      </c>
      <c r="S1126" s="28"/>
      <c r="T1126" s="28">
        <f t="shared" si="485"/>
        <v>0</v>
      </c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</row>
    <row r="1127" ht="12.75" customHeight="1">
      <c r="A1127" s="52" t="s">
        <v>83</v>
      </c>
      <c r="B1127" s="26" t="s">
        <v>2005</v>
      </c>
      <c r="C1127" s="34">
        <v>781.0</v>
      </c>
      <c r="D1127" s="28" t="str">
        <f t="shared" ref="D1127:D1128" si="487">CONCATENATE(A1127," x ", G1127)</f>
        <v>Kameko (USA) x Hot Flush (IRE)</v>
      </c>
      <c r="E1127" s="26" t="s">
        <v>1902</v>
      </c>
      <c r="F1127" s="26" t="s">
        <v>2437</v>
      </c>
      <c r="G1127" s="26" t="s">
        <v>4863</v>
      </c>
      <c r="H1127" s="28"/>
      <c r="I1127" s="28"/>
      <c r="J1127" s="26" t="s">
        <v>1575</v>
      </c>
      <c r="K1127" s="26" t="s">
        <v>1088</v>
      </c>
      <c r="L1127" s="55">
        <v>31000.0</v>
      </c>
      <c r="M1127" s="29">
        <f t="shared" si="486"/>
        <v>31000</v>
      </c>
      <c r="N1127" s="28"/>
      <c r="O1127" s="37">
        <v>18000.0</v>
      </c>
      <c r="P1127" s="31">
        <f t="shared" si="482"/>
        <v>0.01722222222</v>
      </c>
      <c r="Q1127" s="32">
        <f t="shared" si="483"/>
        <v>13000</v>
      </c>
      <c r="R1127" s="32">
        <f t="shared" si="484"/>
        <v>3000</v>
      </c>
      <c r="S1127" s="28"/>
      <c r="T1127" s="28">
        <f t="shared" si="485"/>
        <v>0</v>
      </c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</row>
    <row r="1128" ht="12.75" customHeight="1">
      <c r="A1128" s="52" t="s">
        <v>83</v>
      </c>
      <c r="B1128" s="26" t="s">
        <v>2005</v>
      </c>
      <c r="C1128" s="34">
        <v>866.0</v>
      </c>
      <c r="D1128" s="28" t="str">
        <f t="shared" si="487"/>
        <v>Kameko (USA) x Melissa Jane (GB)</v>
      </c>
      <c r="E1128" s="26" t="s">
        <v>1902</v>
      </c>
      <c r="F1128" s="26" t="s">
        <v>2019</v>
      </c>
      <c r="G1128" s="26" t="s">
        <v>4864</v>
      </c>
      <c r="H1128" s="28"/>
      <c r="I1128" s="28"/>
      <c r="J1128" s="26" t="s">
        <v>1861</v>
      </c>
      <c r="K1128" s="26" t="s">
        <v>866</v>
      </c>
      <c r="L1128" s="55">
        <v>24000.0</v>
      </c>
      <c r="M1128" s="29">
        <f t="shared" si="486"/>
        <v>24000</v>
      </c>
      <c r="N1128" s="28"/>
      <c r="O1128" s="37">
        <v>18000.0</v>
      </c>
      <c r="P1128" s="31">
        <f t="shared" si="482"/>
        <v>0.01333333333</v>
      </c>
      <c r="Q1128" s="32">
        <f t="shared" si="483"/>
        <v>6000</v>
      </c>
      <c r="R1128" s="32">
        <f t="shared" si="484"/>
        <v>-4000</v>
      </c>
      <c r="S1128" s="28"/>
      <c r="T1128" s="28">
        <f t="shared" si="485"/>
        <v>0</v>
      </c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</row>
    <row r="1129" ht="12.75" customHeight="1">
      <c r="A1129" s="38" t="s">
        <v>83</v>
      </c>
      <c r="B1129" s="34" t="s">
        <v>1921</v>
      </c>
      <c r="C1129" s="39" t="s">
        <v>4586</v>
      </c>
      <c r="D1129" s="28" t="s">
        <v>4865</v>
      </c>
      <c r="E1129" s="26" t="s">
        <v>1905</v>
      </c>
      <c r="F1129" s="28" t="s">
        <v>1924</v>
      </c>
      <c r="G1129" s="28" t="s">
        <v>4866</v>
      </c>
      <c r="H1129" s="28" t="s">
        <v>2771</v>
      </c>
      <c r="I1129" s="28" t="s">
        <v>3882</v>
      </c>
      <c r="J1129" s="28" t="s">
        <v>1674</v>
      </c>
      <c r="K1129" s="28" t="s">
        <v>506</v>
      </c>
      <c r="L1129" s="40">
        <v>10000.0</v>
      </c>
      <c r="M1129" s="29">
        <f t="shared" si="486"/>
        <v>10000</v>
      </c>
      <c r="N1129" s="41"/>
      <c r="O1129" s="37">
        <v>18000.0</v>
      </c>
      <c r="P1129" s="31">
        <f t="shared" si="482"/>
        <v>0.005555555556</v>
      </c>
      <c r="Q1129" s="32">
        <f t="shared" si="483"/>
        <v>-8000</v>
      </c>
      <c r="R1129" s="32">
        <f t="shared" si="484"/>
        <v>-18000</v>
      </c>
      <c r="S1129" s="28"/>
      <c r="T1129" s="28">
        <f t="shared" si="485"/>
        <v>1</v>
      </c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</row>
    <row r="1130" ht="12.75" customHeight="1">
      <c r="A1130" s="38" t="s">
        <v>83</v>
      </c>
      <c r="B1130" s="34" t="s">
        <v>1921</v>
      </c>
      <c r="C1130" s="39" t="s">
        <v>4867</v>
      </c>
      <c r="D1130" s="28" t="s">
        <v>4868</v>
      </c>
      <c r="E1130" s="26" t="s">
        <v>1902</v>
      </c>
      <c r="F1130" s="28" t="s">
        <v>1924</v>
      </c>
      <c r="G1130" s="28" t="s">
        <v>4869</v>
      </c>
      <c r="H1130" s="28" t="s">
        <v>2771</v>
      </c>
      <c r="I1130" s="28" t="s">
        <v>2447</v>
      </c>
      <c r="J1130" s="28" t="s">
        <v>1708</v>
      </c>
      <c r="K1130" s="28" t="s">
        <v>905</v>
      </c>
      <c r="L1130" s="40">
        <v>50000.0</v>
      </c>
      <c r="M1130" s="29">
        <f t="shared" si="486"/>
        <v>50000</v>
      </c>
      <c r="N1130" s="41"/>
      <c r="O1130" s="37">
        <v>18000.0</v>
      </c>
      <c r="P1130" s="31">
        <f t="shared" si="482"/>
        <v>0.02777777778</v>
      </c>
      <c r="Q1130" s="32">
        <f t="shared" si="483"/>
        <v>32000</v>
      </c>
      <c r="R1130" s="32">
        <f t="shared" si="484"/>
        <v>22000</v>
      </c>
      <c r="S1130" s="28"/>
      <c r="T1130" s="28">
        <f t="shared" si="485"/>
        <v>0</v>
      </c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</row>
    <row r="1131" ht="12.75" customHeight="1">
      <c r="A1131" s="38" t="s">
        <v>83</v>
      </c>
      <c r="B1131" s="34" t="s">
        <v>1928</v>
      </c>
      <c r="C1131" s="39" t="s">
        <v>4870</v>
      </c>
      <c r="D1131" s="28" t="s">
        <v>4871</v>
      </c>
      <c r="E1131" s="26" t="s">
        <v>1902</v>
      </c>
      <c r="F1131" s="28" t="s">
        <v>1952</v>
      </c>
      <c r="G1131" s="28" t="s">
        <v>4872</v>
      </c>
      <c r="H1131" s="28" t="s">
        <v>2771</v>
      </c>
      <c r="I1131" s="28" t="s">
        <v>48</v>
      </c>
      <c r="J1131" s="28" t="s">
        <v>1637</v>
      </c>
      <c r="K1131" s="28" t="s">
        <v>468</v>
      </c>
      <c r="L1131" s="40">
        <v>42000.0</v>
      </c>
      <c r="M1131" s="29">
        <f t="shared" si="486"/>
        <v>42000</v>
      </c>
      <c r="N1131" s="41"/>
      <c r="O1131" s="37">
        <v>18000.0</v>
      </c>
      <c r="P1131" s="31">
        <f t="shared" si="482"/>
        <v>0.02333333333</v>
      </c>
      <c r="Q1131" s="32">
        <f t="shared" si="483"/>
        <v>24000</v>
      </c>
      <c r="R1131" s="32">
        <f t="shared" si="484"/>
        <v>14000</v>
      </c>
      <c r="S1131" s="28"/>
      <c r="T1131" s="28">
        <f t="shared" si="485"/>
        <v>0</v>
      </c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</row>
    <row r="1132" ht="12.75" customHeight="1">
      <c r="A1132" s="38" t="s">
        <v>83</v>
      </c>
      <c r="B1132" s="34" t="s">
        <v>1928</v>
      </c>
      <c r="C1132" s="39" t="s">
        <v>4873</v>
      </c>
      <c r="D1132" s="28" t="s">
        <v>4874</v>
      </c>
      <c r="E1132" s="26" t="s">
        <v>1902</v>
      </c>
      <c r="F1132" s="28" t="s">
        <v>1924</v>
      </c>
      <c r="G1132" s="28" t="s">
        <v>4875</v>
      </c>
      <c r="H1132" s="28" t="s">
        <v>2771</v>
      </c>
      <c r="I1132" s="28" t="s">
        <v>74</v>
      </c>
      <c r="J1132" s="28" t="s">
        <v>1556</v>
      </c>
      <c r="K1132" s="28" t="s">
        <v>391</v>
      </c>
      <c r="L1132" s="40">
        <v>15000.0</v>
      </c>
      <c r="M1132" s="29">
        <f t="shared" si="486"/>
        <v>15000</v>
      </c>
      <c r="N1132" s="41"/>
      <c r="O1132" s="37">
        <v>18000.0</v>
      </c>
      <c r="P1132" s="31">
        <f t="shared" si="482"/>
        <v>0.008333333333</v>
      </c>
      <c r="Q1132" s="32">
        <f t="shared" si="483"/>
        <v>-3000</v>
      </c>
      <c r="R1132" s="32">
        <f t="shared" si="484"/>
        <v>-13000</v>
      </c>
      <c r="S1132" s="28"/>
      <c r="T1132" s="28">
        <f t="shared" si="485"/>
        <v>1</v>
      </c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</row>
    <row r="1133" ht="12.75" customHeight="1">
      <c r="A1133" s="25" t="s">
        <v>83</v>
      </c>
      <c r="B1133" s="26" t="s">
        <v>1933</v>
      </c>
      <c r="C1133" s="39" t="s">
        <v>4792</v>
      </c>
      <c r="D1133" s="28" t="s">
        <v>4876</v>
      </c>
      <c r="E1133" s="28" t="s">
        <v>1902</v>
      </c>
      <c r="F1133" s="28" t="s">
        <v>1924</v>
      </c>
      <c r="G1133" s="28" t="s">
        <v>4877</v>
      </c>
      <c r="H1133" s="53" t="s">
        <v>2771</v>
      </c>
      <c r="I1133" s="28" t="s">
        <v>3426</v>
      </c>
      <c r="J1133" s="28" t="s">
        <v>1729</v>
      </c>
      <c r="K1133" s="28" t="s">
        <v>611</v>
      </c>
      <c r="L1133" s="29">
        <f t="shared" ref="L1133:L1139" si="488">M1133*1.2</f>
        <v>240000</v>
      </c>
      <c r="M1133" s="49">
        <v>200000.0</v>
      </c>
      <c r="N1133" s="28"/>
      <c r="O1133" s="37">
        <v>18000.0</v>
      </c>
      <c r="P1133" s="31">
        <f t="shared" si="482"/>
        <v>0.1333333333</v>
      </c>
      <c r="Q1133" s="32">
        <f t="shared" si="483"/>
        <v>222000</v>
      </c>
      <c r="R1133" s="32">
        <f t="shared" si="484"/>
        <v>212000</v>
      </c>
      <c r="S1133" s="28"/>
      <c r="T1133" s="28">
        <f t="shared" si="485"/>
        <v>0</v>
      </c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</row>
    <row r="1134" ht="12.75" customHeight="1">
      <c r="A1134" s="25" t="s">
        <v>83</v>
      </c>
      <c r="B1134" s="26" t="s">
        <v>1933</v>
      </c>
      <c r="C1134" s="39" t="s">
        <v>4878</v>
      </c>
      <c r="D1134" s="28" t="s">
        <v>4879</v>
      </c>
      <c r="E1134" s="28" t="s">
        <v>1905</v>
      </c>
      <c r="F1134" s="28" t="s">
        <v>1924</v>
      </c>
      <c r="G1134" s="28" t="s">
        <v>4880</v>
      </c>
      <c r="H1134" s="53" t="s">
        <v>2771</v>
      </c>
      <c r="I1134" s="28" t="s">
        <v>4881</v>
      </c>
      <c r="J1134" s="28" t="s">
        <v>1833</v>
      </c>
      <c r="K1134" s="28" t="s">
        <v>307</v>
      </c>
      <c r="L1134" s="29">
        <f t="shared" si="488"/>
        <v>108000</v>
      </c>
      <c r="M1134" s="49">
        <v>90000.0</v>
      </c>
      <c r="N1134" s="28"/>
      <c r="O1134" s="37">
        <v>18000.0</v>
      </c>
      <c r="P1134" s="31">
        <f t="shared" si="482"/>
        <v>0.06</v>
      </c>
      <c r="Q1134" s="32">
        <f t="shared" si="483"/>
        <v>90000</v>
      </c>
      <c r="R1134" s="32">
        <f t="shared" si="484"/>
        <v>80000</v>
      </c>
      <c r="S1134" s="28"/>
      <c r="T1134" s="28">
        <f t="shared" si="485"/>
        <v>0</v>
      </c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</row>
    <row r="1135" ht="12.75" customHeight="1">
      <c r="A1135" s="25" t="s">
        <v>83</v>
      </c>
      <c r="B1135" s="26" t="s">
        <v>1937</v>
      </c>
      <c r="C1135" s="44" t="s">
        <v>4882</v>
      </c>
      <c r="D1135" s="6" t="s">
        <v>4883</v>
      </c>
      <c r="E1135" s="6" t="s">
        <v>1902</v>
      </c>
      <c r="F1135" s="6" t="s">
        <v>1924</v>
      </c>
      <c r="G1135" s="6" t="s">
        <v>4884</v>
      </c>
      <c r="I1135" s="6" t="s">
        <v>2771</v>
      </c>
      <c r="J1135" s="6" t="s">
        <v>1859</v>
      </c>
      <c r="K1135" s="6" t="s">
        <v>565</v>
      </c>
      <c r="L1135" s="29">
        <f t="shared" si="488"/>
        <v>1200000</v>
      </c>
      <c r="M1135" s="45">
        <v>1000000.0</v>
      </c>
      <c r="O1135" s="30">
        <v>18000.0</v>
      </c>
      <c r="P1135" s="31">
        <v>0.5555555555555556</v>
      </c>
      <c r="Q1135" s="32">
        <v>982000.0</v>
      </c>
      <c r="R1135" s="32">
        <v>972000.0</v>
      </c>
      <c r="S1135" s="28"/>
      <c r="T1135" s="28">
        <f t="shared" ref="T1135:T1147" si="489">IF(O1135&gt;=M1135,1,0)</f>
        <v>0</v>
      </c>
    </row>
    <row r="1136" ht="12.75" customHeight="1">
      <c r="A1136" s="25" t="s">
        <v>83</v>
      </c>
      <c r="B1136" s="26" t="s">
        <v>1937</v>
      </c>
      <c r="C1136" s="44" t="s">
        <v>4885</v>
      </c>
      <c r="D1136" s="6" t="s">
        <v>4886</v>
      </c>
      <c r="E1136" s="6" t="s">
        <v>1902</v>
      </c>
      <c r="F1136" s="6" t="s">
        <v>1924</v>
      </c>
      <c r="G1136" s="6" t="s">
        <v>4887</v>
      </c>
      <c r="I1136" s="6" t="s">
        <v>2771</v>
      </c>
      <c r="J1136" s="6" t="s">
        <v>1859</v>
      </c>
      <c r="K1136" s="6" t="s">
        <v>762</v>
      </c>
      <c r="L1136" s="29">
        <f t="shared" si="488"/>
        <v>60000</v>
      </c>
      <c r="M1136" s="45">
        <v>50000.0</v>
      </c>
      <c r="O1136" s="30">
        <v>18000.0</v>
      </c>
      <c r="P1136" s="31">
        <v>0.027777777777777776</v>
      </c>
      <c r="Q1136" s="32">
        <v>32000.0</v>
      </c>
      <c r="R1136" s="32">
        <v>22000.0</v>
      </c>
      <c r="S1136" s="28"/>
      <c r="T1136" s="28">
        <f t="shared" si="489"/>
        <v>0</v>
      </c>
    </row>
    <row r="1137" ht="12.75" customHeight="1">
      <c r="A1137" s="25" t="s">
        <v>83</v>
      </c>
      <c r="B1137" s="26" t="s">
        <v>1937</v>
      </c>
      <c r="C1137" s="39" t="s">
        <v>4888</v>
      </c>
      <c r="D1137" s="28" t="s">
        <v>4889</v>
      </c>
      <c r="E1137" s="28" t="s">
        <v>1905</v>
      </c>
      <c r="F1137" s="28" t="s">
        <v>1924</v>
      </c>
      <c r="G1137" s="28" t="s">
        <v>4890</v>
      </c>
      <c r="H1137" s="28" t="s">
        <v>2771</v>
      </c>
      <c r="I1137" s="28" t="s">
        <v>2477</v>
      </c>
      <c r="J1137" s="28" t="s">
        <v>1859</v>
      </c>
      <c r="K1137" s="28" t="s">
        <v>544</v>
      </c>
      <c r="L1137" s="29">
        <f t="shared" si="488"/>
        <v>26400</v>
      </c>
      <c r="M1137" s="40">
        <v>22000.0</v>
      </c>
      <c r="N1137" s="32"/>
      <c r="O1137" s="30">
        <v>18000.0</v>
      </c>
      <c r="P1137" s="31">
        <f t="shared" ref="P1137:P1147" si="490">sum(M1137/O1137/100)</f>
        <v>0.01222222222</v>
      </c>
      <c r="Q1137" s="32">
        <f t="shared" ref="Q1137:Q1147" si="491">sum(M1137-O1137)</f>
        <v>4000</v>
      </c>
      <c r="R1137" s="32">
        <f t="shared" ref="R1137:R1147" si="492">M1137-O1137-$S$1</f>
        <v>-6000</v>
      </c>
      <c r="S1137" s="28"/>
      <c r="T1137" s="28">
        <f t="shared" si="489"/>
        <v>0</v>
      </c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</row>
    <row r="1138" ht="12.75" customHeight="1">
      <c r="A1138" s="25" t="s">
        <v>83</v>
      </c>
      <c r="B1138" s="26" t="s">
        <v>1937</v>
      </c>
      <c r="C1138" s="39" t="s">
        <v>4891</v>
      </c>
      <c r="D1138" s="28" t="s">
        <v>4892</v>
      </c>
      <c r="E1138" s="28" t="s">
        <v>1905</v>
      </c>
      <c r="F1138" s="28" t="s">
        <v>2282</v>
      </c>
      <c r="G1138" s="28" t="s">
        <v>4893</v>
      </c>
      <c r="H1138" s="28" t="s">
        <v>2771</v>
      </c>
      <c r="I1138" s="28" t="s">
        <v>4894</v>
      </c>
      <c r="J1138" s="28" t="s">
        <v>1859</v>
      </c>
      <c r="K1138" s="28" t="s">
        <v>710</v>
      </c>
      <c r="L1138" s="29">
        <f t="shared" si="488"/>
        <v>48000</v>
      </c>
      <c r="M1138" s="40">
        <v>40000.0</v>
      </c>
      <c r="N1138" s="32"/>
      <c r="O1138" s="30">
        <v>18000.0</v>
      </c>
      <c r="P1138" s="31">
        <f t="shared" si="490"/>
        <v>0.02222222222</v>
      </c>
      <c r="Q1138" s="32">
        <f t="shared" si="491"/>
        <v>22000</v>
      </c>
      <c r="R1138" s="32">
        <f t="shared" si="492"/>
        <v>12000</v>
      </c>
      <c r="S1138" s="28"/>
      <c r="T1138" s="28">
        <f t="shared" si="489"/>
        <v>0</v>
      </c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</row>
    <row r="1139" ht="12.75" customHeight="1">
      <c r="A1139" s="25" t="s">
        <v>83</v>
      </c>
      <c r="B1139" s="26" t="s">
        <v>1937</v>
      </c>
      <c r="C1139" s="42" t="s">
        <v>4895</v>
      </c>
      <c r="D1139" s="28" t="s">
        <v>4896</v>
      </c>
      <c r="E1139" s="28" t="s">
        <v>1905</v>
      </c>
      <c r="F1139" s="28" t="s">
        <v>1952</v>
      </c>
      <c r="G1139" s="28" t="s">
        <v>4897</v>
      </c>
      <c r="H1139" s="28" t="s">
        <v>2771</v>
      </c>
      <c r="I1139" s="28" t="s">
        <v>3149</v>
      </c>
      <c r="J1139" s="28" t="s">
        <v>1574</v>
      </c>
      <c r="K1139" s="28" t="s">
        <v>746</v>
      </c>
      <c r="L1139" s="29">
        <f t="shared" si="488"/>
        <v>36000</v>
      </c>
      <c r="M1139" s="43">
        <v>30000.0</v>
      </c>
      <c r="N1139" s="28"/>
      <c r="O1139" s="30">
        <v>18000.0</v>
      </c>
      <c r="P1139" s="31">
        <f t="shared" si="490"/>
        <v>0.01666666667</v>
      </c>
      <c r="Q1139" s="32">
        <f t="shared" si="491"/>
        <v>12000</v>
      </c>
      <c r="R1139" s="32">
        <f t="shared" si="492"/>
        <v>2000</v>
      </c>
      <c r="S1139" s="28"/>
      <c r="T1139" s="28">
        <f t="shared" si="489"/>
        <v>0</v>
      </c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</row>
    <row r="1140" ht="12.75" customHeight="1">
      <c r="A1140" s="25" t="s">
        <v>83</v>
      </c>
      <c r="B1140" s="35" t="s">
        <v>1949</v>
      </c>
      <c r="C1140" s="44" t="s">
        <v>4898</v>
      </c>
      <c r="D1140" s="6" t="s">
        <v>4899</v>
      </c>
      <c r="E1140" s="6" t="s">
        <v>1905</v>
      </c>
      <c r="F1140" s="6" t="s">
        <v>1924</v>
      </c>
      <c r="G1140" s="6" t="s">
        <v>4900</v>
      </c>
      <c r="H1140" s="6" t="s">
        <v>2771</v>
      </c>
      <c r="I1140" s="6" t="s">
        <v>58</v>
      </c>
      <c r="J1140" s="6" t="s">
        <v>1859</v>
      </c>
      <c r="K1140" s="6" t="s">
        <v>522</v>
      </c>
      <c r="L1140" s="46">
        <v>57600.0</v>
      </c>
      <c r="M1140" s="47">
        <v>48000.0</v>
      </c>
      <c r="O1140" s="48">
        <v>18000.0</v>
      </c>
      <c r="P1140" s="31">
        <f t="shared" si="490"/>
        <v>0.02666666667</v>
      </c>
      <c r="Q1140" s="32">
        <f t="shared" si="491"/>
        <v>30000</v>
      </c>
      <c r="R1140" s="32">
        <f t="shared" si="492"/>
        <v>20000</v>
      </c>
      <c r="S1140" s="28"/>
      <c r="T1140" s="28">
        <f t="shared" si="489"/>
        <v>0</v>
      </c>
    </row>
    <row r="1141" ht="12.75" customHeight="1">
      <c r="A1141" s="25" t="s">
        <v>83</v>
      </c>
      <c r="B1141" s="35" t="s">
        <v>1949</v>
      </c>
      <c r="C1141" s="27" t="s">
        <v>4901</v>
      </c>
      <c r="D1141" s="28" t="s">
        <v>4902</v>
      </c>
      <c r="E1141" s="28" t="s">
        <v>1902</v>
      </c>
      <c r="F1141" s="28" t="s">
        <v>2282</v>
      </c>
      <c r="G1141" s="28" t="s">
        <v>4903</v>
      </c>
      <c r="H1141" s="28" t="s">
        <v>2771</v>
      </c>
      <c r="I1141" s="28" t="s">
        <v>48</v>
      </c>
      <c r="J1141" s="32" t="s">
        <v>1502</v>
      </c>
      <c r="K1141" s="32" t="s">
        <v>209</v>
      </c>
      <c r="L1141" s="29">
        <v>12000.0</v>
      </c>
      <c r="M1141" s="49">
        <v>10000.0</v>
      </c>
      <c r="N1141" s="50"/>
      <c r="O1141" s="48">
        <v>18000.0</v>
      </c>
      <c r="P1141" s="31">
        <f t="shared" si="490"/>
        <v>0.005555555556</v>
      </c>
      <c r="Q1141" s="32">
        <f t="shared" si="491"/>
        <v>-8000</v>
      </c>
      <c r="R1141" s="32">
        <f t="shared" si="492"/>
        <v>-18000</v>
      </c>
      <c r="S1141" s="28"/>
      <c r="T1141" s="28">
        <f t="shared" si="489"/>
        <v>1</v>
      </c>
      <c r="U1141" s="28"/>
      <c r="V1141" s="28"/>
      <c r="W1141" s="28"/>
    </row>
    <row r="1142" ht="12.75" customHeight="1">
      <c r="A1142" s="25" t="s">
        <v>83</v>
      </c>
      <c r="B1142" s="35" t="s">
        <v>1949</v>
      </c>
      <c r="C1142" s="27" t="s">
        <v>4904</v>
      </c>
      <c r="D1142" s="28" t="s">
        <v>4905</v>
      </c>
      <c r="E1142" s="28" t="s">
        <v>1905</v>
      </c>
      <c r="F1142" s="28" t="s">
        <v>1944</v>
      </c>
      <c r="G1142" s="28" t="s">
        <v>4906</v>
      </c>
      <c r="H1142" s="28" t="s">
        <v>2771</v>
      </c>
      <c r="I1142" s="28" t="s">
        <v>2572</v>
      </c>
      <c r="J1142" s="32" t="s">
        <v>1543</v>
      </c>
      <c r="K1142" s="32" t="s">
        <v>1303</v>
      </c>
      <c r="L1142" s="29">
        <v>6000.0</v>
      </c>
      <c r="M1142" s="49">
        <v>5000.0</v>
      </c>
      <c r="N1142" s="50"/>
      <c r="O1142" s="48">
        <v>18000.0</v>
      </c>
      <c r="P1142" s="31">
        <f t="shared" si="490"/>
        <v>0.002777777778</v>
      </c>
      <c r="Q1142" s="32">
        <f t="shared" si="491"/>
        <v>-13000</v>
      </c>
      <c r="R1142" s="32">
        <f t="shared" si="492"/>
        <v>-23000</v>
      </c>
      <c r="S1142" s="28"/>
      <c r="T1142" s="28">
        <f t="shared" si="489"/>
        <v>1</v>
      </c>
      <c r="U1142" s="28"/>
      <c r="V1142" s="28"/>
      <c r="W1142" s="28"/>
    </row>
    <row r="1143" ht="12.75" customHeight="1">
      <c r="A1143" s="25" t="s">
        <v>83</v>
      </c>
      <c r="B1143" s="35" t="s">
        <v>1949</v>
      </c>
      <c r="C1143" s="27" t="s">
        <v>4907</v>
      </c>
      <c r="D1143" s="28" t="s">
        <v>4908</v>
      </c>
      <c r="E1143" s="28" t="s">
        <v>1905</v>
      </c>
      <c r="F1143" s="28" t="s">
        <v>1924</v>
      </c>
      <c r="G1143" s="28" t="s">
        <v>4909</v>
      </c>
      <c r="H1143" s="28" t="s">
        <v>2771</v>
      </c>
      <c r="I1143" s="28" t="s">
        <v>3864</v>
      </c>
      <c r="J1143" s="32" t="s">
        <v>1614</v>
      </c>
      <c r="K1143" s="32" t="s">
        <v>690</v>
      </c>
      <c r="L1143" s="29">
        <v>46800.0</v>
      </c>
      <c r="M1143" s="49">
        <v>39000.0</v>
      </c>
      <c r="N1143" s="50"/>
      <c r="O1143" s="48">
        <v>18000.0</v>
      </c>
      <c r="P1143" s="31">
        <f t="shared" si="490"/>
        <v>0.02166666667</v>
      </c>
      <c r="Q1143" s="32">
        <f t="shared" si="491"/>
        <v>21000</v>
      </c>
      <c r="R1143" s="32">
        <f t="shared" si="492"/>
        <v>11000</v>
      </c>
      <c r="S1143" s="28"/>
      <c r="T1143" s="28">
        <f t="shared" si="489"/>
        <v>0</v>
      </c>
      <c r="U1143" s="28"/>
      <c r="V1143" s="28"/>
      <c r="W1143" s="28"/>
    </row>
    <row r="1144" ht="12.75" customHeight="1">
      <c r="A1144" s="25" t="s">
        <v>83</v>
      </c>
      <c r="B1144" s="35" t="s">
        <v>1949</v>
      </c>
      <c r="C1144" s="27" t="s">
        <v>4910</v>
      </c>
      <c r="D1144" s="28" t="s">
        <v>4911</v>
      </c>
      <c r="E1144" s="28" t="s">
        <v>1905</v>
      </c>
      <c r="F1144" s="28" t="s">
        <v>1952</v>
      </c>
      <c r="G1144" s="28" t="s">
        <v>4912</v>
      </c>
      <c r="H1144" s="28" t="s">
        <v>2771</v>
      </c>
      <c r="I1144" s="28" t="s">
        <v>3437</v>
      </c>
      <c r="J1144" s="32" t="s">
        <v>1859</v>
      </c>
      <c r="K1144" s="32" t="s">
        <v>810</v>
      </c>
      <c r="L1144" s="29">
        <v>20400.0</v>
      </c>
      <c r="M1144" s="49">
        <v>17000.0</v>
      </c>
      <c r="N1144" s="50"/>
      <c r="O1144" s="48">
        <v>18000.0</v>
      </c>
      <c r="P1144" s="31">
        <f t="shared" si="490"/>
        <v>0.009444444444</v>
      </c>
      <c r="Q1144" s="32">
        <f t="shared" si="491"/>
        <v>-1000</v>
      </c>
      <c r="R1144" s="32">
        <f t="shared" si="492"/>
        <v>-11000</v>
      </c>
      <c r="S1144" s="28"/>
      <c r="T1144" s="28">
        <f t="shared" si="489"/>
        <v>1</v>
      </c>
      <c r="U1144" s="28"/>
      <c r="V1144" s="28"/>
      <c r="W1144" s="28"/>
    </row>
    <row r="1145" ht="12.75" customHeight="1">
      <c r="A1145" s="25" t="s">
        <v>83</v>
      </c>
      <c r="B1145" s="35" t="s">
        <v>1949</v>
      </c>
      <c r="C1145" s="27" t="s">
        <v>4913</v>
      </c>
      <c r="D1145" s="28" t="s">
        <v>4914</v>
      </c>
      <c r="E1145" s="28" t="s">
        <v>1902</v>
      </c>
      <c r="F1145" s="28" t="s">
        <v>1952</v>
      </c>
      <c r="G1145" s="28" t="s">
        <v>4915</v>
      </c>
      <c r="H1145" s="28" t="s">
        <v>2771</v>
      </c>
      <c r="I1145" s="28" t="s">
        <v>1954</v>
      </c>
      <c r="J1145" s="32" t="s">
        <v>1687</v>
      </c>
      <c r="K1145" s="32" t="s">
        <v>896</v>
      </c>
      <c r="L1145" s="29">
        <v>69600.0</v>
      </c>
      <c r="M1145" s="49">
        <v>58000.0</v>
      </c>
      <c r="N1145" s="50"/>
      <c r="O1145" s="48">
        <v>18000.0</v>
      </c>
      <c r="P1145" s="31">
        <f t="shared" si="490"/>
        <v>0.03222222222</v>
      </c>
      <c r="Q1145" s="32">
        <f t="shared" si="491"/>
        <v>40000</v>
      </c>
      <c r="R1145" s="32">
        <f t="shared" si="492"/>
        <v>30000</v>
      </c>
      <c r="S1145" s="28"/>
      <c r="T1145" s="28">
        <f t="shared" si="489"/>
        <v>0</v>
      </c>
      <c r="U1145" s="28"/>
      <c r="V1145" s="28"/>
      <c r="W1145" s="28"/>
    </row>
    <row r="1146" ht="12.75" customHeight="1">
      <c r="A1146" s="25" t="s">
        <v>83</v>
      </c>
      <c r="B1146" s="35" t="s">
        <v>1949</v>
      </c>
      <c r="C1146" s="27" t="s">
        <v>4916</v>
      </c>
      <c r="D1146" s="28" t="s">
        <v>4917</v>
      </c>
      <c r="E1146" s="28" t="s">
        <v>1905</v>
      </c>
      <c r="F1146" s="28" t="s">
        <v>1924</v>
      </c>
      <c r="G1146" s="28" t="s">
        <v>4918</v>
      </c>
      <c r="H1146" s="28" t="s">
        <v>2771</v>
      </c>
      <c r="I1146" s="28" t="s">
        <v>79</v>
      </c>
      <c r="J1146" s="32" t="s">
        <v>1498</v>
      </c>
      <c r="K1146" s="32" t="s">
        <v>676</v>
      </c>
      <c r="L1146" s="29">
        <v>2400.0</v>
      </c>
      <c r="M1146" s="49">
        <v>2000.0</v>
      </c>
      <c r="N1146" s="50"/>
      <c r="O1146" s="48">
        <v>18000.0</v>
      </c>
      <c r="P1146" s="31">
        <f t="shared" si="490"/>
        <v>0.001111111111</v>
      </c>
      <c r="Q1146" s="32">
        <f t="shared" si="491"/>
        <v>-16000</v>
      </c>
      <c r="R1146" s="32">
        <f t="shared" si="492"/>
        <v>-26000</v>
      </c>
      <c r="S1146" s="28"/>
      <c r="T1146" s="28">
        <f t="shared" si="489"/>
        <v>1</v>
      </c>
      <c r="U1146" s="28"/>
      <c r="V1146" s="28"/>
      <c r="W1146" s="28"/>
    </row>
    <row r="1147" ht="12.75" customHeight="1">
      <c r="A1147" s="25" t="s">
        <v>83</v>
      </c>
      <c r="B1147" s="35" t="s">
        <v>1983</v>
      </c>
      <c r="C1147" s="27" t="s">
        <v>4919</v>
      </c>
      <c r="D1147" s="28" t="s">
        <v>4920</v>
      </c>
      <c r="E1147" s="28" t="s">
        <v>1902</v>
      </c>
      <c r="F1147" s="28" t="s">
        <v>1924</v>
      </c>
      <c r="G1147" s="28" t="s">
        <v>4921</v>
      </c>
      <c r="H1147" s="28" t="s">
        <v>2771</v>
      </c>
      <c r="I1147" s="28" t="s">
        <v>2929</v>
      </c>
      <c r="J1147" s="32" t="s">
        <v>1454</v>
      </c>
      <c r="K1147" s="32" t="s">
        <v>689</v>
      </c>
      <c r="L1147" s="29">
        <v>1200.0</v>
      </c>
      <c r="M1147" s="49">
        <v>1000.0</v>
      </c>
      <c r="N1147" s="50"/>
      <c r="O1147" s="48">
        <v>18000.0</v>
      </c>
      <c r="P1147" s="31">
        <f t="shared" si="490"/>
        <v>0.0005555555556</v>
      </c>
      <c r="Q1147" s="32">
        <f t="shared" si="491"/>
        <v>-17000</v>
      </c>
      <c r="R1147" s="32">
        <f t="shared" si="492"/>
        <v>-27000</v>
      </c>
      <c r="S1147" s="28"/>
      <c r="T1147" s="28">
        <f t="shared" si="489"/>
        <v>1</v>
      </c>
      <c r="U1147" s="28"/>
      <c r="V1147" s="28"/>
      <c r="W1147" s="28"/>
    </row>
    <row r="1148" ht="12.75" customHeight="1">
      <c r="A1148" s="25" t="s">
        <v>84</v>
      </c>
      <c r="B1148" s="26" t="s">
        <v>1900</v>
      </c>
      <c r="C1148" s="27">
        <v>290.0</v>
      </c>
      <c r="D1148" s="28" t="s">
        <v>4922</v>
      </c>
      <c r="E1148" s="28" t="s">
        <v>1902</v>
      </c>
      <c r="F1148" s="28"/>
      <c r="G1148" s="28" t="s">
        <v>4923</v>
      </c>
      <c r="H1148" s="28"/>
      <c r="I1148" s="28"/>
      <c r="J1148" s="28" t="s">
        <v>1801</v>
      </c>
      <c r="K1148" s="28" t="s">
        <v>1341</v>
      </c>
      <c r="L1148" s="29">
        <f t="shared" ref="L1148:L1150" si="493">M1148*1.2</f>
        <v>5400</v>
      </c>
      <c r="M1148" s="29">
        <v>4500.0</v>
      </c>
      <c r="N1148" s="28"/>
      <c r="O1148" s="30">
        <v>5000.0</v>
      </c>
      <c r="P1148" s="31">
        <f t="shared" ref="P1148:P1153" si="494">sum(L1148/O1148/100)</f>
        <v>0.0108</v>
      </c>
      <c r="Q1148" s="32">
        <f t="shared" ref="Q1148:Q1153" si="495">sum(L1148-O1148)</f>
        <v>400</v>
      </c>
      <c r="R1148" s="32">
        <f t="shared" ref="R1148:R1153" si="496">L1148-O1148-$S$1</f>
        <v>-9600</v>
      </c>
      <c r="S1148" s="28"/>
      <c r="T1148" s="28">
        <f t="shared" ref="T1148:T1153" si="497">IF(O1148&gt;=L1148,1,0)</f>
        <v>0</v>
      </c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</row>
    <row r="1149" ht="12.75" customHeight="1">
      <c r="A1149" s="25" t="s">
        <v>84</v>
      </c>
      <c r="B1149" s="26" t="s">
        <v>1900</v>
      </c>
      <c r="C1149" s="27">
        <v>419.0</v>
      </c>
      <c r="D1149" s="28" t="s">
        <v>4924</v>
      </c>
      <c r="E1149" s="28" t="s">
        <v>1905</v>
      </c>
      <c r="F1149" s="28"/>
      <c r="G1149" s="28" t="s">
        <v>4925</v>
      </c>
      <c r="H1149" s="28"/>
      <c r="I1149" s="28"/>
      <c r="J1149" s="28" t="s">
        <v>1601</v>
      </c>
      <c r="K1149" s="28" t="s">
        <v>943</v>
      </c>
      <c r="L1149" s="29">
        <f t="shared" si="493"/>
        <v>28800</v>
      </c>
      <c r="M1149" s="29">
        <v>24000.0</v>
      </c>
      <c r="N1149" s="28"/>
      <c r="O1149" s="30">
        <v>5000.0</v>
      </c>
      <c r="P1149" s="31">
        <f t="shared" si="494"/>
        <v>0.0576</v>
      </c>
      <c r="Q1149" s="32">
        <f t="shared" si="495"/>
        <v>23800</v>
      </c>
      <c r="R1149" s="32">
        <f t="shared" si="496"/>
        <v>13800</v>
      </c>
      <c r="S1149" s="28"/>
      <c r="T1149" s="28">
        <f t="shared" si="497"/>
        <v>0</v>
      </c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</row>
    <row r="1150" ht="12.75" customHeight="1">
      <c r="A1150" s="25" t="s">
        <v>84</v>
      </c>
      <c r="B1150" s="26" t="s">
        <v>1900</v>
      </c>
      <c r="C1150" s="27">
        <v>444.0</v>
      </c>
      <c r="D1150" s="28" t="s">
        <v>4926</v>
      </c>
      <c r="E1150" s="28" t="s">
        <v>1902</v>
      </c>
      <c r="F1150" s="28"/>
      <c r="G1150" s="28" t="s">
        <v>4927</v>
      </c>
      <c r="H1150" s="28"/>
      <c r="I1150" s="28"/>
      <c r="J1150" s="28" t="s">
        <v>1701</v>
      </c>
      <c r="K1150" s="28" t="s">
        <v>891</v>
      </c>
      <c r="L1150" s="29">
        <f t="shared" si="493"/>
        <v>9600</v>
      </c>
      <c r="M1150" s="29">
        <v>8000.0</v>
      </c>
      <c r="N1150" s="28"/>
      <c r="O1150" s="30">
        <v>5000.0</v>
      </c>
      <c r="P1150" s="31">
        <f t="shared" si="494"/>
        <v>0.0192</v>
      </c>
      <c r="Q1150" s="32">
        <f t="shared" si="495"/>
        <v>4600</v>
      </c>
      <c r="R1150" s="32">
        <f t="shared" si="496"/>
        <v>-5400</v>
      </c>
      <c r="S1150" s="28"/>
      <c r="T1150" s="28">
        <f t="shared" si="497"/>
        <v>0</v>
      </c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</row>
    <row r="1151" ht="12.75" customHeight="1">
      <c r="A1151" s="38" t="s">
        <v>84</v>
      </c>
      <c r="B1151" s="34" t="s">
        <v>1921</v>
      </c>
      <c r="C1151" s="39" t="s">
        <v>4928</v>
      </c>
      <c r="D1151" s="28" t="s">
        <v>4929</v>
      </c>
      <c r="E1151" s="26" t="s">
        <v>1905</v>
      </c>
      <c r="F1151" s="28" t="s">
        <v>1952</v>
      </c>
      <c r="G1151" s="28" t="s">
        <v>4930</v>
      </c>
      <c r="H1151" s="28" t="s">
        <v>88</v>
      </c>
      <c r="I1151" s="28" t="s">
        <v>70</v>
      </c>
      <c r="J1151" s="28" t="s">
        <v>247</v>
      </c>
      <c r="K1151" s="28" t="s">
        <v>1010</v>
      </c>
      <c r="L1151" s="40">
        <v>6500.0</v>
      </c>
      <c r="M1151" s="29">
        <f t="shared" ref="M1151:M1153" si="498">L1151</f>
        <v>6500</v>
      </c>
      <c r="N1151" s="57"/>
      <c r="O1151" s="37">
        <v>5000.0</v>
      </c>
      <c r="P1151" s="31">
        <f t="shared" si="494"/>
        <v>0.013</v>
      </c>
      <c r="Q1151" s="32">
        <f t="shared" si="495"/>
        <v>1500</v>
      </c>
      <c r="R1151" s="32">
        <f t="shared" si="496"/>
        <v>-8500</v>
      </c>
      <c r="S1151" s="28"/>
      <c r="T1151" s="28">
        <f t="shared" si="497"/>
        <v>0</v>
      </c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</row>
    <row r="1152" ht="12.75" customHeight="1">
      <c r="A1152" s="38" t="s">
        <v>84</v>
      </c>
      <c r="B1152" s="34" t="s">
        <v>1921</v>
      </c>
      <c r="C1152" s="39" t="s">
        <v>4931</v>
      </c>
      <c r="D1152" s="28" t="s">
        <v>4932</v>
      </c>
      <c r="E1152" s="26" t="s">
        <v>1905</v>
      </c>
      <c r="F1152" s="28" t="s">
        <v>1924</v>
      </c>
      <c r="G1152" s="28" t="s">
        <v>4933</v>
      </c>
      <c r="H1152" s="28" t="s">
        <v>88</v>
      </c>
      <c r="I1152" s="28" t="s">
        <v>4934</v>
      </c>
      <c r="J1152" s="28" t="s">
        <v>571</v>
      </c>
      <c r="K1152" s="28" t="s">
        <v>1069</v>
      </c>
      <c r="L1152" s="40">
        <v>1500.0</v>
      </c>
      <c r="M1152" s="29">
        <f t="shared" si="498"/>
        <v>1500</v>
      </c>
      <c r="N1152" s="57"/>
      <c r="O1152" s="37">
        <v>5000.0</v>
      </c>
      <c r="P1152" s="31">
        <f t="shared" si="494"/>
        <v>0.003</v>
      </c>
      <c r="Q1152" s="32">
        <f t="shared" si="495"/>
        <v>-3500</v>
      </c>
      <c r="R1152" s="32">
        <f t="shared" si="496"/>
        <v>-13500</v>
      </c>
      <c r="S1152" s="28"/>
      <c r="T1152" s="28">
        <f t="shared" si="497"/>
        <v>1</v>
      </c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</row>
    <row r="1153" ht="12.75" customHeight="1">
      <c r="A1153" s="38" t="s">
        <v>84</v>
      </c>
      <c r="B1153" s="34" t="s">
        <v>1921</v>
      </c>
      <c r="C1153" s="39" t="s">
        <v>4935</v>
      </c>
      <c r="D1153" s="28" t="s">
        <v>4936</v>
      </c>
      <c r="E1153" s="26" t="s">
        <v>1902</v>
      </c>
      <c r="F1153" s="28" t="s">
        <v>1924</v>
      </c>
      <c r="G1153" s="28" t="s">
        <v>4937</v>
      </c>
      <c r="H1153" s="28" t="s">
        <v>88</v>
      </c>
      <c r="I1153" s="28" t="s">
        <v>4938</v>
      </c>
      <c r="J1153" s="28" t="s">
        <v>1747</v>
      </c>
      <c r="K1153" s="28" t="s">
        <v>281</v>
      </c>
      <c r="L1153" s="40">
        <v>5000.0</v>
      </c>
      <c r="M1153" s="29">
        <f t="shared" si="498"/>
        <v>5000</v>
      </c>
      <c r="N1153" s="57"/>
      <c r="O1153" s="37">
        <v>5000.0</v>
      </c>
      <c r="P1153" s="31">
        <f t="shared" si="494"/>
        <v>0.01</v>
      </c>
      <c r="Q1153" s="32">
        <f t="shared" si="495"/>
        <v>0</v>
      </c>
      <c r="R1153" s="32">
        <f t="shared" si="496"/>
        <v>-10000</v>
      </c>
      <c r="S1153" s="28"/>
      <c r="T1153" s="28">
        <f t="shared" si="497"/>
        <v>1</v>
      </c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</row>
    <row r="1154" ht="12.75" customHeight="1">
      <c r="A1154" s="25" t="s">
        <v>84</v>
      </c>
      <c r="B1154" s="35" t="s">
        <v>1949</v>
      </c>
      <c r="C1154" s="27" t="s">
        <v>4939</v>
      </c>
      <c r="D1154" s="28" t="s">
        <v>4940</v>
      </c>
      <c r="E1154" s="28" t="s">
        <v>1902</v>
      </c>
      <c r="F1154" s="28" t="s">
        <v>1924</v>
      </c>
      <c r="G1154" s="28" t="s">
        <v>4941</v>
      </c>
      <c r="H1154" s="28" t="s">
        <v>88</v>
      </c>
      <c r="I1154" s="28" t="s">
        <v>2111</v>
      </c>
      <c r="J1154" s="32" t="s">
        <v>1543</v>
      </c>
      <c r="K1154" s="32" t="s">
        <v>846</v>
      </c>
      <c r="L1154" s="29">
        <v>1200.0</v>
      </c>
      <c r="M1154" s="49">
        <v>1000.0</v>
      </c>
      <c r="N1154" s="50"/>
      <c r="O1154" s="48">
        <v>5000.0</v>
      </c>
      <c r="P1154" s="31">
        <f>sum(M1154/O1154/100)</f>
        <v>0.002</v>
      </c>
      <c r="Q1154" s="32">
        <f>sum(M1154-O1154)</f>
        <v>-4000</v>
      </c>
      <c r="R1154" s="32">
        <f>M1154-O1154-$S$1</f>
        <v>-14000</v>
      </c>
      <c r="S1154" s="28"/>
      <c r="T1154" s="28">
        <f>IF(O1154&gt;=M1154,1,0)</f>
        <v>1</v>
      </c>
      <c r="U1154" s="28"/>
      <c r="V1154" s="28"/>
      <c r="W1154" s="28"/>
    </row>
    <row r="1155" ht="12.75" customHeight="1">
      <c r="A1155" s="33" t="s">
        <v>85</v>
      </c>
      <c r="B1155" s="26" t="s">
        <v>2005</v>
      </c>
      <c r="C1155" s="54">
        <v>612.0</v>
      </c>
      <c r="D1155" s="28" t="s">
        <v>4942</v>
      </c>
      <c r="E1155" s="26" t="s">
        <v>1902</v>
      </c>
      <c r="F1155" s="35" t="s">
        <v>2010</v>
      </c>
      <c r="G1155" s="35" t="s">
        <v>4943</v>
      </c>
      <c r="H1155" s="28"/>
      <c r="I1155" s="28"/>
      <c r="J1155" s="35" t="s">
        <v>1091</v>
      </c>
      <c r="K1155" s="35" t="s">
        <v>202</v>
      </c>
      <c r="L1155" s="40">
        <v>6000.0</v>
      </c>
      <c r="M1155" s="29">
        <f t="shared" ref="M1155:M1158" si="499">L1155</f>
        <v>6000</v>
      </c>
      <c r="N1155" s="53"/>
      <c r="O1155" s="37">
        <v>5000.0</v>
      </c>
      <c r="P1155" s="31">
        <f t="shared" ref="P1155:P1183" si="500">sum(L1155/O1155/100)</f>
        <v>0.012</v>
      </c>
      <c r="Q1155" s="32">
        <f t="shared" ref="Q1155:Q1183" si="501">sum(L1155-O1155)</f>
        <v>1000</v>
      </c>
      <c r="R1155" s="32">
        <f t="shared" ref="R1155:R1183" si="502">L1155-O1155-$S$1</f>
        <v>-9000</v>
      </c>
      <c r="S1155" s="28"/>
      <c r="T1155" s="28">
        <f t="shared" ref="T1155:T1183" si="503">IF(O1155&gt;=L1155,1,0)</f>
        <v>0</v>
      </c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</row>
    <row r="1156" ht="12.75" customHeight="1">
      <c r="A1156" s="38" t="s">
        <v>85</v>
      </c>
      <c r="B1156" s="34" t="s">
        <v>1921</v>
      </c>
      <c r="C1156" s="39" t="s">
        <v>4944</v>
      </c>
      <c r="D1156" s="28" t="s">
        <v>4945</v>
      </c>
      <c r="E1156" s="26" t="s">
        <v>1902</v>
      </c>
      <c r="F1156" s="28" t="s">
        <v>1924</v>
      </c>
      <c r="G1156" s="28" t="s">
        <v>4946</v>
      </c>
      <c r="H1156" s="28" t="s">
        <v>56</v>
      </c>
      <c r="I1156" s="28" t="s">
        <v>1978</v>
      </c>
      <c r="J1156" s="28" t="s">
        <v>1688</v>
      </c>
      <c r="K1156" s="28" t="s">
        <v>1118</v>
      </c>
      <c r="L1156" s="40">
        <v>5000.0</v>
      </c>
      <c r="M1156" s="29">
        <f t="shared" si="499"/>
        <v>5000</v>
      </c>
      <c r="N1156" s="57"/>
      <c r="O1156" s="37">
        <v>5000.0</v>
      </c>
      <c r="P1156" s="31">
        <f t="shared" si="500"/>
        <v>0.01</v>
      </c>
      <c r="Q1156" s="32">
        <f t="shared" si="501"/>
        <v>0</v>
      </c>
      <c r="R1156" s="32">
        <f t="shared" si="502"/>
        <v>-10000</v>
      </c>
      <c r="S1156" s="28"/>
      <c r="T1156" s="28">
        <f t="shared" si="503"/>
        <v>1</v>
      </c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</row>
    <row r="1157" ht="12.75" customHeight="1">
      <c r="A1157" s="38" t="s">
        <v>85</v>
      </c>
      <c r="B1157" s="34" t="s">
        <v>1928</v>
      </c>
      <c r="C1157" s="39" t="s">
        <v>3603</v>
      </c>
      <c r="D1157" s="28" t="s">
        <v>4947</v>
      </c>
      <c r="E1157" s="26" t="s">
        <v>1902</v>
      </c>
      <c r="F1157" s="28" t="s">
        <v>1924</v>
      </c>
      <c r="G1157" s="28" t="s">
        <v>4948</v>
      </c>
      <c r="H1157" s="28" t="s">
        <v>56</v>
      </c>
      <c r="I1157" s="28" t="s">
        <v>9</v>
      </c>
      <c r="J1157" s="28" t="s">
        <v>1659</v>
      </c>
      <c r="K1157" s="28" t="s">
        <v>1079</v>
      </c>
      <c r="L1157" s="40">
        <v>30000.0</v>
      </c>
      <c r="M1157" s="29">
        <f t="shared" si="499"/>
        <v>30000</v>
      </c>
      <c r="N1157" s="57"/>
      <c r="O1157" s="37">
        <v>5000.0</v>
      </c>
      <c r="P1157" s="31">
        <f t="shared" si="500"/>
        <v>0.06</v>
      </c>
      <c r="Q1157" s="32">
        <f t="shared" si="501"/>
        <v>25000</v>
      </c>
      <c r="R1157" s="32">
        <f t="shared" si="502"/>
        <v>15000</v>
      </c>
      <c r="S1157" s="28"/>
      <c r="T1157" s="28">
        <f t="shared" si="503"/>
        <v>0</v>
      </c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</row>
    <row r="1158" ht="12.75" customHeight="1">
      <c r="A1158" s="38" t="s">
        <v>85</v>
      </c>
      <c r="B1158" s="34" t="s">
        <v>1928</v>
      </c>
      <c r="C1158" s="39" t="s">
        <v>4949</v>
      </c>
      <c r="D1158" s="28" t="s">
        <v>4950</v>
      </c>
      <c r="E1158" s="26" t="s">
        <v>1905</v>
      </c>
      <c r="F1158" s="28" t="s">
        <v>1924</v>
      </c>
      <c r="G1158" s="28" t="s">
        <v>4951</v>
      </c>
      <c r="H1158" s="28" t="s">
        <v>56</v>
      </c>
      <c r="I1158" s="28" t="s">
        <v>74</v>
      </c>
      <c r="J1158" s="28" t="s">
        <v>1861</v>
      </c>
      <c r="K1158" s="28" t="s">
        <v>1057</v>
      </c>
      <c r="L1158" s="40">
        <v>4500.0</v>
      </c>
      <c r="M1158" s="29">
        <f t="shared" si="499"/>
        <v>4500</v>
      </c>
      <c r="N1158" s="57"/>
      <c r="O1158" s="37">
        <v>5000.0</v>
      </c>
      <c r="P1158" s="31">
        <f t="shared" si="500"/>
        <v>0.009</v>
      </c>
      <c r="Q1158" s="32">
        <f t="shared" si="501"/>
        <v>-500</v>
      </c>
      <c r="R1158" s="32">
        <f t="shared" si="502"/>
        <v>-10500</v>
      </c>
      <c r="S1158" s="28"/>
      <c r="T1158" s="28">
        <f t="shared" si="503"/>
        <v>1</v>
      </c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</row>
    <row r="1159" ht="12.75" customHeight="1">
      <c r="A1159" s="25" t="s">
        <v>86</v>
      </c>
      <c r="B1159" s="26" t="s">
        <v>1900</v>
      </c>
      <c r="C1159" s="27">
        <v>15.0</v>
      </c>
      <c r="D1159" s="28" t="s">
        <v>4952</v>
      </c>
      <c r="E1159" s="28" t="s">
        <v>1902</v>
      </c>
      <c r="F1159" s="28"/>
      <c r="G1159" s="28" t="s">
        <v>4953</v>
      </c>
      <c r="H1159" s="28"/>
      <c r="I1159" s="28"/>
      <c r="J1159" s="28" t="s">
        <v>1614</v>
      </c>
      <c r="K1159" s="28" t="s">
        <v>746</v>
      </c>
      <c r="L1159" s="29">
        <f t="shared" ref="L1159:L1160" si="504">M1159*1.2</f>
        <v>52800</v>
      </c>
      <c r="M1159" s="29">
        <v>44000.0</v>
      </c>
      <c r="N1159" s="28"/>
      <c r="O1159" s="30">
        <v>150000.0</v>
      </c>
      <c r="P1159" s="31">
        <f t="shared" si="500"/>
        <v>0.00352</v>
      </c>
      <c r="Q1159" s="32">
        <f t="shared" si="501"/>
        <v>-97200</v>
      </c>
      <c r="R1159" s="32">
        <f t="shared" si="502"/>
        <v>-107200</v>
      </c>
      <c r="S1159" s="28"/>
      <c r="T1159" s="28">
        <f t="shared" si="503"/>
        <v>1</v>
      </c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</row>
    <row r="1160" ht="12.75" customHeight="1">
      <c r="A1160" s="25" t="s">
        <v>86</v>
      </c>
      <c r="B1160" s="26" t="s">
        <v>1900</v>
      </c>
      <c r="C1160" s="27">
        <v>147.0</v>
      </c>
      <c r="D1160" s="28" t="s">
        <v>4954</v>
      </c>
      <c r="E1160" s="28" t="s">
        <v>1905</v>
      </c>
      <c r="F1160" s="28"/>
      <c r="G1160" s="28" t="s">
        <v>4955</v>
      </c>
      <c r="H1160" s="28"/>
      <c r="I1160" s="28"/>
      <c r="J1160" s="28" t="s">
        <v>1873</v>
      </c>
      <c r="K1160" s="28" t="s">
        <v>737</v>
      </c>
      <c r="L1160" s="29">
        <f t="shared" si="504"/>
        <v>50400</v>
      </c>
      <c r="M1160" s="29">
        <v>42000.0</v>
      </c>
      <c r="N1160" s="28"/>
      <c r="O1160" s="30">
        <v>150000.0</v>
      </c>
      <c r="P1160" s="31">
        <f t="shared" si="500"/>
        <v>0.00336</v>
      </c>
      <c r="Q1160" s="32">
        <f t="shared" si="501"/>
        <v>-99600</v>
      </c>
      <c r="R1160" s="32">
        <f t="shared" si="502"/>
        <v>-109600</v>
      </c>
      <c r="S1160" s="28"/>
      <c r="T1160" s="28">
        <f t="shared" si="503"/>
        <v>1</v>
      </c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</row>
    <row r="1161" ht="12.75" customHeight="1">
      <c r="A1161" s="33" t="s">
        <v>86</v>
      </c>
      <c r="B1161" s="26" t="s">
        <v>1919</v>
      </c>
      <c r="C1161" s="34">
        <v>152.0</v>
      </c>
      <c r="D1161" s="26" t="s">
        <v>4956</v>
      </c>
      <c r="E1161" s="26" t="s">
        <v>1905</v>
      </c>
      <c r="F1161" s="35"/>
      <c r="G1161" s="26"/>
      <c r="H1161" s="26"/>
      <c r="I1161" s="26"/>
      <c r="J1161" s="26" t="s">
        <v>1820</v>
      </c>
      <c r="K1161" s="26" t="s">
        <v>1194</v>
      </c>
      <c r="L1161" s="36">
        <v>60000.0</v>
      </c>
      <c r="M1161" s="29">
        <f t="shared" ref="M1161:M1163" si="505">L1161</f>
        <v>60000</v>
      </c>
      <c r="N1161" s="28"/>
      <c r="O1161" s="37">
        <v>150000.0</v>
      </c>
      <c r="P1161" s="31">
        <f t="shared" si="500"/>
        <v>0.004</v>
      </c>
      <c r="Q1161" s="32">
        <f t="shared" si="501"/>
        <v>-90000</v>
      </c>
      <c r="R1161" s="32">
        <f t="shared" si="502"/>
        <v>-100000</v>
      </c>
      <c r="S1161" s="28"/>
      <c r="T1161" s="28">
        <f t="shared" si="503"/>
        <v>1</v>
      </c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</row>
    <row r="1162" ht="12.75" customHeight="1">
      <c r="A1162" s="33" t="s">
        <v>86</v>
      </c>
      <c r="B1162" s="26" t="s">
        <v>1919</v>
      </c>
      <c r="C1162" s="34">
        <v>226.0</v>
      </c>
      <c r="D1162" s="26" t="s">
        <v>4957</v>
      </c>
      <c r="E1162" s="26" t="s">
        <v>1902</v>
      </c>
      <c r="F1162" s="35"/>
      <c r="G1162" s="26"/>
      <c r="H1162" s="26"/>
      <c r="I1162" s="26"/>
      <c r="J1162" s="26" t="s">
        <v>1586</v>
      </c>
      <c r="K1162" s="26" t="s">
        <v>766</v>
      </c>
      <c r="L1162" s="36">
        <v>580000.0</v>
      </c>
      <c r="M1162" s="29">
        <f t="shared" si="505"/>
        <v>580000</v>
      </c>
      <c r="N1162" s="53"/>
      <c r="O1162" s="37">
        <v>150000.0</v>
      </c>
      <c r="P1162" s="31">
        <f t="shared" si="500"/>
        <v>0.03866666667</v>
      </c>
      <c r="Q1162" s="32">
        <f t="shared" si="501"/>
        <v>430000</v>
      </c>
      <c r="R1162" s="32">
        <f t="shared" si="502"/>
        <v>420000</v>
      </c>
      <c r="S1162" s="28"/>
      <c r="T1162" s="28">
        <f t="shared" si="503"/>
        <v>0</v>
      </c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</row>
    <row r="1163" ht="12.75" customHeight="1">
      <c r="A1163" s="52" t="s">
        <v>86</v>
      </c>
      <c r="B1163" s="26" t="s">
        <v>1919</v>
      </c>
      <c r="C1163" s="34">
        <v>264.0</v>
      </c>
      <c r="D1163" s="26" t="s">
        <v>4958</v>
      </c>
      <c r="E1163" s="26" t="s">
        <v>1905</v>
      </c>
      <c r="F1163" s="28"/>
      <c r="G1163" s="28"/>
      <c r="H1163" s="28"/>
      <c r="I1163" s="28"/>
      <c r="J1163" s="26" t="s">
        <v>1449</v>
      </c>
      <c r="K1163" s="26" t="s">
        <v>1096</v>
      </c>
      <c r="L1163" s="40">
        <v>250000.0</v>
      </c>
      <c r="M1163" s="29">
        <f t="shared" si="505"/>
        <v>250000</v>
      </c>
      <c r="N1163" s="53"/>
      <c r="O1163" s="37">
        <v>150000.0</v>
      </c>
      <c r="P1163" s="31">
        <f t="shared" si="500"/>
        <v>0.01666666667</v>
      </c>
      <c r="Q1163" s="32">
        <f t="shared" si="501"/>
        <v>100000</v>
      </c>
      <c r="R1163" s="32">
        <f t="shared" si="502"/>
        <v>90000</v>
      </c>
      <c r="S1163" s="28"/>
      <c r="T1163" s="28">
        <f t="shared" si="503"/>
        <v>0</v>
      </c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</row>
    <row r="1164" ht="12.75" customHeight="1">
      <c r="A1164" s="25" t="s">
        <v>86</v>
      </c>
      <c r="B1164" s="26" t="s">
        <v>1933</v>
      </c>
      <c r="C1164" s="39" t="s">
        <v>4959</v>
      </c>
      <c r="D1164" s="28" t="s">
        <v>4960</v>
      </c>
      <c r="E1164" s="28" t="s">
        <v>1902</v>
      </c>
      <c r="F1164" s="28" t="s">
        <v>1924</v>
      </c>
      <c r="G1164" s="28" t="s">
        <v>4961</v>
      </c>
      <c r="H1164" s="53" t="s">
        <v>79</v>
      </c>
      <c r="I1164" s="28" t="s">
        <v>4962</v>
      </c>
      <c r="J1164" s="28" t="s">
        <v>1839</v>
      </c>
      <c r="K1164" s="28" t="s">
        <v>310</v>
      </c>
      <c r="L1164" s="29">
        <f t="shared" ref="L1164:L1174" si="506">M1164*1.2</f>
        <v>150000</v>
      </c>
      <c r="M1164" s="49">
        <v>125000.0</v>
      </c>
      <c r="N1164" s="28"/>
      <c r="O1164" s="37">
        <v>150000.0</v>
      </c>
      <c r="P1164" s="31">
        <f t="shared" si="500"/>
        <v>0.01</v>
      </c>
      <c r="Q1164" s="32">
        <f t="shared" si="501"/>
        <v>0</v>
      </c>
      <c r="R1164" s="32">
        <f t="shared" si="502"/>
        <v>-10000</v>
      </c>
      <c r="S1164" s="28"/>
      <c r="T1164" s="28">
        <f t="shared" si="503"/>
        <v>1</v>
      </c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</row>
    <row r="1165" ht="12.75" customHeight="1">
      <c r="A1165" s="25" t="s">
        <v>86</v>
      </c>
      <c r="B1165" s="26" t="s">
        <v>1933</v>
      </c>
      <c r="C1165" s="39" t="s">
        <v>4963</v>
      </c>
      <c r="D1165" s="28" t="s">
        <v>4964</v>
      </c>
      <c r="E1165" s="28" t="s">
        <v>1905</v>
      </c>
      <c r="F1165" s="28" t="s">
        <v>1924</v>
      </c>
      <c r="G1165" s="28" t="s">
        <v>4965</v>
      </c>
      <c r="H1165" s="53" t="s">
        <v>79</v>
      </c>
      <c r="I1165" s="28" t="s">
        <v>2205</v>
      </c>
      <c r="J1165" s="28" t="s">
        <v>1672</v>
      </c>
      <c r="K1165" s="28" t="s">
        <v>1381</v>
      </c>
      <c r="L1165" s="29">
        <f t="shared" si="506"/>
        <v>600000</v>
      </c>
      <c r="M1165" s="49">
        <v>500000.0</v>
      </c>
      <c r="N1165" s="28"/>
      <c r="O1165" s="37">
        <v>150000.0</v>
      </c>
      <c r="P1165" s="31">
        <f t="shared" si="500"/>
        <v>0.04</v>
      </c>
      <c r="Q1165" s="32">
        <f t="shared" si="501"/>
        <v>450000</v>
      </c>
      <c r="R1165" s="32">
        <f t="shared" si="502"/>
        <v>440000</v>
      </c>
      <c r="S1165" s="28"/>
      <c r="T1165" s="28">
        <f t="shared" si="503"/>
        <v>0</v>
      </c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</row>
    <row r="1166" ht="12.75" customHeight="1">
      <c r="A1166" s="25" t="s">
        <v>86</v>
      </c>
      <c r="B1166" s="26" t="s">
        <v>1933</v>
      </c>
      <c r="C1166" s="39" t="s">
        <v>4966</v>
      </c>
      <c r="D1166" s="28" t="s">
        <v>4967</v>
      </c>
      <c r="E1166" s="28" t="s">
        <v>1902</v>
      </c>
      <c r="F1166" s="28" t="s">
        <v>1924</v>
      </c>
      <c r="G1166" s="28" t="s">
        <v>4968</v>
      </c>
      <c r="H1166" s="53" t="s">
        <v>79</v>
      </c>
      <c r="I1166" s="28" t="s">
        <v>2205</v>
      </c>
      <c r="J1166" s="28" t="s">
        <v>1485</v>
      </c>
      <c r="K1166" s="28" t="s">
        <v>285</v>
      </c>
      <c r="L1166" s="29">
        <f t="shared" si="506"/>
        <v>384000</v>
      </c>
      <c r="M1166" s="49">
        <v>320000.0</v>
      </c>
      <c r="N1166" s="28"/>
      <c r="O1166" s="37">
        <v>150000.0</v>
      </c>
      <c r="P1166" s="31">
        <f t="shared" si="500"/>
        <v>0.0256</v>
      </c>
      <c r="Q1166" s="32">
        <f t="shared" si="501"/>
        <v>234000</v>
      </c>
      <c r="R1166" s="32">
        <f t="shared" si="502"/>
        <v>224000</v>
      </c>
      <c r="S1166" s="28"/>
      <c r="T1166" s="28">
        <f t="shared" si="503"/>
        <v>0</v>
      </c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</row>
    <row r="1167" ht="12.75" customHeight="1">
      <c r="A1167" s="25" t="s">
        <v>86</v>
      </c>
      <c r="B1167" s="26" t="s">
        <v>1933</v>
      </c>
      <c r="C1167" s="39" t="s">
        <v>4969</v>
      </c>
      <c r="D1167" s="28" t="s">
        <v>4970</v>
      </c>
      <c r="E1167" s="28" t="s">
        <v>1905</v>
      </c>
      <c r="F1167" s="28" t="s">
        <v>1924</v>
      </c>
      <c r="G1167" s="28" t="s">
        <v>4971</v>
      </c>
      <c r="H1167" s="53" t="s">
        <v>79</v>
      </c>
      <c r="I1167" s="28" t="s">
        <v>48</v>
      </c>
      <c r="J1167" s="28" t="s">
        <v>1712</v>
      </c>
      <c r="K1167" s="28" t="s">
        <v>1183</v>
      </c>
      <c r="L1167" s="29">
        <f t="shared" si="506"/>
        <v>900000</v>
      </c>
      <c r="M1167" s="49">
        <v>750000.0</v>
      </c>
      <c r="N1167" s="28"/>
      <c r="O1167" s="37">
        <v>150000.0</v>
      </c>
      <c r="P1167" s="31">
        <f t="shared" si="500"/>
        <v>0.06</v>
      </c>
      <c r="Q1167" s="32">
        <f t="shared" si="501"/>
        <v>750000</v>
      </c>
      <c r="R1167" s="32">
        <f t="shared" si="502"/>
        <v>740000</v>
      </c>
      <c r="S1167" s="28"/>
      <c r="T1167" s="28">
        <f t="shared" si="503"/>
        <v>0</v>
      </c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</row>
    <row r="1168" ht="12.75" customHeight="1">
      <c r="A1168" s="25" t="s">
        <v>86</v>
      </c>
      <c r="B1168" s="26" t="s">
        <v>1933</v>
      </c>
      <c r="C1168" s="39" t="s">
        <v>4972</v>
      </c>
      <c r="D1168" s="28" t="s">
        <v>4973</v>
      </c>
      <c r="E1168" s="28" t="s">
        <v>1905</v>
      </c>
      <c r="F1168" s="28" t="s">
        <v>1924</v>
      </c>
      <c r="G1168" s="28" t="s">
        <v>4974</v>
      </c>
      <c r="H1168" s="53" t="s">
        <v>79</v>
      </c>
      <c r="I1168" s="28" t="s">
        <v>111</v>
      </c>
      <c r="J1168" s="28" t="s">
        <v>1735</v>
      </c>
      <c r="K1168" s="28" t="s">
        <v>204</v>
      </c>
      <c r="L1168" s="29">
        <f t="shared" si="506"/>
        <v>600000</v>
      </c>
      <c r="M1168" s="49">
        <v>500000.0</v>
      </c>
      <c r="N1168" s="28"/>
      <c r="O1168" s="37">
        <v>150000.0</v>
      </c>
      <c r="P1168" s="31">
        <f t="shared" si="500"/>
        <v>0.04</v>
      </c>
      <c r="Q1168" s="32">
        <f t="shared" si="501"/>
        <v>450000</v>
      </c>
      <c r="R1168" s="32">
        <f t="shared" si="502"/>
        <v>440000</v>
      </c>
      <c r="S1168" s="28"/>
      <c r="T1168" s="28">
        <f t="shared" si="503"/>
        <v>0</v>
      </c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</row>
    <row r="1169" ht="12.75" customHeight="1">
      <c r="A1169" s="25" t="s">
        <v>86</v>
      </c>
      <c r="B1169" s="26" t="s">
        <v>1933</v>
      </c>
      <c r="C1169" s="39" t="s">
        <v>3244</v>
      </c>
      <c r="D1169" s="28" t="s">
        <v>4975</v>
      </c>
      <c r="E1169" s="28" t="s">
        <v>1902</v>
      </c>
      <c r="F1169" s="28" t="s">
        <v>1924</v>
      </c>
      <c r="G1169" s="28" t="s">
        <v>4976</v>
      </c>
      <c r="H1169" s="53" t="s">
        <v>79</v>
      </c>
      <c r="I1169" s="28" t="s">
        <v>2568</v>
      </c>
      <c r="J1169" s="28" t="s">
        <v>1515</v>
      </c>
      <c r="K1169" s="28" t="s">
        <v>965</v>
      </c>
      <c r="L1169" s="29">
        <f t="shared" si="506"/>
        <v>360000</v>
      </c>
      <c r="M1169" s="49">
        <v>300000.0</v>
      </c>
      <c r="N1169" s="28"/>
      <c r="O1169" s="37">
        <v>150000.0</v>
      </c>
      <c r="P1169" s="31">
        <f t="shared" si="500"/>
        <v>0.024</v>
      </c>
      <c r="Q1169" s="32">
        <f t="shared" si="501"/>
        <v>210000</v>
      </c>
      <c r="R1169" s="32">
        <f t="shared" si="502"/>
        <v>200000</v>
      </c>
      <c r="S1169" s="28"/>
      <c r="T1169" s="28">
        <f t="shared" si="503"/>
        <v>0</v>
      </c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</row>
    <row r="1170" ht="12.75" customHeight="1">
      <c r="A1170" s="25" t="s">
        <v>86</v>
      </c>
      <c r="B1170" s="26" t="s">
        <v>1933</v>
      </c>
      <c r="C1170" s="39" t="s">
        <v>4977</v>
      </c>
      <c r="D1170" s="28" t="s">
        <v>4978</v>
      </c>
      <c r="E1170" s="28" t="s">
        <v>1902</v>
      </c>
      <c r="F1170" s="28" t="s">
        <v>1924</v>
      </c>
      <c r="G1170" s="28" t="s">
        <v>4979</v>
      </c>
      <c r="H1170" s="53" t="s">
        <v>79</v>
      </c>
      <c r="I1170" s="28" t="s">
        <v>3513</v>
      </c>
      <c r="J1170" s="28" t="s">
        <v>1610</v>
      </c>
      <c r="K1170" s="28" t="s">
        <v>309</v>
      </c>
      <c r="L1170" s="29">
        <f t="shared" si="506"/>
        <v>960000</v>
      </c>
      <c r="M1170" s="49">
        <v>800000.0</v>
      </c>
      <c r="N1170" s="28"/>
      <c r="O1170" s="37">
        <v>150000.0</v>
      </c>
      <c r="P1170" s="31">
        <f t="shared" si="500"/>
        <v>0.064</v>
      </c>
      <c r="Q1170" s="32">
        <f t="shared" si="501"/>
        <v>810000</v>
      </c>
      <c r="R1170" s="32">
        <f t="shared" si="502"/>
        <v>800000</v>
      </c>
      <c r="S1170" s="28"/>
      <c r="T1170" s="28">
        <f t="shared" si="503"/>
        <v>0</v>
      </c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</row>
    <row r="1171" ht="12.75" customHeight="1">
      <c r="A1171" s="25" t="s">
        <v>86</v>
      </c>
      <c r="B1171" s="26" t="s">
        <v>1933</v>
      </c>
      <c r="C1171" s="39" t="s">
        <v>4980</v>
      </c>
      <c r="D1171" s="28" t="s">
        <v>4981</v>
      </c>
      <c r="E1171" s="28" t="s">
        <v>1905</v>
      </c>
      <c r="F1171" s="28" t="s">
        <v>1924</v>
      </c>
      <c r="G1171" s="28" t="s">
        <v>4982</v>
      </c>
      <c r="H1171" s="53" t="s">
        <v>79</v>
      </c>
      <c r="I1171" s="28" t="s">
        <v>3679</v>
      </c>
      <c r="J1171" s="28" t="s">
        <v>1729</v>
      </c>
      <c r="K1171" s="28" t="s">
        <v>818</v>
      </c>
      <c r="L1171" s="29">
        <f t="shared" si="506"/>
        <v>450000</v>
      </c>
      <c r="M1171" s="49">
        <v>375000.0</v>
      </c>
      <c r="N1171" s="28"/>
      <c r="O1171" s="37">
        <v>150000.0</v>
      </c>
      <c r="P1171" s="31">
        <f t="shared" si="500"/>
        <v>0.03</v>
      </c>
      <c r="Q1171" s="32">
        <f t="shared" si="501"/>
        <v>300000</v>
      </c>
      <c r="R1171" s="32">
        <f t="shared" si="502"/>
        <v>290000</v>
      </c>
      <c r="S1171" s="28"/>
      <c r="T1171" s="28">
        <f t="shared" si="503"/>
        <v>0</v>
      </c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</row>
    <row r="1172" ht="12.75" customHeight="1">
      <c r="A1172" s="25" t="s">
        <v>86</v>
      </c>
      <c r="B1172" s="26" t="s">
        <v>1933</v>
      </c>
      <c r="C1172" s="39" t="s">
        <v>4983</v>
      </c>
      <c r="D1172" s="28" t="s">
        <v>4984</v>
      </c>
      <c r="E1172" s="28" t="s">
        <v>1905</v>
      </c>
      <c r="F1172" s="28" t="s">
        <v>1924</v>
      </c>
      <c r="G1172" s="28" t="s">
        <v>4985</v>
      </c>
      <c r="H1172" s="53" t="s">
        <v>79</v>
      </c>
      <c r="I1172" s="28" t="s">
        <v>3864</v>
      </c>
      <c r="J1172" s="28" t="s">
        <v>1729</v>
      </c>
      <c r="K1172" s="28" t="s">
        <v>361</v>
      </c>
      <c r="L1172" s="29">
        <f t="shared" si="506"/>
        <v>480000</v>
      </c>
      <c r="M1172" s="49">
        <v>400000.0</v>
      </c>
      <c r="N1172" s="28"/>
      <c r="O1172" s="37">
        <v>150000.0</v>
      </c>
      <c r="P1172" s="31">
        <f t="shared" si="500"/>
        <v>0.032</v>
      </c>
      <c r="Q1172" s="32">
        <f t="shared" si="501"/>
        <v>330000</v>
      </c>
      <c r="R1172" s="32">
        <f t="shared" si="502"/>
        <v>320000</v>
      </c>
      <c r="S1172" s="28"/>
      <c r="T1172" s="28">
        <f t="shared" si="503"/>
        <v>0</v>
      </c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</row>
    <row r="1173" ht="12.75" customHeight="1">
      <c r="A1173" s="25" t="s">
        <v>86</v>
      </c>
      <c r="B1173" s="26" t="s">
        <v>1933</v>
      </c>
      <c r="C1173" s="39" t="s">
        <v>4986</v>
      </c>
      <c r="D1173" s="28" t="s">
        <v>4987</v>
      </c>
      <c r="E1173" s="28" t="s">
        <v>1905</v>
      </c>
      <c r="F1173" s="28" t="s">
        <v>1924</v>
      </c>
      <c r="G1173" s="28" t="s">
        <v>4988</v>
      </c>
      <c r="H1173" s="53" t="s">
        <v>79</v>
      </c>
      <c r="I1173" s="28" t="s">
        <v>2422</v>
      </c>
      <c r="J1173" s="28" t="s">
        <v>1587</v>
      </c>
      <c r="K1173" s="28" t="s">
        <v>177</v>
      </c>
      <c r="L1173" s="29">
        <f t="shared" si="506"/>
        <v>720000</v>
      </c>
      <c r="M1173" s="49">
        <v>600000.0</v>
      </c>
      <c r="N1173" s="28"/>
      <c r="O1173" s="37">
        <v>150000.0</v>
      </c>
      <c r="P1173" s="31">
        <f t="shared" si="500"/>
        <v>0.048</v>
      </c>
      <c r="Q1173" s="32">
        <f t="shared" si="501"/>
        <v>570000</v>
      </c>
      <c r="R1173" s="32">
        <f t="shared" si="502"/>
        <v>560000</v>
      </c>
      <c r="S1173" s="28"/>
      <c r="T1173" s="28">
        <f t="shared" si="503"/>
        <v>0</v>
      </c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</row>
    <row r="1174" ht="12.75" customHeight="1">
      <c r="A1174" s="25" t="s">
        <v>86</v>
      </c>
      <c r="B1174" s="26" t="s">
        <v>1933</v>
      </c>
      <c r="C1174" s="39" t="s">
        <v>4989</v>
      </c>
      <c r="D1174" s="28" t="s">
        <v>4990</v>
      </c>
      <c r="E1174" s="28" t="s">
        <v>1905</v>
      </c>
      <c r="F1174" s="28" t="s">
        <v>1924</v>
      </c>
      <c r="G1174" s="28" t="s">
        <v>4991</v>
      </c>
      <c r="H1174" s="53" t="s">
        <v>79</v>
      </c>
      <c r="I1174" s="28" t="s">
        <v>3864</v>
      </c>
      <c r="J1174" s="28" t="s">
        <v>1729</v>
      </c>
      <c r="K1174" s="28" t="s">
        <v>818</v>
      </c>
      <c r="L1174" s="29">
        <f t="shared" si="506"/>
        <v>216000</v>
      </c>
      <c r="M1174" s="49">
        <v>180000.0</v>
      </c>
      <c r="N1174" s="28"/>
      <c r="O1174" s="37">
        <v>150000.0</v>
      </c>
      <c r="P1174" s="31">
        <f t="shared" si="500"/>
        <v>0.0144</v>
      </c>
      <c r="Q1174" s="32">
        <f t="shared" si="501"/>
        <v>66000</v>
      </c>
      <c r="R1174" s="32">
        <f t="shared" si="502"/>
        <v>56000</v>
      </c>
      <c r="S1174" s="28"/>
      <c r="T1174" s="28">
        <f t="shared" si="503"/>
        <v>0</v>
      </c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</row>
    <row r="1175" ht="12.75" customHeight="1">
      <c r="A1175" s="38" t="s">
        <v>86</v>
      </c>
      <c r="B1175" s="34" t="s">
        <v>1933</v>
      </c>
      <c r="C1175" s="39" t="s">
        <v>3841</v>
      </c>
      <c r="D1175" s="28" t="s">
        <v>4992</v>
      </c>
      <c r="E1175" s="28" t="s">
        <v>1902</v>
      </c>
      <c r="F1175" s="28" t="s">
        <v>1924</v>
      </c>
      <c r="G1175" s="28" t="s">
        <v>4993</v>
      </c>
      <c r="H1175" s="28" t="s">
        <v>79</v>
      </c>
      <c r="I1175" s="28" t="s">
        <v>4994</v>
      </c>
      <c r="J1175" s="53" t="s">
        <v>1679</v>
      </c>
      <c r="K1175" s="28" t="s">
        <v>746</v>
      </c>
      <c r="L1175" s="29">
        <v>74400.0</v>
      </c>
      <c r="M1175" s="49">
        <v>62000.0</v>
      </c>
      <c r="N1175" s="28"/>
      <c r="O1175" s="30">
        <v>150000.0</v>
      </c>
      <c r="P1175" s="31">
        <f t="shared" si="500"/>
        <v>0.00496</v>
      </c>
      <c r="Q1175" s="32">
        <f t="shared" si="501"/>
        <v>-75600</v>
      </c>
      <c r="R1175" s="32">
        <f t="shared" si="502"/>
        <v>-85600</v>
      </c>
      <c r="S1175" s="28"/>
      <c r="T1175" s="28">
        <f t="shared" si="503"/>
        <v>1</v>
      </c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</row>
    <row r="1176" ht="12.75" customHeight="1">
      <c r="A1176" s="38" t="s">
        <v>86</v>
      </c>
      <c r="B1176" s="34" t="s">
        <v>1933</v>
      </c>
      <c r="C1176" s="39" t="s">
        <v>2619</v>
      </c>
      <c r="D1176" s="28" t="s">
        <v>4995</v>
      </c>
      <c r="E1176" s="28" t="s">
        <v>1902</v>
      </c>
      <c r="F1176" s="28" t="s">
        <v>1924</v>
      </c>
      <c r="G1176" s="28" t="s">
        <v>4996</v>
      </c>
      <c r="H1176" s="28" t="s">
        <v>79</v>
      </c>
      <c r="I1176" s="28" t="s">
        <v>93</v>
      </c>
      <c r="J1176" s="53" t="s">
        <v>1681</v>
      </c>
      <c r="K1176" s="28" t="s">
        <v>754</v>
      </c>
      <c r="L1176" s="29">
        <v>264000.0</v>
      </c>
      <c r="M1176" s="49">
        <v>220000.0</v>
      </c>
      <c r="N1176" s="28"/>
      <c r="O1176" s="30">
        <v>150000.0</v>
      </c>
      <c r="P1176" s="31">
        <f t="shared" si="500"/>
        <v>0.0176</v>
      </c>
      <c r="Q1176" s="32">
        <f t="shared" si="501"/>
        <v>114000</v>
      </c>
      <c r="R1176" s="32">
        <f t="shared" si="502"/>
        <v>104000</v>
      </c>
      <c r="S1176" s="28"/>
      <c r="T1176" s="28">
        <f t="shared" si="503"/>
        <v>0</v>
      </c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</row>
    <row r="1177" ht="12.75" customHeight="1">
      <c r="A1177" s="25" t="s">
        <v>86</v>
      </c>
      <c r="B1177" s="26" t="s">
        <v>1933</v>
      </c>
      <c r="C1177" s="39" t="s">
        <v>4997</v>
      </c>
      <c r="D1177" s="28" t="s">
        <v>4998</v>
      </c>
      <c r="E1177" s="28" t="s">
        <v>1905</v>
      </c>
      <c r="F1177" s="28" t="s">
        <v>2382</v>
      </c>
      <c r="G1177" s="28" t="s">
        <v>4999</v>
      </c>
      <c r="H1177" s="53" t="s">
        <v>79</v>
      </c>
      <c r="I1177" s="28" t="s">
        <v>5000</v>
      </c>
      <c r="J1177" s="28" t="s">
        <v>1574</v>
      </c>
      <c r="K1177" s="28" t="s">
        <v>1155</v>
      </c>
      <c r="L1177" s="29">
        <f>M1177*1.2</f>
        <v>504000</v>
      </c>
      <c r="M1177" s="49">
        <v>420000.0</v>
      </c>
      <c r="N1177" s="28"/>
      <c r="O1177" s="37">
        <v>150000.0</v>
      </c>
      <c r="P1177" s="31">
        <f t="shared" si="500"/>
        <v>0.0336</v>
      </c>
      <c r="Q1177" s="32">
        <f t="shared" si="501"/>
        <v>354000</v>
      </c>
      <c r="R1177" s="32">
        <f t="shared" si="502"/>
        <v>344000</v>
      </c>
      <c r="S1177" s="28"/>
      <c r="T1177" s="28">
        <f t="shared" si="503"/>
        <v>0</v>
      </c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</row>
    <row r="1178" ht="12.75" customHeight="1">
      <c r="A1178" s="38" t="s">
        <v>86</v>
      </c>
      <c r="B1178" s="34" t="s">
        <v>1933</v>
      </c>
      <c r="C1178" s="39" t="s">
        <v>5001</v>
      </c>
      <c r="D1178" s="28" t="s">
        <v>5002</v>
      </c>
      <c r="E1178" s="28" t="s">
        <v>1902</v>
      </c>
      <c r="F1178" s="28" t="s">
        <v>1924</v>
      </c>
      <c r="G1178" s="28" t="s">
        <v>5003</v>
      </c>
      <c r="H1178" s="28" t="s">
        <v>79</v>
      </c>
      <c r="I1178" s="28" t="s">
        <v>48</v>
      </c>
      <c r="J1178" s="58" t="s">
        <v>1568</v>
      </c>
      <c r="K1178" s="53" t="s">
        <v>177</v>
      </c>
      <c r="L1178" s="29">
        <v>33600.0</v>
      </c>
      <c r="M1178" s="49">
        <v>28000.0</v>
      </c>
      <c r="N1178" s="28"/>
      <c r="O1178" s="30">
        <v>150000.0</v>
      </c>
      <c r="P1178" s="31">
        <f t="shared" si="500"/>
        <v>0.00224</v>
      </c>
      <c r="Q1178" s="32">
        <f t="shared" si="501"/>
        <v>-116400</v>
      </c>
      <c r="R1178" s="32">
        <f t="shared" si="502"/>
        <v>-126400</v>
      </c>
      <c r="S1178" s="28"/>
      <c r="T1178" s="28">
        <f t="shared" si="503"/>
        <v>1</v>
      </c>
    </row>
    <row r="1179" ht="12.75" customHeight="1">
      <c r="A1179" s="25" t="s">
        <v>86</v>
      </c>
      <c r="B1179" s="26" t="s">
        <v>1933</v>
      </c>
      <c r="C1179" s="39" t="s">
        <v>5004</v>
      </c>
      <c r="D1179" s="28" t="s">
        <v>5005</v>
      </c>
      <c r="E1179" s="28" t="s">
        <v>1902</v>
      </c>
      <c r="F1179" s="28" t="s">
        <v>1924</v>
      </c>
      <c r="G1179" s="28" t="s">
        <v>5006</v>
      </c>
      <c r="H1179" s="53" t="s">
        <v>79</v>
      </c>
      <c r="I1179" s="28" t="s">
        <v>44</v>
      </c>
      <c r="J1179" s="28" t="s">
        <v>1482</v>
      </c>
      <c r="K1179" s="28" t="s">
        <v>766</v>
      </c>
      <c r="L1179" s="29">
        <f t="shared" ref="L1179:L1202" si="507">M1179*1.2</f>
        <v>600000</v>
      </c>
      <c r="M1179" s="49">
        <v>500000.0</v>
      </c>
      <c r="N1179" s="28"/>
      <c r="O1179" s="37">
        <v>150000.0</v>
      </c>
      <c r="P1179" s="31">
        <f t="shared" si="500"/>
        <v>0.04</v>
      </c>
      <c r="Q1179" s="32">
        <f t="shared" si="501"/>
        <v>450000</v>
      </c>
      <c r="R1179" s="32">
        <f t="shared" si="502"/>
        <v>440000</v>
      </c>
      <c r="S1179" s="28"/>
      <c r="T1179" s="28">
        <f t="shared" si="503"/>
        <v>0</v>
      </c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</row>
    <row r="1180" ht="12.75" customHeight="1">
      <c r="A1180" s="25" t="s">
        <v>86</v>
      </c>
      <c r="B1180" s="26" t="s">
        <v>1933</v>
      </c>
      <c r="C1180" s="39" t="s">
        <v>3080</v>
      </c>
      <c r="D1180" s="28" t="s">
        <v>5007</v>
      </c>
      <c r="E1180" s="28" t="s">
        <v>1902</v>
      </c>
      <c r="F1180" s="28" t="s">
        <v>1924</v>
      </c>
      <c r="G1180" s="28" t="s">
        <v>5008</v>
      </c>
      <c r="H1180" s="53" t="s">
        <v>79</v>
      </c>
      <c r="I1180" s="28" t="s">
        <v>58</v>
      </c>
      <c r="J1180" s="28" t="s">
        <v>1578</v>
      </c>
      <c r="K1180" s="28" t="s">
        <v>309</v>
      </c>
      <c r="L1180" s="29">
        <f t="shared" si="507"/>
        <v>840000</v>
      </c>
      <c r="M1180" s="49">
        <v>700000.0</v>
      </c>
      <c r="N1180" s="28"/>
      <c r="O1180" s="37">
        <v>150000.0</v>
      </c>
      <c r="P1180" s="31">
        <f t="shared" si="500"/>
        <v>0.056</v>
      </c>
      <c r="Q1180" s="32">
        <f t="shared" si="501"/>
        <v>690000</v>
      </c>
      <c r="R1180" s="32">
        <f t="shared" si="502"/>
        <v>680000</v>
      </c>
      <c r="S1180" s="28"/>
      <c r="T1180" s="28">
        <f t="shared" si="503"/>
        <v>0</v>
      </c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</row>
    <row r="1181" ht="12.75" customHeight="1">
      <c r="A1181" s="25" t="s">
        <v>86</v>
      </c>
      <c r="B1181" s="26" t="s">
        <v>1933</v>
      </c>
      <c r="C1181" s="39" t="s">
        <v>4208</v>
      </c>
      <c r="D1181" s="28" t="s">
        <v>5009</v>
      </c>
      <c r="E1181" s="28" t="s">
        <v>1905</v>
      </c>
      <c r="F1181" s="28" t="s">
        <v>1924</v>
      </c>
      <c r="G1181" s="28" t="s">
        <v>5010</v>
      </c>
      <c r="H1181" s="53" t="s">
        <v>79</v>
      </c>
      <c r="I1181" s="28" t="s">
        <v>2205</v>
      </c>
      <c r="J1181" s="28" t="s">
        <v>1603</v>
      </c>
      <c r="K1181" s="28" t="s">
        <v>1113</v>
      </c>
      <c r="L1181" s="29">
        <f t="shared" si="507"/>
        <v>570000</v>
      </c>
      <c r="M1181" s="49">
        <v>475000.0</v>
      </c>
      <c r="N1181" s="28"/>
      <c r="O1181" s="37">
        <v>150000.0</v>
      </c>
      <c r="P1181" s="31">
        <f t="shared" si="500"/>
        <v>0.038</v>
      </c>
      <c r="Q1181" s="32">
        <f t="shared" si="501"/>
        <v>420000</v>
      </c>
      <c r="R1181" s="32">
        <f t="shared" si="502"/>
        <v>410000</v>
      </c>
      <c r="S1181" s="28"/>
      <c r="T1181" s="28">
        <f t="shared" si="503"/>
        <v>0</v>
      </c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</row>
    <row r="1182" ht="12.75" customHeight="1">
      <c r="A1182" s="25" t="s">
        <v>86</v>
      </c>
      <c r="B1182" s="26" t="s">
        <v>1933</v>
      </c>
      <c r="C1182" s="39" t="s">
        <v>3132</v>
      </c>
      <c r="D1182" s="28" t="s">
        <v>5011</v>
      </c>
      <c r="E1182" s="28" t="s">
        <v>1905</v>
      </c>
      <c r="F1182" s="28" t="s">
        <v>1924</v>
      </c>
      <c r="G1182" s="28" t="s">
        <v>5012</v>
      </c>
      <c r="H1182" s="53" t="s">
        <v>79</v>
      </c>
      <c r="I1182" s="28" t="s">
        <v>58</v>
      </c>
      <c r="J1182" s="28" t="s">
        <v>1690</v>
      </c>
      <c r="K1182" s="28" t="s">
        <v>693</v>
      </c>
      <c r="L1182" s="29">
        <f t="shared" si="507"/>
        <v>660000</v>
      </c>
      <c r="M1182" s="49">
        <v>550000.0</v>
      </c>
      <c r="N1182" s="28"/>
      <c r="O1182" s="37">
        <v>150000.0</v>
      </c>
      <c r="P1182" s="31">
        <f t="shared" si="500"/>
        <v>0.044</v>
      </c>
      <c r="Q1182" s="32">
        <f t="shared" si="501"/>
        <v>510000</v>
      </c>
      <c r="R1182" s="32">
        <f t="shared" si="502"/>
        <v>500000</v>
      </c>
      <c r="S1182" s="28"/>
      <c r="T1182" s="28">
        <f t="shared" si="503"/>
        <v>0</v>
      </c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</row>
    <row r="1183" ht="12.75" customHeight="1">
      <c r="A1183" s="25" t="s">
        <v>86</v>
      </c>
      <c r="B1183" s="26" t="s">
        <v>1933</v>
      </c>
      <c r="C1183" s="39" t="s">
        <v>5013</v>
      </c>
      <c r="D1183" s="28" t="s">
        <v>5014</v>
      </c>
      <c r="E1183" s="28" t="s">
        <v>1902</v>
      </c>
      <c r="F1183" s="28" t="s">
        <v>1924</v>
      </c>
      <c r="G1183" s="28" t="s">
        <v>5015</v>
      </c>
      <c r="H1183" s="53" t="s">
        <v>79</v>
      </c>
      <c r="I1183" s="28" t="s">
        <v>2477</v>
      </c>
      <c r="J1183" s="28" t="s">
        <v>1568</v>
      </c>
      <c r="K1183" s="28" t="s">
        <v>818</v>
      </c>
      <c r="L1183" s="29">
        <f t="shared" si="507"/>
        <v>432000</v>
      </c>
      <c r="M1183" s="49">
        <v>360000.0</v>
      </c>
      <c r="N1183" s="28"/>
      <c r="O1183" s="37">
        <v>150000.0</v>
      </c>
      <c r="P1183" s="31">
        <f t="shared" si="500"/>
        <v>0.0288</v>
      </c>
      <c r="Q1183" s="32">
        <f t="shared" si="501"/>
        <v>282000</v>
      </c>
      <c r="R1183" s="32">
        <f t="shared" si="502"/>
        <v>272000</v>
      </c>
      <c r="S1183" s="28"/>
      <c r="T1183" s="28">
        <f t="shared" si="503"/>
        <v>0</v>
      </c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</row>
    <row r="1184" ht="12.75" customHeight="1">
      <c r="A1184" s="25" t="s">
        <v>86</v>
      </c>
      <c r="B1184" s="26" t="s">
        <v>1937</v>
      </c>
      <c r="C1184" s="44" t="s">
        <v>5016</v>
      </c>
      <c r="D1184" s="6" t="s">
        <v>5017</v>
      </c>
      <c r="E1184" s="6" t="s">
        <v>1902</v>
      </c>
      <c r="F1184" s="6" t="s">
        <v>1924</v>
      </c>
      <c r="G1184" s="6" t="s">
        <v>5018</v>
      </c>
      <c r="I1184" s="6" t="s">
        <v>79</v>
      </c>
      <c r="J1184" s="6" t="s">
        <v>1503</v>
      </c>
      <c r="K1184" s="6" t="s">
        <v>1237</v>
      </c>
      <c r="L1184" s="29">
        <f t="shared" si="507"/>
        <v>78000</v>
      </c>
      <c r="M1184" s="45">
        <v>65000.0</v>
      </c>
      <c r="O1184" s="30">
        <v>150000.0</v>
      </c>
      <c r="P1184" s="31">
        <v>0.004333333333333333</v>
      </c>
      <c r="Q1184" s="32">
        <v>-85000.0</v>
      </c>
      <c r="R1184" s="32">
        <v>-95000.0</v>
      </c>
      <c r="S1184" s="28"/>
      <c r="T1184" s="28">
        <f t="shared" ref="T1184:T1189" si="508">IF(O1184&gt;=M1184,1,0)</f>
        <v>1</v>
      </c>
    </row>
    <row r="1185" ht="12.75" customHeight="1">
      <c r="A1185" s="25" t="s">
        <v>86</v>
      </c>
      <c r="B1185" s="26" t="s">
        <v>1937</v>
      </c>
      <c r="C1185" s="39" t="s">
        <v>5019</v>
      </c>
      <c r="D1185" s="28" t="s">
        <v>5020</v>
      </c>
      <c r="E1185" s="28" t="s">
        <v>1902</v>
      </c>
      <c r="F1185" s="28" t="s">
        <v>1924</v>
      </c>
      <c r="G1185" s="28" t="s">
        <v>5021</v>
      </c>
      <c r="H1185" s="28" t="s">
        <v>79</v>
      </c>
      <c r="I1185" s="28" t="s">
        <v>5022</v>
      </c>
      <c r="J1185" s="28" t="s">
        <v>1620</v>
      </c>
      <c r="K1185" s="28" t="s">
        <v>754</v>
      </c>
      <c r="L1185" s="29">
        <f t="shared" si="507"/>
        <v>60000</v>
      </c>
      <c r="M1185" s="40">
        <v>50000.0</v>
      </c>
      <c r="N1185" s="32"/>
      <c r="O1185" s="30">
        <v>150000.0</v>
      </c>
      <c r="P1185" s="31">
        <f t="shared" ref="P1185:P1189" si="509">sum(M1185/O1185/100)</f>
        <v>0.003333333333</v>
      </c>
      <c r="Q1185" s="32">
        <f t="shared" ref="Q1185:Q1189" si="510">sum(M1185-O1185)</f>
        <v>-100000</v>
      </c>
      <c r="R1185" s="32">
        <f t="shared" ref="R1185:R1189" si="511">M1185-O1185-$S$1</f>
        <v>-110000</v>
      </c>
      <c r="S1185" s="28"/>
      <c r="T1185" s="28">
        <f t="shared" si="508"/>
        <v>1</v>
      </c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</row>
    <row r="1186" ht="12.75" customHeight="1">
      <c r="A1186" s="25" t="s">
        <v>86</v>
      </c>
      <c r="B1186" s="26" t="s">
        <v>1937</v>
      </c>
      <c r="C1186" s="42" t="s">
        <v>2841</v>
      </c>
      <c r="D1186" s="28" t="s">
        <v>5023</v>
      </c>
      <c r="E1186" s="28" t="s">
        <v>1905</v>
      </c>
      <c r="F1186" s="28" t="s">
        <v>1924</v>
      </c>
      <c r="G1186" s="28" t="s">
        <v>5024</v>
      </c>
      <c r="H1186" s="28" t="s">
        <v>79</v>
      </c>
      <c r="I1186" s="28" t="s">
        <v>48</v>
      </c>
      <c r="J1186" s="28" t="s">
        <v>1473</v>
      </c>
      <c r="K1186" s="28" t="s">
        <v>1152</v>
      </c>
      <c r="L1186" s="29">
        <f t="shared" si="507"/>
        <v>48000</v>
      </c>
      <c r="M1186" s="43">
        <v>40000.0</v>
      </c>
      <c r="N1186" s="28"/>
      <c r="O1186" s="30">
        <v>150000.0</v>
      </c>
      <c r="P1186" s="31">
        <f t="shared" si="509"/>
        <v>0.002666666667</v>
      </c>
      <c r="Q1186" s="32">
        <f t="shared" si="510"/>
        <v>-110000</v>
      </c>
      <c r="R1186" s="32">
        <f t="shared" si="511"/>
        <v>-120000</v>
      </c>
      <c r="S1186" s="28"/>
      <c r="T1186" s="28">
        <f t="shared" si="508"/>
        <v>1</v>
      </c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</row>
    <row r="1187" ht="12.75" customHeight="1">
      <c r="A1187" s="25" t="s">
        <v>86</v>
      </c>
      <c r="B1187" s="26" t="s">
        <v>1937</v>
      </c>
      <c r="C1187" s="42" t="s">
        <v>1922</v>
      </c>
      <c r="D1187" s="28" t="s">
        <v>5025</v>
      </c>
      <c r="E1187" s="28" t="s">
        <v>1905</v>
      </c>
      <c r="F1187" s="28" t="s">
        <v>1924</v>
      </c>
      <c r="G1187" s="28" t="s">
        <v>5026</v>
      </c>
      <c r="H1187" s="28" t="s">
        <v>79</v>
      </c>
      <c r="I1187" s="28" t="s">
        <v>58</v>
      </c>
      <c r="J1187" s="28" t="s">
        <v>1867</v>
      </c>
      <c r="K1187" s="28" t="s">
        <v>906</v>
      </c>
      <c r="L1187" s="29">
        <f t="shared" si="507"/>
        <v>60000</v>
      </c>
      <c r="M1187" s="43">
        <v>50000.0</v>
      </c>
      <c r="N1187" s="28"/>
      <c r="O1187" s="30">
        <v>150000.0</v>
      </c>
      <c r="P1187" s="31">
        <f t="shared" si="509"/>
        <v>0.003333333333</v>
      </c>
      <c r="Q1187" s="32">
        <f t="shared" si="510"/>
        <v>-100000</v>
      </c>
      <c r="R1187" s="32">
        <f t="shared" si="511"/>
        <v>-110000</v>
      </c>
      <c r="S1187" s="28"/>
      <c r="T1187" s="28">
        <f t="shared" si="508"/>
        <v>1</v>
      </c>
      <c r="V1187" s="28"/>
      <c r="W1187" s="28"/>
      <c r="X1187" s="28"/>
    </row>
    <row r="1188" ht="12.75" customHeight="1">
      <c r="A1188" s="25" t="s">
        <v>86</v>
      </c>
      <c r="B1188" s="26" t="s">
        <v>1937</v>
      </c>
      <c r="C1188" s="42" t="s">
        <v>5027</v>
      </c>
      <c r="D1188" s="28" t="s">
        <v>5028</v>
      </c>
      <c r="E1188" s="28" t="s">
        <v>1905</v>
      </c>
      <c r="F1188" s="28" t="s">
        <v>1924</v>
      </c>
      <c r="G1188" s="28" t="s">
        <v>5029</v>
      </c>
      <c r="H1188" s="28" t="s">
        <v>79</v>
      </c>
      <c r="I1188" s="28" t="s">
        <v>127</v>
      </c>
      <c r="J1188" s="28" t="s">
        <v>1620</v>
      </c>
      <c r="K1188" s="28" t="s">
        <v>564</v>
      </c>
      <c r="L1188" s="29">
        <f t="shared" si="507"/>
        <v>93600</v>
      </c>
      <c r="M1188" s="43">
        <v>78000.0</v>
      </c>
      <c r="N1188" s="28"/>
      <c r="O1188" s="30">
        <v>150000.0</v>
      </c>
      <c r="P1188" s="31">
        <f t="shared" si="509"/>
        <v>0.0052</v>
      </c>
      <c r="Q1188" s="32">
        <f t="shared" si="510"/>
        <v>-72000</v>
      </c>
      <c r="R1188" s="32">
        <f t="shared" si="511"/>
        <v>-82000</v>
      </c>
      <c r="S1188" s="28"/>
      <c r="T1188" s="28">
        <f t="shared" si="508"/>
        <v>1</v>
      </c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</row>
    <row r="1189" ht="12.75" customHeight="1">
      <c r="A1189" s="25" t="s">
        <v>86</v>
      </c>
      <c r="B1189" s="26" t="s">
        <v>1937</v>
      </c>
      <c r="C1189" s="42" t="s">
        <v>3937</v>
      </c>
      <c r="D1189" s="28" t="s">
        <v>5030</v>
      </c>
      <c r="E1189" s="28" t="s">
        <v>1902</v>
      </c>
      <c r="F1189" s="28" t="s">
        <v>1924</v>
      </c>
      <c r="G1189" s="28" t="s">
        <v>5031</v>
      </c>
      <c r="H1189" s="28" t="s">
        <v>79</v>
      </c>
      <c r="I1189" s="28" t="s">
        <v>58</v>
      </c>
      <c r="J1189" s="28" t="s">
        <v>1515</v>
      </c>
      <c r="K1189" s="28" t="s">
        <v>430</v>
      </c>
      <c r="L1189" s="29">
        <f t="shared" si="507"/>
        <v>168000</v>
      </c>
      <c r="M1189" s="43">
        <v>140000.0</v>
      </c>
      <c r="N1189" s="28"/>
      <c r="O1189" s="30">
        <v>150000.0</v>
      </c>
      <c r="P1189" s="31">
        <f t="shared" si="509"/>
        <v>0.009333333333</v>
      </c>
      <c r="Q1189" s="32">
        <f t="shared" si="510"/>
        <v>-10000</v>
      </c>
      <c r="R1189" s="32">
        <f t="shared" si="511"/>
        <v>-20000</v>
      </c>
      <c r="S1189" s="28"/>
      <c r="T1189" s="28">
        <f t="shared" si="508"/>
        <v>1</v>
      </c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</row>
    <row r="1190" ht="12.75" customHeight="1">
      <c r="A1190" s="25" t="s">
        <v>87</v>
      </c>
      <c r="B1190" s="26" t="s">
        <v>1900</v>
      </c>
      <c r="C1190" s="27">
        <v>18.0</v>
      </c>
      <c r="D1190" s="28" t="s">
        <v>5032</v>
      </c>
      <c r="E1190" s="28" t="s">
        <v>1902</v>
      </c>
      <c r="F1190" s="28"/>
      <c r="G1190" s="28" t="s">
        <v>5033</v>
      </c>
      <c r="H1190" s="28"/>
      <c r="I1190" s="28"/>
      <c r="J1190" s="28" t="s">
        <v>1775</v>
      </c>
      <c r="K1190" s="28" t="s">
        <v>547</v>
      </c>
      <c r="L1190" s="29">
        <f t="shared" si="507"/>
        <v>38400</v>
      </c>
      <c r="M1190" s="29">
        <v>32000.0</v>
      </c>
      <c r="N1190" s="28"/>
      <c r="O1190" s="30">
        <v>15000.0</v>
      </c>
      <c r="P1190" s="31">
        <f t="shared" ref="P1190:P1241" si="512">sum(L1190/O1190/100)</f>
        <v>0.0256</v>
      </c>
      <c r="Q1190" s="32">
        <f t="shared" ref="Q1190:Q1241" si="513">sum(L1190-O1190)</f>
        <v>23400</v>
      </c>
      <c r="R1190" s="32">
        <f t="shared" ref="R1190:R1241" si="514">L1190-O1190-$S$1</f>
        <v>13400</v>
      </c>
      <c r="S1190" s="28"/>
      <c r="T1190" s="28">
        <f t="shared" ref="T1190:T1241" si="515">IF(O1190&gt;=L1190,1,0)</f>
        <v>0</v>
      </c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</row>
    <row r="1191" ht="12.75" customHeight="1">
      <c r="A1191" s="25" t="s">
        <v>87</v>
      </c>
      <c r="B1191" s="26" t="s">
        <v>1900</v>
      </c>
      <c r="C1191" s="27">
        <v>25.0</v>
      </c>
      <c r="D1191" s="28" t="s">
        <v>5034</v>
      </c>
      <c r="E1191" s="28" t="s">
        <v>1902</v>
      </c>
      <c r="F1191" s="28"/>
      <c r="G1191" s="28" t="s">
        <v>5035</v>
      </c>
      <c r="H1191" s="28"/>
      <c r="I1191" s="28"/>
      <c r="J1191" s="28" t="s">
        <v>1775</v>
      </c>
      <c r="K1191" s="28" t="s">
        <v>388</v>
      </c>
      <c r="L1191" s="29">
        <f t="shared" si="507"/>
        <v>49200</v>
      </c>
      <c r="M1191" s="29">
        <v>41000.0</v>
      </c>
      <c r="N1191" s="28"/>
      <c r="O1191" s="30">
        <v>15000.0</v>
      </c>
      <c r="P1191" s="31">
        <f t="shared" si="512"/>
        <v>0.0328</v>
      </c>
      <c r="Q1191" s="32">
        <f t="shared" si="513"/>
        <v>34200</v>
      </c>
      <c r="R1191" s="32">
        <f t="shared" si="514"/>
        <v>24200</v>
      </c>
      <c r="S1191" s="28"/>
      <c r="T1191" s="28">
        <f t="shared" si="515"/>
        <v>0</v>
      </c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</row>
    <row r="1192" ht="12.75" customHeight="1">
      <c r="A1192" s="25" t="s">
        <v>87</v>
      </c>
      <c r="B1192" s="26" t="s">
        <v>1900</v>
      </c>
      <c r="C1192" s="27">
        <v>33.0</v>
      </c>
      <c r="D1192" s="28" t="s">
        <v>5036</v>
      </c>
      <c r="E1192" s="28" t="s">
        <v>1905</v>
      </c>
      <c r="F1192" s="28"/>
      <c r="G1192" s="28" t="s">
        <v>5037</v>
      </c>
      <c r="H1192" s="28"/>
      <c r="I1192" s="28"/>
      <c r="J1192" s="28" t="s">
        <v>1775</v>
      </c>
      <c r="K1192" s="28" t="s">
        <v>1277</v>
      </c>
      <c r="L1192" s="29">
        <f t="shared" si="507"/>
        <v>9000</v>
      </c>
      <c r="M1192" s="29">
        <v>7500.0</v>
      </c>
      <c r="N1192" s="28"/>
      <c r="O1192" s="30">
        <v>15000.0</v>
      </c>
      <c r="P1192" s="31">
        <f t="shared" si="512"/>
        <v>0.006</v>
      </c>
      <c r="Q1192" s="32">
        <f t="shared" si="513"/>
        <v>-6000</v>
      </c>
      <c r="R1192" s="32">
        <f t="shared" si="514"/>
        <v>-16000</v>
      </c>
      <c r="S1192" s="28"/>
      <c r="T1192" s="28">
        <f t="shared" si="515"/>
        <v>1</v>
      </c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</row>
    <row r="1193" ht="12.75" customHeight="1">
      <c r="A1193" s="25" t="s">
        <v>87</v>
      </c>
      <c r="B1193" s="26" t="s">
        <v>1900</v>
      </c>
      <c r="C1193" s="27">
        <v>112.0</v>
      </c>
      <c r="D1193" s="28" t="s">
        <v>5038</v>
      </c>
      <c r="E1193" s="28" t="s">
        <v>1905</v>
      </c>
      <c r="F1193" s="28"/>
      <c r="G1193" s="28" t="s">
        <v>5039</v>
      </c>
      <c r="H1193" s="28"/>
      <c r="I1193" s="28"/>
      <c r="J1193" s="28" t="s">
        <v>1775</v>
      </c>
      <c r="K1193" s="28" t="s">
        <v>1189</v>
      </c>
      <c r="L1193" s="29">
        <f t="shared" si="507"/>
        <v>19200</v>
      </c>
      <c r="M1193" s="29">
        <v>16000.0</v>
      </c>
      <c r="N1193" s="28"/>
      <c r="O1193" s="30">
        <v>15000.0</v>
      </c>
      <c r="P1193" s="31">
        <f t="shared" si="512"/>
        <v>0.0128</v>
      </c>
      <c r="Q1193" s="32">
        <f t="shared" si="513"/>
        <v>4200</v>
      </c>
      <c r="R1193" s="32">
        <f t="shared" si="514"/>
        <v>-5800</v>
      </c>
      <c r="S1193" s="28"/>
      <c r="T1193" s="28">
        <f t="shared" si="515"/>
        <v>0</v>
      </c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</row>
    <row r="1194" ht="12.75" customHeight="1">
      <c r="A1194" s="25" t="s">
        <v>87</v>
      </c>
      <c r="B1194" s="26" t="s">
        <v>1900</v>
      </c>
      <c r="C1194" s="27">
        <v>126.0</v>
      </c>
      <c r="D1194" s="28" t="s">
        <v>5040</v>
      </c>
      <c r="E1194" s="28" t="s">
        <v>1905</v>
      </c>
      <c r="F1194" s="28"/>
      <c r="G1194" s="28" t="s">
        <v>5041</v>
      </c>
      <c r="H1194" s="28"/>
      <c r="I1194" s="28"/>
      <c r="J1194" s="28" t="s">
        <v>358</v>
      </c>
      <c r="K1194" s="28" t="s">
        <v>1106</v>
      </c>
      <c r="L1194" s="29">
        <f t="shared" si="507"/>
        <v>48000</v>
      </c>
      <c r="M1194" s="29">
        <v>40000.0</v>
      </c>
      <c r="N1194" s="28"/>
      <c r="O1194" s="30">
        <v>15000.0</v>
      </c>
      <c r="P1194" s="31">
        <f t="shared" si="512"/>
        <v>0.032</v>
      </c>
      <c r="Q1194" s="32">
        <f t="shared" si="513"/>
        <v>33000</v>
      </c>
      <c r="R1194" s="32">
        <f t="shared" si="514"/>
        <v>23000</v>
      </c>
      <c r="S1194" s="28"/>
      <c r="T1194" s="28">
        <f t="shared" si="515"/>
        <v>0</v>
      </c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</row>
    <row r="1195" ht="12.75" customHeight="1">
      <c r="A1195" s="25" t="s">
        <v>87</v>
      </c>
      <c r="B1195" s="26" t="s">
        <v>1900</v>
      </c>
      <c r="C1195" s="27">
        <v>127.0</v>
      </c>
      <c r="D1195" s="28" t="s">
        <v>5042</v>
      </c>
      <c r="E1195" s="28" t="s">
        <v>1905</v>
      </c>
      <c r="F1195" s="28"/>
      <c r="G1195" s="28" t="s">
        <v>5043</v>
      </c>
      <c r="H1195" s="28"/>
      <c r="I1195" s="28"/>
      <c r="J1195" s="28" t="s">
        <v>1775</v>
      </c>
      <c r="K1195" s="28" t="s">
        <v>1079</v>
      </c>
      <c r="L1195" s="29">
        <f t="shared" si="507"/>
        <v>45600</v>
      </c>
      <c r="M1195" s="29">
        <v>38000.0</v>
      </c>
      <c r="N1195" s="28"/>
      <c r="O1195" s="30">
        <v>15000.0</v>
      </c>
      <c r="P1195" s="31">
        <f t="shared" si="512"/>
        <v>0.0304</v>
      </c>
      <c r="Q1195" s="32">
        <f t="shared" si="513"/>
        <v>30600</v>
      </c>
      <c r="R1195" s="32">
        <f t="shared" si="514"/>
        <v>20600</v>
      </c>
      <c r="S1195" s="28"/>
      <c r="T1195" s="28">
        <f t="shared" si="515"/>
        <v>0</v>
      </c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</row>
    <row r="1196" ht="12.75" customHeight="1">
      <c r="A1196" s="25" t="s">
        <v>87</v>
      </c>
      <c r="B1196" s="26" t="s">
        <v>1900</v>
      </c>
      <c r="C1196" s="27">
        <v>156.0</v>
      </c>
      <c r="D1196" s="28" t="s">
        <v>5044</v>
      </c>
      <c r="E1196" s="28" t="s">
        <v>1905</v>
      </c>
      <c r="F1196" s="28"/>
      <c r="G1196" s="28" t="s">
        <v>5045</v>
      </c>
      <c r="H1196" s="28"/>
      <c r="I1196" s="28"/>
      <c r="J1196" s="28" t="s">
        <v>1560</v>
      </c>
      <c r="K1196" s="28" t="s">
        <v>547</v>
      </c>
      <c r="L1196" s="29">
        <f t="shared" si="507"/>
        <v>25200</v>
      </c>
      <c r="M1196" s="29">
        <v>21000.0</v>
      </c>
      <c r="N1196" s="28"/>
      <c r="O1196" s="30">
        <v>15000.0</v>
      </c>
      <c r="P1196" s="31">
        <f t="shared" si="512"/>
        <v>0.0168</v>
      </c>
      <c r="Q1196" s="32">
        <f t="shared" si="513"/>
        <v>10200</v>
      </c>
      <c r="R1196" s="32">
        <f t="shared" si="514"/>
        <v>200</v>
      </c>
      <c r="S1196" s="28"/>
      <c r="T1196" s="28">
        <f t="shared" si="515"/>
        <v>0</v>
      </c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</row>
    <row r="1197" ht="12.75" customHeight="1">
      <c r="A1197" s="25" t="s">
        <v>87</v>
      </c>
      <c r="B1197" s="26" t="s">
        <v>1900</v>
      </c>
      <c r="C1197" s="27">
        <v>217.0</v>
      </c>
      <c r="D1197" s="28" t="s">
        <v>5046</v>
      </c>
      <c r="E1197" s="28" t="s">
        <v>1902</v>
      </c>
      <c r="F1197" s="28"/>
      <c r="G1197" s="28" t="s">
        <v>5047</v>
      </c>
      <c r="H1197" s="28"/>
      <c r="I1197" s="28"/>
      <c r="J1197" s="28" t="s">
        <v>1775</v>
      </c>
      <c r="K1197" s="28" t="s">
        <v>546</v>
      </c>
      <c r="L1197" s="29">
        <f t="shared" si="507"/>
        <v>12000</v>
      </c>
      <c r="M1197" s="29">
        <v>10000.0</v>
      </c>
      <c r="N1197" s="28"/>
      <c r="O1197" s="30">
        <v>15000.0</v>
      </c>
      <c r="P1197" s="31">
        <f t="shared" si="512"/>
        <v>0.008</v>
      </c>
      <c r="Q1197" s="32">
        <f t="shared" si="513"/>
        <v>-3000</v>
      </c>
      <c r="R1197" s="32">
        <f t="shared" si="514"/>
        <v>-13000</v>
      </c>
      <c r="S1197" s="28"/>
      <c r="T1197" s="28">
        <f t="shared" si="515"/>
        <v>1</v>
      </c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</row>
    <row r="1198" ht="12.75" customHeight="1">
      <c r="A1198" s="25" t="s">
        <v>87</v>
      </c>
      <c r="B1198" s="26" t="s">
        <v>1900</v>
      </c>
      <c r="C1198" s="27">
        <v>266.0</v>
      </c>
      <c r="D1198" s="28" t="s">
        <v>5048</v>
      </c>
      <c r="E1198" s="28" t="s">
        <v>1902</v>
      </c>
      <c r="F1198" s="28"/>
      <c r="G1198" s="28" t="s">
        <v>5049</v>
      </c>
      <c r="H1198" s="28"/>
      <c r="I1198" s="28"/>
      <c r="J1198" s="28" t="s">
        <v>1263</v>
      </c>
      <c r="K1198" s="28" t="s">
        <v>765</v>
      </c>
      <c r="L1198" s="29">
        <f t="shared" si="507"/>
        <v>108000</v>
      </c>
      <c r="M1198" s="29">
        <v>90000.0</v>
      </c>
      <c r="N1198" s="28"/>
      <c r="O1198" s="30">
        <v>15000.0</v>
      </c>
      <c r="P1198" s="31">
        <f t="shared" si="512"/>
        <v>0.072</v>
      </c>
      <c r="Q1198" s="32">
        <f t="shared" si="513"/>
        <v>93000</v>
      </c>
      <c r="R1198" s="32">
        <f t="shared" si="514"/>
        <v>83000</v>
      </c>
      <c r="S1198" s="28"/>
      <c r="T1198" s="28">
        <f t="shared" si="515"/>
        <v>0</v>
      </c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</row>
    <row r="1199" ht="12.75" customHeight="1">
      <c r="A1199" s="25" t="s">
        <v>87</v>
      </c>
      <c r="B1199" s="26" t="s">
        <v>1900</v>
      </c>
      <c r="C1199" s="27">
        <v>294.0</v>
      </c>
      <c r="D1199" s="28" t="s">
        <v>5050</v>
      </c>
      <c r="E1199" s="28" t="s">
        <v>1902</v>
      </c>
      <c r="F1199" s="28"/>
      <c r="G1199" s="28" t="s">
        <v>5051</v>
      </c>
      <c r="H1199" s="28"/>
      <c r="I1199" s="28"/>
      <c r="J1199" s="28" t="s">
        <v>1678</v>
      </c>
      <c r="K1199" s="28" t="s">
        <v>723</v>
      </c>
      <c r="L1199" s="29">
        <f t="shared" si="507"/>
        <v>51600</v>
      </c>
      <c r="M1199" s="29">
        <v>43000.0</v>
      </c>
      <c r="N1199" s="28"/>
      <c r="O1199" s="30">
        <v>15000.0</v>
      </c>
      <c r="P1199" s="31">
        <f t="shared" si="512"/>
        <v>0.0344</v>
      </c>
      <c r="Q1199" s="32">
        <f t="shared" si="513"/>
        <v>36600</v>
      </c>
      <c r="R1199" s="32">
        <f t="shared" si="514"/>
        <v>26600</v>
      </c>
      <c r="S1199" s="28"/>
      <c r="T1199" s="28">
        <f t="shared" si="515"/>
        <v>0</v>
      </c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</row>
    <row r="1200" ht="12.75" customHeight="1">
      <c r="A1200" s="25" t="s">
        <v>87</v>
      </c>
      <c r="B1200" s="26" t="s">
        <v>1900</v>
      </c>
      <c r="C1200" s="27">
        <v>333.0</v>
      </c>
      <c r="D1200" s="28" t="s">
        <v>5052</v>
      </c>
      <c r="E1200" s="28" t="s">
        <v>1905</v>
      </c>
      <c r="F1200" s="28"/>
      <c r="G1200" s="28" t="s">
        <v>5053</v>
      </c>
      <c r="H1200" s="28"/>
      <c r="I1200" s="28"/>
      <c r="J1200" s="28" t="s">
        <v>1442</v>
      </c>
      <c r="K1200" s="28" t="s">
        <v>1152</v>
      </c>
      <c r="L1200" s="29">
        <f t="shared" si="507"/>
        <v>3600</v>
      </c>
      <c r="M1200" s="29">
        <v>3000.0</v>
      </c>
      <c r="N1200" s="28"/>
      <c r="O1200" s="30">
        <v>15000.0</v>
      </c>
      <c r="P1200" s="31">
        <f t="shared" si="512"/>
        <v>0.0024</v>
      </c>
      <c r="Q1200" s="32">
        <f t="shared" si="513"/>
        <v>-11400</v>
      </c>
      <c r="R1200" s="32">
        <f t="shared" si="514"/>
        <v>-21400</v>
      </c>
      <c r="S1200" s="28"/>
      <c r="T1200" s="28">
        <f t="shared" si="515"/>
        <v>1</v>
      </c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</row>
    <row r="1201" ht="12.75" customHeight="1">
      <c r="A1201" s="25" t="s">
        <v>87</v>
      </c>
      <c r="B1201" s="26" t="s">
        <v>1900</v>
      </c>
      <c r="C1201" s="27">
        <v>406.0</v>
      </c>
      <c r="D1201" s="28" t="s">
        <v>5054</v>
      </c>
      <c r="E1201" s="28" t="s">
        <v>1905</v>
      </c>
      <c r="F1201" s="28"/>
      <c r="G1201" s="28" t="s">
        <v>5055</v>
      </c>
      <c r="H1201" s="28"/>
      <c r="I1201" s="28"/>
      <c r="J1201" s="28" t="s">
        <v>1783</v>
      </c>
      <c r="K1201" s="28" t="s">
        <v>1032</v>
      </c>
      <c r="L1201" s="29">
        <f t="shared" si="507"/>
        <v>9600</v>
      </c>
      <c r="M1201" s="29">
        <v>8000.0</v>
      </c>
      <c r="N1201" s="28"/>
      <c r="O1201" s="30">
        <v>15000.0</v>
      </c>
      <c r="P1201" s="31">
        <f t="shared" si="512"/>
        <v>0.0064</v>
      </c>
      <c r="Q1201" s="32">
        <f t="shared" si="513"/>
        <v>-5400</v>
      </c>
      <c r="R1201" s="32">
        <f t="shared" si="514"/>
        <v>-15400</v>
      </c>
      <c r="S1201" s="28"/>
      <c r="T1201" s="28">
        <f t="shared" si="515"/>
        <v>1</v>
      </c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</row>
    <row r="1202" ht="12.75" customHeight="1">
      <c r="A1202" s="25" t="s">
        <v>87</v>
      </c>
      <c r="B1202" s="26" t="s">
        <v>1900</v>
      </c>
      <c r="C1202" s="27">
        <v>465.0</v>
      </c>
      <c r="D1202" s="28" t="s">
        <v>5056</v>
      </c>
      <c r="E1202" s="28" t="s">
        <v>1905</v>
      </c>
      <c r="F1202" s="28"/>
      <c r="G1202" s="28" t="s">
        <v>5057</v>
      </c>
      <c r="H1202" s="28"/>
      <c r="I1202" s="28"/>
      <c r="J1202" s="28" t="s">
        <v>1582</v>
      </c>
      <c r="K1202" s="28" t="s">
        <v>1039</v>
      </c>
      <c r="L1202" s="29">
        <f t="shared" si="507"/>
        <v>54000</v>
      </c>
      <c r="M1202" s="29">
        <v>45000.0</v>
      </c>
      <c r="N1202" s="28"/>
      <c r="O1202" s="30">
        <v>15000.0</v>
      </c>
      <c r="P1202" s="31">
        <f t="shared" si="512"/>
        <v>0.036</v>
      </c>
      <c r="Q1202" s="32">
        <f t="shared" si="513"/>
        <v>39000</v>
      </c>
      <c r="R1202" s="32">
        <f t="shared" si="514"/>
        <v>29000</v>
      </c>
      <c r="S1202" s="28"/>
      <c r="T1202" s="28">
        <f t="shared" si="515"/>
        <v>0</v>
      </c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</row>
    <row r="1203" ht="12.75" customHeight="1">
      <c r="A1203" s="33" t="s">
        <v>87</v>
      </c>
      <c r="B1203" s="26" t="s">
        <v>1919</v>
      </c>
      <c r="C1203" s="34">
        <v>55.0</v>
      </c>
      <c r="D1203" s="26" t="s">
        <v>5058</v>
      </c>
      <c r="E1203" s="26" t="s">
        <v>1902</v>
      </c>
      <c r="F1203" s="35"/>
      <c r="G1203" s="26"/>
      <c r="H1203" s="26"/>
      <c r="I1203" s="26"/>
      <c r="J1203" s="26" t="s">
        <v>1675</v>
      </c>
      <c r="K1203" s="26" t="s">
        <v>300</v>
      </c>
      <c r="L1203" s="36">
        <v>70000.0</v>
      </c>
      <c r="M1203" s="29">
        <f t="shared" ref="M1203:M1240" si="516">L1203</f>
        <v>70000</v>
      </c>
      <c r="N1203" s="28"/>
      <c r="O1203" s="37">
        <v>15000.0</v>
      </c>
      <c r="P1203" s="31">
        <f t="shared" si="512"/>
        <v>0.04666666667</v>
      </c>
      <c r="Q1203" s="32">
        <f t="shared" si="513"/>
        <v>55000</v>
      </c>
      <c r="R1203" s="32">
        <f t="shared" si="514"/>
        <v>45000</v>
      </c>
      <c r="S1203" s="28"/>
      <c r="T1203" s="28">
        <f t="shared" si="515"/>
        <v>0</v>
      </c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</row>
    <row r="1204" ht="12.75" customHeight="1">
      <c r="A1204" s="33" t="s">
        <v>87</v>
      </c>
      <c r="B1204" s="26" t="s">
        <v>1919</v>
      </c>
      <c r="C1204" s="34">
        <v>57.0</v>
      </c>
      <c r="D1204" s="26" t="s">
        <v>5059</v>
      </c>
      <c r="E1204" s="26" t="s">
        <v>1902</v>
      </c>
      <c r="F1204" s="35"/>
      <c r="G1204" s="26"/>
      <c r="H1204" s="26"/>
      <c r="I1204" s="26"/>
      <c r="J1204" s="26" t="s">
        <v>1644</v>
      </c>
      <c r="K1204" s="26" t="s">
        <v>446</v>
      </c>
      <c r="L1204" s="36">
        <v>165000.0</v>
      </c>
      <c r="M1204" s="29">
        <f t="shared" si="516"/>
        <v>165000</v>
      </c>
      <c r="N1204" s="28"/>
      <c r="O1204" s="37">
        <v>15000.0</v>
      </c>
      <c r="P1204" s="31">
        <f t="shared" si="512"/>
        <v>0.11</v>
      </c>
      <c r="Q1204" s="32">
        <f t="shared" si="513"/>
        <v>150000</v>
      </c>
      <c r="R1204" s="32">
        <f t="shared" si="514"/>
        <v>140000</v>
      </c>
      <c r="S1204" s="28"/>
      <c r="T1204" s="28">
        <f t="shared" si="515"/>
        <v>0</v>
      </c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</row>
    <row r="1205" ht="12.75" customHeight="1">
      <c r="A1205" s="33" t="s">
        <v>87</v>
      </c>
      <c r="B1205" s="26" t="s">
        <v>1919</v>
      </c>
      <c r="C1205" s="34">
        <v>130.0</v>
      </c>
      <c r="D1205" s="26" t="s">
        <v>5060</v>
      </c>
      <c r="E1205" s="26" t="s">
        <v>1905</v>
      </c>
      <c r="F1205" s="35"/>
      <c r="G1205" s="26"/>
      <c r="H1205" s="26"/>
      <c r="I1205" s="26"/>
      <c r="J1205" s="26" t="s">
        <v>1447</v>
      </c>
      <c r="K1205" s="26" t="s">
        <v>883</v>
      </c>
      <c r="L1205" s="36">
        <v>90000.0</v>
      </c>
      <c r="M1205" s="29">
        <f t="shared" si="516"/>
        <v>90000</v>
      </c>
      <c r="N1205" s="28"/>
      <c r="O1205" s="37">
        <v>15000.0</v>
      </c>
      <c r="P1205" s="31">
        <f t="shared" si="512"/>
        <v>0.06</v>
      </c>
      <c r="Q1205" s="32">
        <f t="shared" si="513"/>
        <v>75000</v>
      </c>
      <c r="R1205" s="32">
        <f t="shared" si="514"/>
        <v>65000</v>
      </c>
      <c r="S1205" s="28"/>
      <c r="T1205" s="28">
        <f t="shared" si="515"/>
        <v>0</v>
      </c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</row>
    <row r="1206" ht="12.75" customHeight="1">
      <c r="A1206" s="33" t="s">
        <v>87</v>
      </c>
      <c r="B1206" s="26" t="s">
        <v>1919</v>
      </c>
      <c r="C1206" s="34">
        <v>209.0</v>
      </c>
      <c r="D1206" s="26" t="s">
        <v>5061</v>
      </c>
      <c r="E1206" s="26" t="s">
        <v>1902</v>
      </c>
      <c r="F1206" s="35"/>
      <c r="G1206" s="26"/>
      <c r="H1206" s="26"/>
      <c r="I1206" s="26"/>
      <c r="J1206" s="26" t="s">
        <v>1533</v>
      </c>
      <c r="K1206" s="26" t="s">
        <v>792</v>
      </c>
      <c r="L1206" s="36">
        <v>75000.0</v>
      </c>
      <c r="M1206" s="29">
        <f t="shared" si="516"/>
        <v>75000</v>
      </c>
      <c r="N1206" s="53"/>
      <c r="O1206" s="37">
        <v>15000.0</v>
      </c>
      <c r="P1206" s="31">
        <f t="shared" si="512"/>
        <v>0.05</v>
      </c>
      <c r="Q1206" s="32">
        <f t="shared" si="513"/>
        <v>60000</v>
      </c>
      <c r="R1206" s="32">
        <f t="shared" si="514"/>
        <v>50000</v>
      </c>
      <c r="S1206" s="28"/>
      <c r="T1206" s="28">
        <f t="shared" si="515"/>
        <v>0</v>
      </c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</row>
    <row r="1207" ht="12.75" customHeight="1">
      <c r="A1207" s="52" t="s">
        <v>87</v>
      </c>
      <c r="B1207" s="26" t="s">
        <v>1919</v>
      </c>
      <c r="C1207" s="34">
        <v>312.0</v>
      </c>
      <c r="D1207" s="26" t="s">
        <v>5062</v>
      </c>
      <c r="E1207" s="26" t="s">
        <v>1902</v>
      </c>
      <c r="F1207" s="28"/>
      <c r="G1207" s="28"/>
      <c r="H1207" s="28"/>
      <c r="I1207" s="28"/>
      <c r="J1207" s="26" t="s">
        <v>1495</v>
      </c>
      <c r="K1207" s="26" t="s">
        <v>535</v>
      </c>
      <c r="L1207" s="40">
        <v>35000.0</v>
      </c>
      <c r="M1207" s="29">
        <f t="shared" si="516"/>
        <v>35000</v>
      </c>
      <c r="N1207" s="53"/>
      <c r="O1207" s="30">
        <v>15000.0</v>
      </c>
      <c r="P1207" s="31">
        <f t="shared" si="512"/>
        <v>0.02333333333</v>
      </c>
      <c r="Q1207" s="32">
        <f t="shared" si="513"/>
        <v>20000</v>
      </c>
      <c r="R1207" s="32">
        <f t="shared" si="514"/>
        <v>10000</v>
      </c>
      <c r="S1207" s="28"/>
      <c r="T1207" s="28">
        <f t="shared" si="515"/>
        <v>0</v>
      </c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</row>
    <row r="1208" ht="12.75" customHeight="1">
      <c r="A1208" s="52" t="s">
        <v>87</v>
      </c>
      <c r="B1208" s="26" t="s">
        <v>1919</v>
      </c>
      <c r="C1208" s="34">
        <v>487.0</v>
      </c>
      <c r="D1208" s="26" t="s">
        <v>5063</v>
      </c>
      <c r="E1208" s="26" t="s">
        <v>1902</v>
      </c>
      <c r="F1208" s="28"/>
      <c r="G1208" s="28"/>
      <c r="H1208" s="28"/>
      <c r="I1208" s="28"/>
      <c r="J1208" s="26" t="s">
        <v>1793</v>
      </c>
      <c r="K1208" s="26" t="s">
        <v>1242</v>
      </c>
      <c r="L1208" s="40">
        <v>62000.0</v>
      </c>
      <c r="M1208" s="29">
        <f t="shared" si="516"/>
        <v>62000</v>
      </c>
      <c r="N1208" s="53"/>
      <c r="O1208" s="30">
        <v>15000.0</v>
      </c>
      <c r="P1208" s="31">
        <f t="shared" si="512"/>
        <v>0.04133333333</v>
      </c>
      <c r="Q1208" s="32">
        <f t="shared" si="513"/>
        <v>47000</v>
      </c>
      <c r="R1208" s="32">
        <f t="shared" si="514"/>
        <v>37000</v>
      </c>
      <c r="S1208" s="28"/>
      <c r="T1208" s="28">
        <f t="shared" si="515"/>
        <v>0</v>
      </c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</row>
    <row r="1209" ht="12.75" customHeight="1">
      <c r="A1209" s="52" t="s">
        <v>87</v>
      </c>
      <c r="B1209" s="26" t="s">
        <v>1919</v>
      </c>
      <c r="C1209" s="34">
        <v>499.0</v>
      </c>
      <c r="D1209" s="26" t="s">
        <v>5064</v>
      </c>
      <c r="E1209" s="26" t="s">
        <v>1905</v>
      </c>
      <c r="F1209" s="28"/>
      <c r="G1209" s="28"/>
      <c r="H1209" s="28"/>
      <c r="I1209" s="28"/>
      <c r="J1209" s="26" t="s">
        <v>1563</v>
      </c>
      <c r="K1209" s="26" t="s">
        <v>852</v>
      </c>
      <c r="L1209" s="40">
        <v>100000.0</v>
      </c>
      <c r="M1209" s="29">
        <f t="shared" si="516"/>
        <v>100000</v>
      </c>
      <c r="N1209" s="53"/>
      <c r="O1209" s="30">
        <v>15000.0</v>
      </c>
      <c r="P1209" s="31">
        <f t="shared" si="512"/>
        <v>0.06666666667</v>
      </c>
      <c r="Q1209" s="32">
        <f t="shared" si="513"/>
        <v>85000</v>
      </c>
      <c r="R1209" s="32">
        <f t="shared" si="514"/>
        <v>75000</v>
      </c>
      <c r="S1209" s="28"/>
      <c r="T1209" s="28">
        <f t="shared" si="515"/>
        <v>0</v>
      </c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</row>
    <row r="1210" ht="12.75" customHeight="1">
      <c r="A1210" s="33" t="s">
        <v>87</v>
      </c>
      <c r="B1210" s="26" t="s">
        <v>2005</v>
      </c>
      <c r="C1210" s="54">
        <v>576.0</v>
      </c>
      <c r="D1210" s="28" t="s">
        <v>5065</v>
      </c>
      <c r="E1210" s="26" t="s">
        <v>1902</v>
      </c>
      <c r="F1210" s="35" t="s">
        <v>2010</v>
      </c>
      <c r="G1210" s="35" t="s">
        <v>5066</v>
      </c>
      <c r="H1210" s="28"/>
      <c r="I1210" s="28"/>
      <c r="J1210" s="35" t="s">
        <v>1646</v>
      </c>
      <c r="K1210" s="35" t="s">
        <v>1173</v>
      </c>
      <c r="L1210" s="40">
        <v>20000.0</v>
      </c>
      <c r="M1210" s="29">
        <f t="shared" si="516"/>
        <v>20000</v>
      </c>
      <c r="N1210" s="53"/>
      <c r="O1210" s="30">
        <v>15000.0</v>
      </c>
      <c r="P1210" s="31">
        <f t="shared" si="512"/>
        <v>0.01333333333</v>
      </c>
      <c r="Q1210" s="32">
        <f t="shared" si="513"/>
        <v>5000</v>
      </c>
      <c r="R1210" s="32">
        <f t="shared" si="514"/>
        <v>-5000</v>
      </c>
      <c r="S1210" s="28"/>
      <c r="T1210" s="28">
        <f t="shared" si="515"/>
        <v>0</v>
      </c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</row>
    <row r="1211" ht="12.75" customHeight="1">
      <c r="A1211" s="33" t="s">
        <v>87</v>
      </c>
      <c r="B1211" s="26" t="s">
        <v>2005</v>
      </c>
      <c r="C1211" s="54">
        <v>597.0</v>
      </c>
      <c r="D1211" s="35" t="s">
        <v>5067</v>
      </c>
      <c r="E1211" s="26" t="s">
        <v>1905</v>
      </c>
      <c r="F1211" s="35" t="s">
        <v>3563</v>
      </c>
      <c r="G1211" s="35" t="s">
        <v>5068</v>
      </c>
      <c r="H1211" s="28"/>
      <c r="I1211" s="28"/>
      <c r="J1211" s="35" t="s">
        <v>1775</v>
      </c>
      <c r="K1211" s="35" t="s">
        <v>700</v>
      </c>
      <c r="L1211" s="40">
        <v>3000.0</v>
      </c>
      <c r="M1211" s="29">
        <f t="shared" si="516"/>
        <v>3000</v>
      </c>
      <c r="N1211" s="53"/>
      <c r="O1211" s="30">
        <v>15000.0</v>
      </c>
      <c r="P1211" s="31">
        <f t="shared" si="512"/>
        <v>0.002</v>
      </c>
      <c r="Q1211" s="32">
        <f t="shared" si="513"/>
        <v>-12000</v>
      </c>
      <c r="R1211" s="32">
        <f t="shared" si="514"/>
        <v>-22000</v>
      </c>
      <c r="S1211" s="28"/>
      <c r="T1211" s="28">
        <f t="shared" si="515"/>
        <v>1</v>
      </c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</row>
    <row r="1212" ht="12.75" customHeight="1">
      <c r="A1212" s="33" t="s">
        <v>87</v>
      </c>
      <c r="B1212" s="26" t="s">
        <v>2005</v>
      </c>
      <c r="C1212" s="54">
        <v>707.0</v>
      </c>
      <c r="D1212" s="28" t="s">
        <v>5069</v>
      </c>
      <c r="E1212" s="26" t="s">
        <v>1902</v>
      </c>
      <c r="F1212" s="35" t="s">
        <v>2382</v>
      </c>
      <c r="G1212" s="35">
        <v>2023.0</v>
      </c>
      <c r="H1212" s="28"/>
      <c r="I1212" s="28"/>
      <c r="J1212" s="35" t="s">
        <v>1772</v>
      </c>
      <c r="K1212" s="35" t="s">
        <v>943</v>
      </c>
      <c r="L1212" s="40">
        <v>70000.0</v>
      </c>
      <c r="M1212" s="29">
        <f t="shared" si="516"/>
        <v>70000</v>
      </c>
      <c r="N1212" s="53"/>
      <c r="O1212" s="30">
        <v>15000.0</v>
      </c>
      <c r="P1212" s="31">
        <f t="shared" si="512"/>
        <v>0.04666666667</v>
      </c>
      <c r="Q1212" s="32">
        <f t="shared" si="513"/>
        <v>55000</v>
      </c>
      <c r="R1212" s="32">
        <f t="shared" si="514"/>
        <v>45000</v>
      </c>
      <c r="S1212" s="28"/>
      <c r="T1212" s="28">
        <f t="shared" si="515"/>
        <v>0</v>
      </c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</row>
    <row r="1213" ht="12.75" customHeight="1">
      <c r="A1213" s="52" t="s">
        <v>87</v>
      </c>
      <c r="B1213" s="26" t="s">
        <v>2005</v>
      </c>
      <c r="C1213" s="34">
        <v>738.0</v>
      </c>
      <c r="D1213" s="26" t="s">
        <v>5070</v>
      </c>
      <c r="E1213" s="26" t="s">
        <v>1902</v>
      </c>
      <c r="F1213" s="26" t="s">
        <v>2019</v>
      </c>
      <c r="G1213" s="26" t="s">
        <v>5071</v>
      </c>
      <c r="H1213" s="28"/>
      <c r="I1213" s="28"/>
      <c r="J1213" s="26" t="s">
        <v>1670</v>
      </c>
      <c r="K1213" s="26" t="s">
        <v>1089</v>
      </c>
      <c r="L1213" s="36">
        <v>28000.0</v>
      </c>
      <c r="M1213" s="29">
        <f t="shared" si="516"/>
        <v>28000</v>
      </c>
      <c r="N1213" s="53"/>
      <c r="O1213" s="30">
        <v>15000.0</v>
      </c>
      <c r="P1213" s="31">
        <f t="shared" si="512"/>
        <v>0.01866666667</v>
      </c>
      <c r="Q1213" s="32">
        <f t="shared" si="513"/>
        <v>13000</v>
      </c>
      <c r="R1213" s="32">
        <f t="shared" si="514"/>
        <v>3000</v>
      </c>
      <c r="S1213" s="28"/>
      <c r="T1213" s="28">
        <f t="shared" si="515"/>
        <v>0</v>
      </c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</row>
    <row r="1214" ht="12.75" customHeight="1">
      <c r="A1214" s="52" t="s">
        <v>87</v>
      </c>
      <c r="B1214" s="26" t="s">
        <v>2005</v>
      </c>
      <c r="C1214" s="34">
        <v>744.0</v>
      </c>
      <c r="D1214" s="26" t="s">
        <v>5072</v>
      </c>
      <c r="E1214" s="26" t="s">
        <v>1902</v>
      </c>
      <c r="F1214" s="26" t="s">
        <v>2019</v>
      </c>
      <c r="G1214" s="26" t="s">
        <v>5073</v>
      </c>
      <c r="H1214" s="28"/>
      <c r="I1214" s="28"/>
      <c r="J1214" s="26" t="s">
        <v>1775</v>
      </c>
      <c r="K1214" s="26" t="s">
        <v>1165</v>
      </c>
      <c r="L1214" s="36">
        <v>22000.0</v>
      </c>
      <c r="M1214" s="29">
        <f t="shared" si="516"/>
        <v>22000</v>
      </c>
      <c r="N1214" s="53"/>
      <c r="O1214" s="30">
        <v>15000.0</v>
      </c>
      <c r="P1214" s="31">
        <f t="shared" si="512"/>
        <v>0.01466666667</v>
      </c>
      <c r="Q1214" s="32">
        <f t="shared" si="513"/>
        <v>7000</v>
      </c>
      <c r="R1214" s="32">
        <f t="shared" si="514"/>
        <v>-3000</v>
      </c>
      <c r="S1214" s="28"/>
      <c r="T1214" s="28">
        <f t="shared" si="515"/>
        <v>0</v>
      </c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</row>
    <row r="1215" ht="12.75" customHeight="1">
      <c r="A1215" s="52" t="s">
        <v>87</v>
      </c>
      <c r="B1215" s="26" t="s">
        <v>2005</v>
      </c>
      <c r="C1215" s="34">
        <v>802.0</v>
      </c>
      <c r="D1215" s="28" t="str">
        <f t="shared" ref="D1215:D1219" si="517">CONCATENATE(A1215," x ", G1215)</f>
        <v>Kodi Bear (IRE) x Jasmine B (IRE)</v>
      </c>
      <c r="E1215" s="26" t="s">
        <v>1905</v>
      </c>
      <c r="F1215" s="26" t="s">
        <v>2019</v>
      </c>
      <c r="G1215" s="26" t="s">
        <v>5074</v>
      </c>
      <c r="H1215" s="28"/>
      <c r="I1215" s="28"/>
      <c r="J1215" s="26" t="s">
        <v>1582</v>
      </c>
      <c r="K1215" s="26" t="s">
        <v>1272</v>
      </c>
      <c r="L1215" s="55">
        <v>25000.0</v>
      </c>
      <c r="M1215" s="29">
        <f t="shared" si="516"/>
        <v>25000</v>
      </c>
      <c r="N1215" s="28"/>
      <c r="O1215" s="30">
        <v>15000.0</v>
      </c>
      <c r="P1215" s="31">
        <f t="shared" si="512"/>
        <v>0.01666666667</v>
      </c>
      <c r="Q1215" s="32">
        <f t="shared" si="513"/>
        <v>10000</v>
      </c>
      <c r="R1215" s="32">
        <f t="shared" si="514"/>
        <v>0</v>
      </c>
      <c r="S1215" s="28"/>
      <c r="T1215" s="28">
        <f t="shared" si="515"/>
        <v>0</v>
      </c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</row>
    <row r="1216" ht="12.75" customHeight="1">
      <c r="A1216" s="52" t="s">
        <v>87</v>
      </c>
      <c r="B1216" s="26" t="s">
        <v>2005</v>
      </c>
      <c r="C1216" s="34">
        <v>836.0</v>
      </c>
      <c r="D1216" s="28" t="str">
        <f t="shared" si="517"/>
        <v>Kodi Bear (IRE) x Legitimus (IRE)</v>
      </c>
      <c r="E1216" s="26" t="s">
        <v>1902</v>
      </c>
      <c r="F1216" s="26" t="s">
        <v>2019</v>
      </c>
      <c r="G1216" s="26" t="s">
        <v>5075</v>
      </c>
      <c r="H1216" s="28"/>
      <c r="I1216" s="28"/>
      <c r="J1216" s="26" t="s">
        <v>1551</v>
      </c>
      <c r="K1216" s="26" t="s">
        <v>1383</v>
      </c>
      <c r="L1216" s="55">
        <v>9000.0</v>
      </c>
      <c r="M1216" s="29">
        <f t="shared" si="516"/>
        <v>9000</v>
      </c>
      <c r="N1216" s="28"/>
      <c r="O1216" s="30">
        <v>15000.0</v>
      </c>
      <c r="P1216" s="31">
        <f t="shared" si="512"/>
        <v>0.006</v>
      </c>
      <c r="Q1216" s="32">
        <f t="shared" si="513"/>
        <v>-6000</v>
      </c>
      <c r="R1216" s="32">
        <f t="shared" si="514"/>
        <v>-16000</v>
      </c>
      <c r="S1216" s="28"/>
      <c r="T1216" s="28">
        <f t="shared" si="515"/>
        <v>1</v>
      </c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</row>
    <row r="1217" ht="12.75" customHeight="1">
      <c r="A1217" s="52" t="s">
        <v>87</v>
      </c>
      <c r="B1217" s="26" t="s">
        <v>2005</v>
      </c>
      <c r="C1217" s="34">
        <v>870.0</v>
      </c>
      <c r="D1217" s="28" t="str">
        <f t="shared" si="517"/>
        <v>Kodi Bear (IRE) x Mimic's Memory (GB)</v>
      </c>
      <c r="E1217" s="26" t="s">
        <v>1905</v>
      </c>
      <c r="F1217" s="26" t="s">
        <v>3722</v>
      </c>
      <c r="G1217" s="26" t="s">
        <v>5076</v>
      </c>
      <c r="H1217" s="28"/>
      <c r="I1217" s="28"/>
      <c r="J1217" s="26" t="s">
        <v>1575</v>
      </c>
      <c r="K1217" s="26" t="s">
        <v>994</v>
      </c>
      <c r="L1217" s="55">
        <v>18000.0</v>
      </c>
      <c r="M1217" s="29">
        <f t="shared" si="516"/>
        <v>18000</v>
      </c>
      <c r="N1217" s="28"/>
      <c r="O1217" s="30">
        <v>15000.0</v>
      </c>
      <c r="P1217" s="31">
        <f t="shared" si="512"/>
        <v>0.012</v>
      </c>
      <c r="Q1217" s="32">
        <f t="shared" si="513"/>
        <v>3000</v>
      </c>
      <c r="R1217" s="32">
        <f t="shared" si="514"/>
        <v>-7000</v>
      </c>
      <c r="S1217" s="28"/>
      <c r="T1217" s="28">
        <f t="shared" si="515"/>
        <v>0</v>
      </c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</row>
    <row r="1218" ht="12.75" customHeight="1">
      <c r="A1218" s="52" t="s">
        <v>87</v>
      </c>
      <c r="B1218" s="26" t="s">
        <v>2005</v>
      </c>
      <c r="C1218" s="34">
        <v>982.0</v>
      </c>
      <c r="D1218" s="28" t="str">
        <f t="shared" si="517"/>
        <v>Kodi Bear (IRE) x Souzie (IRE)</v>
      </c>
      <c r="E1218" s="26" t="s">
        <v>1902</v>
      </c>
      <c r="F1218" s="26" t="s">
        <v>2019</v>
      </c>
      <c r="G1218" s="26" t="s">
        <v>5077</v>
      </c>
      <c r="H1218" s="28"/>
      <c r="I1218" s="28"/>
      <c r="J1218" s="26" t="s">
        <v>1431</v>
      </c>
      <c r="K1218" s="26" t="s">
        <v>451</v>
      </c>
      <c r="L1218" s="55">
        <v>28000.0</v>
      </c>
      <c r="M1218" s="29">
        <f t="shared" si="516"/>
        <v>28000</v>
      </c>
      <c r="N1218" s="28"/>
      <c r="O1218" s="37">
        <v>15000.0</v>
      </c>
      <c r="P1218" s="31">
        <f t="shared" si="512"/>
        <v>0.01866666667</v>
      </c>
      <c r="Q1218" s="32">
        <f t="shared" si="513"/>
        <v>13000</v>
      </c>
      <c r="R1218" s="32">
        <f t="shared" si="514"/>
        <v>3000</v>
      </c>
      <c r="S1218" s="28"/>
      <c r="T1218" s="28">
        <f t="shared" si="515"/>
        <v>0</v>
      </c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</row>
    <row r="1219" ht="12.75" customHeight="1">
      <c r="A1219" s="52" t="s">
        <v>87</v>
      </c>
      <c r="B1219" s="26" t="s">
        <v>2005</v>
      </c>
      <c r="C1219" s="34">
        <v>996.0</v>
      </c>
      <c r="D1219" s="28" t="str">
        <f t="shared" si="517"/>
        <v>Kodi Bear (IRE) x Symposium (GB)</v>
      </c>
      <c r="E1219" s="26" t="s">
        <v>1905</v>
      </c>
      <c r="F1219" s="26" t="s">
        <v>2019</v>
      </c>
      <c r="G1219" s="26" t="s">
        <v>5078</v>
      </c>
      <c r="H1219" s="28"/>
      <c r="I1219" s="28"/>
      <c r="J1219" s="26" t="s">
        <v>1775</v>
      </c>
      <c r="K1219" s="26" t="s">
        <v>1174</v>
      </c>
      <c r="L1219" s="55">
        <v>58000.0</v>
      </c>
      <c r="M1219" s="29">
        <f t="shared" si="516"/>
        <v>58000</v>
      </c>
      <c r="N1219" s="28"/>
      <c r="O1219" s="30">
        <v>15000.0</v>
      </c>
      <c r="P1219" s="31">
        <f t="shared" si="512"/>
        <v>0.03866666667</v>
      </c>
      <c r="Q1219" s="32">
        <f t="shared" si="513"/>
        <v>43000</v>
      </c>
      <c r="R1219" s="32">
        <f t="shared" si="514"/>
        <v>33000</v>
      </c>
      <c r="S1219" s="28"/>
      <c r="T1219" s="28">
        <f t="shared" si="515"/>
        <v>0</v>
      </c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</row>
    <row r="1220" ht="12.75" customHeight="1">
      <c r="A1220" s="38" t="s">
        <v>87</v>
      </c>
      <c r="B1220" s="34" t="s">
        <v>1921</v>
      </c>
      <c r="C1220" s="39" t="s">
        <v>4211</v>
      </c>
      <c r="D1220" s="28" t="s">
        <v>5079</v>
      </c>
      <c r="E1220" s="26" t="s">
        <v>1902</v>
      </c>
      <c r="F1220" s="28" t="s">
        <v>1924</v>
      </c>
      <c r="G1220" s="28" t="s">
        <v>5080</v>
      </c>
      <c r="H1220" s="28" t="s">
        <v>88</v>
      </c>
      <c r="I1220" s="28" t="s">
        <v>44</v>
      </c>
      <c r="J1220" s="28" t="s">
        <v>1803</v>
      </c>
      <c r="K1220" s="28" t="s">
        <v>1200</v>
      </c>
      <c r="L1220" s="40">
        <v>7000.0</v>
      </c>
      <c r="M1220" s="29">
        <f t="shared" si="516"/>
        <v>7000</v>
      </c>
      <c r="N1220" s="57"/>
      <c r="O1220" s="30">
        <v>15000.0</v>
      </c>
      <c r="P1220" s="31">
        <f t="shared" si="512"/>
        <v>0.004666666667</v>
      </c>
      <c r="Q1220" s="32">
        <f t="shared" si="513"/>
        <v>-8000</v>
      </c>
      <c r="R1220" s="32">
        <f t="shared" si="514"/>
        <v>-18000</v>
      </c>
      <c r="S1220" s="28"/>
      <c r="T1220" s="28">
        <f t="shared" si="515"/>
        <v>1</v>
      </c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</row>
    <row r="1221" ht="12.75" customHeight="1">
      <c r="A1221" s="38" t="s">
        <v>87</v>
      </c>
      <c r="B1221" s="34" t="s">
        <v>1921</v>
      </c>
      <c r="C1221" s="39" t="s">
        <v>5081</v>
      </c>
      <c r="D1221" s="28" t="s">
        <v>5082</v>
      </c>
      <c r="E1221" s="26" t="s">
        <v>1902</v>
      </c>
      <c r="F1221" s="28" t="s">
        <v>1924</v>
      </c>
      <c r="G1221" s="28" t="s">
        <v>5083</v>
      </c>
      <c r="H1221" s="28" t="s">
        <v>88</v>
      </c>
      <c r="I1221" s="28" t="s">
        <v>2728</v>
      </c>
      <c r="J1221" s="28" t="s">
        <v>1775</v>
      </c>
      <c r="K1221" s="28" t="s">
        <v>1377</v>
      </c>
      <c r="L1221" s="40">
        <v>6000.0</v>
      </c>
      <c r="M1221" s="29">
        <f t="shared" si="516"/>
        <v>6000</v>
      </c>
      <c r="N1221" s="57"/>
      <c r="O1221" s="30">
        <v>15000.0</v>
      </c>
      <c r="P1221" s="31">
        <f t="shared" si="512"/>
        <v>0.004</v>
      </c>
      <c r="Q1221" s="32">
        <f t="shared" si="513"/>
        <v>-9000</v>
      </c>
      <c r="R1221" s="32">
        <f t="shared" si="514"/>
        <v>-19000</v>
      </c>
      <c r="S1221" s="28"/>
      <c r="T1221" s="28">
        <f t="shared" si="515"/>
        <v>1</v>
      </c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</row>
    <row r="1222" ht="12.75" customHeight="1">
      <c r="A1222" s="38" t="s">
        <v>87</v>
      </c>
      <c r="B1222" s="34" t="s">
        <v>1921</v>
      </c>
      <c r="C1222" s="39" t="s">
        <v>2679</v>
      </c>
      <c r="D1222" s="28" t="s">
        <v>5084</v>
      </c>
      <c r="E1222" s="26" t="s">
        <v>1905</v>
      </c>
      <c r="F1222" s="28" t="s">
        <v>1924</v>
      </c>
      <c r="G1222" s="28" t="s">
        <v>5085</v>
      </c>
      <c r="H1222" s="28" t="s">
        <v>88</v>
      </c>
      <c r="I1222" s="28" t="s">
        <v>2296</v>
      </c>
      <c r="J1222" s="28" t="s">
        <v>1447</v>
      </c>
      <c r="K1222" s="28" t="s">
        <v>891</v>
      </c>
      <c r="L1222" s="40">
        <v>4500.0</v>
      </c>
      <c r="M1222" s="29">
        <f t="shared" si="516"/>
        <v>4500</v>
      </c>
      <c r="N1222" s="57"/>
      <c r="O1222" s="37">
        <v>15000.0</v>
      </c>
      <c r="P1222" s="31">
        <f t="shared" si="512"/>
        <v>0.003</v>
      </c>
      <c r="Q1222" s="32">
        <f t="shared" si="513"/>
        <v>-10500</v>
      </c>
      <c r="R1222" s="32">
        <f t="shared" si="514"/>
        <v>-20500</v>
      </c>
      <c r="S1222" s="28"/>
      <c r="T1222" s="28">
        <f t="shared" si="515"/>
        <v>1</v>
      </c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</row>
    <row r="1223" ht="12.75" customHeight="1">
      <c r="A1223" s="38" t="s">
        <v>87</v>
      </c>
      <c r="B1223" s="34" t="s">
        <v>1921</v>
      </c>
      <c r="C1223" s="39" t="s">
        <v>5086</v>
      </c>
      <c r="D1223" s="28" t="s">
        <v>5087</v>
      </c>
      <c r="E1223" s="26" t="s">
        <v>1902</v>
      </c>
      <c r="F1223" s="28" t="s">
        <v>1924</v>
      </c>
      <c r="G1223" s="28" t="s">
        <v>5088</v>
      </c>
      <c r="H1223" s="28" t="s">
        <v>88</v>
      </c>
      <c r="I1223" s="28" t="s">
        <v>3146</v>
      </c>
      <c r="J1223" s="28" t="s">
        <v>1421</v>
      </c>
      <c r="K1223" s="28" t="s">
        <v>300</v>
      </c>
      <c r="L1223" s="40">
        <v>36000.0</v>
      </c>
      <c r="M1223" s="29">
        <f t="shared" si="516"/>
        <v>36000</v>
      </c>
      <c r="N1223" s="57"/>
      <c r="O1223" s="37">
        <v>15000.0</v>
      </c>
      <c r="P1223" s="31">
        <f t="shared" si="512"/>
        <v>0.024</v>
      </c>
      <c r="Q1223" s="32">
        <f t="shared" si="513"/>
        <v>21000</v>
      </c>
      <c r="R1223" s="32">
        <f t="shared" si="514"/>
        <v>11000</v>
      </c>
      <c r="S1223" s="28"/>
      <c r="T1223" s="28">
        <f t="shared" si="515"/>
        <v>0</v>
      </c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</row>
    <row r="1224" ht="12.75" customHeight="1">
      <c r="A1224" s="38" t="s">
        <v>87</v>
      </c>
      <c r="B1224" s="34" t="s">
        <v>1921</v>
      </c>
      <c r="C1224" s="39" t="s">
        <v>5089</v>
      </c>
      <c r="D1224" s="28" t="s">
        <v>5090</v>
      </c>
      <c r="E1224" s="26" t="s">
        <v>1902</v>
      </c>
      <c r="F1224" s="28" t="s">
        <v>1924</v>
      </c>
      <c r="G1224" s="28" t="s">
        <v>5091</v>
      </c>
      <c r="H1224" s="28" t="s">
        <v>88</v>
      </c>
      <c r="I1224" s="28" t="s">
        <v>79</v>
      </c>
      <c r="J1224" s="28" t="s">
        <v>1775</v>
      </c>
      <c r="K1224" s="28" t="s">
        <v>1092</v>
      </c>
      <c r="L1224" s="40">
        <v>36000.0</v>
      </c>
      <c r="M1224" s="29">
        <f t="shared" si="516"/>
        <v>36000</v>
      </c>
      <c r="N1224" s="57"/>
      <c r="O1224" s="37">
        <v>15000.0</v>
      </c>
      <c r="P1224" s="31">
        <f t="shared" si="512"/>
        <v>0.024</v>
      </c>
      <c r="Q1224" s="32">
        <f t="shared" si="513"/>
        <v>21000</v>
      </c>
      <c r="R1224" s="32">
        <f t="shared" si="514"/>
        <v>11000</v>
      </c>
      <c r="S1224" s="28"/>
      <c r="T1224" s="28">
        <f t="shared" si="515"/>
        <v>0</v>
      </c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</row>
    <row r="1225" ht="12.75" customHeight="1">
      <c r="A1225" s="38" t="s">
        <v>87</v>
      </c>
      <c r="B1225" s="34" t="s">
        <v>1921</v>
      </c>
      <c r="C1225" s="39" t="s">
        <v>5092</v>
      </c>
      <c r="D1225" s="28" t="s">
        <v>5093</v>
      </c>
      <c r="E1225" s="26" t="s">
        <v>1902</v>
      </c>
      <c r="F1225" s="28" t="s">
        <v>1924</v>
      </c>
      <c r="G1225" s="28" t="s">
        <v>5094</v>
      </c>
      <c r="H1225" s="28" t="s">
        <v>88</v>
      </c>
      <c r="I1225" s="28" t="s">
        <v>9</v>
      </c>
      <c r="J1225" s="28" t="s">
        <v>1447</v>
      </c>
      <c r="K1225" s="28" t="s">
        <v>246</v>
      </c>
      <c r="L1225" s="40">
        <v>26000.0</v>
      </c>
      <c r="M1225" s="29">
        <f t="shared" si="516"/>
        <v>26000</v>
      </c>
      <c r="N1225" s="57"/>
      <c r="O1225" s="37">
        <v>15000.0</v>
      </c>
      <c r="P1225" s="31">
        <f t="shared" si="512"/>
        <v>0.01733333333</v>
      </c>
      <c r="Q1225" s="32">
        <f t="shared" si="513"/>
        <v>11000</v>
      </c>
      <c r="R1225" s="32">
        <f t="shared" si="514"/>
        <v>1000</v>
      </c>
      <c r="S1225" s="28"/>
      <c r="T1225" s="28">
        <f t="shared" si="515"/>
        <v>0</v>
      </c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</row>
    <row r="1226" ht="12.75" customHeight="1">
      <c r="A1226" s="38" t="s">
        <v>87</v>
      </c>
      <c r="B1226" s="34" t="s">
        <v>1921</v>
      </c>
      <c r="C1226" s="39" t="s">
        <v>5095</v>
      </c>
      <c r="D1226" s="28" t="s">
        <v>5096</v>
      </c>
      <c r="E1226" s="26" t="s">
        <v>1905</v>
      </c>
      <c r="F1226" s="28" t="s">
        <v>1924</v>
      </c>
      <c r="G1226" s="28" t="s">
        <v>5097</v>
      </c>
      <c r="H1226" s="28" t="s">
        <v>88</v>
      </c>
      <c r="I1226" s="28" t="s">
        <v>2085</v>
      </c>
      <c r="J1226" s="28" t="s">
        <v>1721</v>
      </c>
      <c r="K1226" s="28" t="s">
        <v>1215</v>
      </c>
      <c r="L1226" s="40">
        <v>5000.0</v>
      </c>
      <c r="M1226" s="29">
        <f t="shared" si="516"/>
        <v>5000</v>
      </c>
      <c r="N1226" s="57"/>
      <c r="O1226" s="30">
        <v>15000.0</v>
      </c>
      <c r="P1226" s="31">
        <f t="shared" si="512"/>
        <v>0.003333333333</v>
      </c>
      <c r="Q1226" s="32">
        <f t="shared" si="513"/>
        <v>-10000</v>
      </c>
      <c r="R1226" s="32">
        <f t="shared" si="514"/>
        <v>-20000</v>
      </c>
      <c r="S1226" s="28"/>
      <c r="T1226" s="28">
        <f t="shared" si="515"/>
        <v>1</v>
      </c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</row>
    <row r="1227" ht="12.75" customHeight="1">
      <c r="A1227" s="38" t="s">
        <v>87</v>
      </c>
      <c r="B1227" s="34" t="s">
        <v>1921</v>
      </c>
      <c r="C1227" s="39" t="s">
        <v>5098</v>
      </c>
      <c r="D1227" s="28" t="s">
        <v>5099</v>
      </c>
      <c r="E1227" s="26" t="s">
        <v>1905</v>
      </c>
      <c r="F1227" s="28" t="s">
        <v>1924</v>
      </c>
      <c r="G1227" s="28" t="s">
        <v>5100</v>
      </c>
      <c r="H1227" s="28" t="s">
        <v>88</v>
      </c>
      <c r="I1227" s="28" t="s">
        <v>2447</v>
      </c>
      <c r="J1227" s="28" t="s">
        <v>1405</v>
      </c>
      <c r="K1227" s="28" t="s">
        <v>182</v>
      </c>
      <c r="L1227" s="40">
        <v>9000.0</v>
      </c>
      <c r="M1227" s="29">
        <f t="shared" si="516"/>
        <v>9000</v>
      </c>
      <c r="N1227" s="57"/>
      <c r="O1227" s="37">
        <v>15000.0</v>
      </c>
      <c r="P1227" s="31">
        <f t="shared" si="512"/>
        <v>0.006</v>
      </c>
      <c r="Q1227" s="32">
        <f t="shared" si="513"/>
        <v>-6000</v>
      </c>
      <c r="R1227" s="32">
        <f t="shared" si="514"/>
        <v>-16000</v>
      </c>
      <c r="S1227" s="28"/>
      <c r="T1227" s="28">
        <f t="shared" si="515"/>
        <v>1</v>
      </c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</row>
    <row r="1228" ht="12.75" customHeight="1">
      <c r="A1228" s="38" t="s">
        <v>87</v>
      </c>
      <c r="B1228" s="34" t="s">
        <v>1921</v>
      </c>
      <c r="C1228" s="39" t="s">
        <v>5101</v>
      </c>
      <c r="D1228" s="28" t="s">
        <v>5102</v>
      </c>
      <c r="E1228" s="26" t="s">
        <v>1905</v>
      </c>
      <c r="F1228" s="28" t="s">
        <v>1924</v>
      </c>
      <c r="G1228" s="28" t="s">
        <v>5103</v>
      </c>
      <c r="H1228" s="28" t="s">
        <v>88</v>
      </c>
      <c r="I1228" s="28" t="s">
        <v>5104</v>
      </c>
      <c r="J1228" s="28" t="s">
        <v>1788</v>
      </c>
      <c r="K1228" s="28" t="s">
        <v>783</v>
      </c>
      <c r="L1228" s="40">
        <v>1000.0</v>
      </c>
      <c r="M1228" s="29">
        <f t="shared" si="516"/>
        <v>1000</v>
      </c>
      <c r="N1228" s="57"/>
      <c r="O1228" s="37">
        <v>15000.0</v>
      </c>
      <c r="P1228" s="31">
        <f t="shared" si="512"/>
        <v>0.0006666666667</v>
      </c>
      <c r="Q1228" s="32">
        <f t="shared" si="513"/>
        <v>-14000</v>
      </c>
      <c r="R1228" s="32">
        <f t="shared" si="514"/>
        <v>-24000</v>
      </c>
      <c r="S1228" s="28"/>
      <c r="T1228" s="28">
        <f t="shared" si="515"/>
        <v>1</v>
      </c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</row>
    <row r="1229" ht="12.75" customHeight="1">
      <c r="A1229" s="38" t="s">
        <v>87</v>
      </c>
      <c r="B1229" s="34" t="s">
        <v>1921</v>
      </c>
      <c r="C1229" s="39" t="s">
        <v>5105</v>
      </c>
      <c r="D1229" s="28" t="s">
        <v>5106</v>
      </c>
      <c r="E1229" s="26" t="s">
        <v>1902</v>
      </c>
      <c r="F1229" s="28" t="s">
        <v>1924</v>
      </c>
      <c r="G1229" s="28" t="s">
        <v>5107</v>
      </c>
      <c r="H1229" s="28" t="s">
        <v>88</v>
      </c>
      <c r="I1229" s="28" t="s">
        <v>110</v>
      </c>
      <c r="J1229" s="28" t="s">
        <v>1442</v>
      </c>
      <c r="K1229" s="28" t="s">
        <v>1295</v>
      </c>
      <c r="L1229" s="40">
        <v>5000.0</v>
      </c>
      <c r="M1229" s="29">
        <f t="shared" si="516"/>
        <v>5000</v>
      </c>
      <c r="N1229" s="57"/>
      <c r="O1229" s="30">
        <v>15000.0</v>
      </c>
      <c r="P1229" s="31">
        <f t="shared" si="512"/>
        <v>0.003333333333</v>
      </c>
      <c r="Q1229" s="32">
        <f t="shared" si="513"/>
        <v>-10000</v>
      </c>
      <c r="R1229" s="32">
        <f t="shared" si="514"/>
        <v>-20000</v>
      </c>
      <c r="S1229" s="28"/>
      <c r="T1229" s="28">
        <f t="shared" si="515"/>
        <v>1</v>
      </c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</row>
    <row r="1230" ht="12.75" customHeight="1">
      <c r="A1230" s="38" t="s">
        <v>87</v>
      </c>
      <c r="B1230" s="34" t="s">
        <v>1921</v>
      </c>
      <c r="C1230" s="39" t="s">
        <v>5108</v>
      </c>
      <c r="D1230" s="28" t="s">
        <v>5109</v>
      </c>
      <c r="E1230" s="26" t="s">
        <v>1905</v>
      </c>
      <c r="F1230" s="28" t="s">
        <v>1924</v>
      </c>
      <c r="G1230" s="28" t="s">
        <v>5110</v>
      </c>
      <c r="H1230" s="28" t="s">
        <v>88</v>
      </c>
      <c r="I1230" s="28" t="s">
        <v>5111</v>
      </c>
      <c r="J1230" s="28" t="s">
        <v>1779</v>
      </c>
      <c r="K1230" s="28" t="s">
        <v>1051</v>
      </c>
      <c r="L1230" s="40">
        <v>3000.0</v>
      </c>
      <c r="M1230" s="29">
        <f t="shared" si="516"/>
        <v>3000</v>
      </c>
      <c r="N1230" s="57"/>
      <c r="O1230" s="37">
        <v>15000.0</v>
      </c>
      <c r="P1230" s="31">
        <f t="shared" si="512"/>
        <v>0.002</v>
      </c>
      <c r="Q1230" s="32">
        <f t="shared" si="513"/>
        <v>-12000</v>
      </c>
      <c r="R1230" s="32">
        <f t="shared" si="514"/>
        <v>-22000</v>
      </c>
      <c r="S1230" s="28"/>
      <c r="T1230" s="28">
        <f t="shared" si="515"/>
        <v>1</v>
      </c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</row>
    <row r="1231" ht="12.75" customHeight="1">
      <c r="A1231" s="38" t="s">
        <v>87</v>
      </c>
      <c r="B1231" s="34" t="s">
        <v>1921</v>
      </c>
      <c r="C1231" s="39" t="s">
        <v>3408</v>
      </c>
      <c r="D1231" s="28" t="s">
        <v>5112</v>
      </c>
      <c r="E1231" s="26" t="s">
        <v>1902</v>
      </c>
      <c r="F1231" s="28" t="s">
        <v>1924</v>
      </c>
      <c r="G1231" s="28" t="s">
        <v>5113</v>
      </c>
      <c r="H1231" s="28" t="s">
        <v>88</v>
      </c>
      <c r="I1231" s="28" t="s">
        <v>5114</v>
      </c>
      <c r="J1231" s="28" t="s">
        <v>1405</v>
      </c>
      <c r="K1231" s="28" t="s">
        <v>605</v>
      </c>
      <c r="L1231" s="40">
        <v>3000.0</v>
      </c>
      <c r="M1231" s="29">
        <f t="shared" si="516"/>
        <v>3000</v>
      </c>
      <c r="N1231" s="57"/>
      <c r="O1231" s="37">
        <v>15000.0</v>
      </c>
      <c r="P1231" s="31">
        <f t="shared" si="512"/>
        <v>0.002</v>
      </c>
      <c r="Q1231" s="32">
        <f t="shared" si="513"/>
        <v>-12000</v>
      </c>
      <c r="R1231" s="32">
        <f t="shared" si="514"/>
        <v>-22000</v>
      </c>
      <c r="S1231" s="28"/>
      <c r="T1231" s="28">
        <f t="shared" si="515"/>
        <v>1</v>
      </c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</row>
    <row r="1232" ht="12.75" customHeight="1">
      <c r="A1232" s="38" t="s">
        <v>87</v>
      </c>
      <c r="B1232" s="34" t="s">
        <v>1921</v>
      </c>
      <c r="C1232" s="39" t="s">
        <v>4269</v>
      </c>
      <c r="D1232" s="28" t="s">
        <v>5115</v>
      </c>
      <c r="E1232" s="26" t="s">
        <v>1905</v>
      </c>
      <c r="F1232" s="28" t="s">
        <v>1944</v>
      </c>
      <c r="G1232" s="28" t="s">
        <v>5116</v>
      </c>
      <c r="H1232" s="28" t="s">
        <v>88</v>
      </c>
      <c r="I1232" s="28" t="s">
        <v>9</v>
      </c>
      <c r="J1232" s="28" t="s">
        <v>293</v>
      </c>
      <c r="K1232" s="28" t="s">
        <v>900</v>
      </c>
      <c r="L1232" s="40">
        <v>11000.0</v>
      </c>
      <c r="M1232" s="29">
        <f t="shared" si="516"/>
        <v>11000</v>
      </c>
      <c r="N1232" s="57"/>
      <c r="O1232" s="37">
        <v>15000.0</v>
      </c>
      <c r="P1232" s="31">
        <f t="shared" si="512"/>
        <v>0.007333333333</v>
      </c>
      <c r="Q1232" s="32">
        <f t="shared" si="513"/>
        <v>-4000</v>
      </c>
      <c r="R1232" s="32">
        <f t="shared" si="514"/>
        <v>-14000</v>
      </c>
      <c r="S1232" s="28"/>
      <c r="T1232" s="28">
        <f t="shared" si="515"/>
        <v>1</v>
      </c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</row>
    <row r="1233" ht="12.75" customHeight="1">
      <c r="A1233" s="38" t="s">
        <v>87</v>
      </c>
      <c r="B1233" s="34" t="s">
        <v>1928</v>
      </c>
      <c r="C1233" s="39" t="s">
        <v>5117</v>
      </c>
      <c r="D1233" s="28" t="s">
        <v>5118</v>
      </c>
      <c r="E1233" s="26" t="s">
        <v>1905</v>
      </c>
      <c r="F1233" s="28" t="s">
        <v>1924</v>
      </c>
      <c r="G1233" s="28" t="s">
        <v>5119</v>
      </c>
      <c r="H1233" s="28" t="s">
        <v>88</v>
      </c>
      <c r="I1233" s="28" t="s">
        <v>57</v>
      </c>
      <c r="J1233" s="28" t="s">
        <v>1775</v>
      </c>
      <c r="K1233" s="28" t="s">
        <v>352</v>
      </c>
      <c r="L1233" s="40">
        <v>27000.0</v>
      </c>
      <c r="M1233" s="29">
        <f t="shared" si="516"/>
        <v>27000</v>
      </c>
      <c r="N1233" s="57"/>
      <c r="O1233" s="37">
        <v>15000.0</v>
      </c>
      <c r="P1233" s="31">
        <f t="shared" si="512"/>
        <v>0.018</v>
      </c>
      <c r="Q1233" s="32">
        <f t="shared" si="513"/>
        <v>12000</v>
      </c>
      <c r="R1233" s="32">
        <f t="shared" si="514"/>
        <v>2000</v>
      </c>
      <c r="S1233" s="28"/>
      <c r="T1233" s="28">
        <f t="shared" si="515"/>
        <v>0</v>
      </c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</row>
    <row r="1234" ht="12.75" customHeight="1">
      <c r="A1234" s="38" t="s">
        <v>87</v>
      </c>
      <c r="B1234" s="34" t="s">
        <v>1928</v>
      </c>
      <c r="C1234" s="39" t="s">
        <v>5120</v>
      </c>
      <c r="D1234" s="28" t="s">
        <v>5121</v>
      </c>
      <c r="E1234" s="26" t="s">
        <v>1905</v>
      </c>
      <c r="F1234" s="28" t="s">
        <v>1924</v>
      </c>
      <c r="G1234" s="28" t="s">
        <v>5122</v>
      </c>
      <c r="H1234" s="28" t="s">
        <v>88</v>
      </c>
      <c r="I1234" s="28" t="s">
        <v>5123</v>
      </c>
      <c r="J1234" s="28" t="s">
        <v>1637</v>
      </c>
      <c r="K1234" s="28" t="s">
        <v>385</v>
      </c>
      <c r="L1234" s="40">
        <v>13000.0</v>
      </c>
      <c r="M1234" s="29">
        <f t="shared" si="516"/>
        <v>13000</v>
      </c>
      <c r="N1234" s="57"/>
      <c r="O1234" s="37">
        <v>15000.0</v>
      </c>
      <c r="P1234" s="31">
        <f t="shared" si="512"/>
        <v>0.008666666667</v>
      </c>
      <c r="Q1234" s="32">
        <f t="shared" si="513"/>
        <v>-2000</v>
      </c>
      <c r="R1234" s="32">
        <f t="shared" si="514"/>
        <v>-12000</v>
      </c>
      <c r="S1234" s="28"/>
      <c r="T1234" s="28">
        <f t="shared" si="515"/>
        <v>1</v>
      </c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</row>
    <row r="1235" ht="12.75" customHeight="1">
      <c r="A1235" s="38" t="s">
        <v>87</v>
      </c>
      <c r="B1235" s="34" t="s">
        <v>1928</v>
      </c>
      <c r="C1235" s="39" t="s">
        <v>2990</v>
      </c>
      <c r="D1235" s="28" t="s">
        <v>5124</v>
      </c>
      <c r="E1235" s="26" t="s">
        <v>1905</v>
      </c>
      <c r="F1235" s="28" t="s">
        <v>1924</v>
      </c>
      <c r="G1235" s="28" t="s">
        <v>5125</v>
      </c>
      <c r="H1235" s="28" t="s">
        <v>88</v>
      </c>
      <c r="I1235" s="28" t="s">
        <v>86</v>
      </c>
      <c r="J1235" s="28" t="s">
        <v>1839</v>
      </c>
      <c r="K1235" s="28" t="s">
        <v>682</v>
      </c>
      <c r="L1235" s="40">
        <v>27000.0</v>
      </c>
      <c r="M1235" s="29">
        <f t="shared" si="516"/>
        <v>27000</v>
      </c>
      <c r="N1235" s="57"/>
      <c r="O1235" s="37">
        <v>15000.0</v>
      </c>
      <c r="P1235" s="31">
        <f t="shared" si="512"/>
        <v>0.018</v>
      </c>
      <c r="Q1235" s="32">
        <f t="shared" si="513"/>
        <v>12000</v>
      </c>
      <c r="R1235" s="32">
        <f t="shared" si="514"/>
        <v>2000</v>
      </c>
      <c r="S1235" s="28"/>
      <c r="T1235" s="28">
        <f t="shared" si="515"/>
        <v>0</v>
      </c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</row>
    <row r="1236" ht="12.75" customHeight="1">
      <c r="A1236" s="38" t="s">
        <v>87</v>
      </c>
      <c r="B1236" s="34" t="s">
        <v>1928</v>
      </c>
      <c r="C1236" s="39" t="s">
        <v>5126</v>
      </c>
      <c r="D1236" s="28" t="s">
        <v>5127</v>
      </c>
      <c r="E1236" s="26" t="s">
        <v>1902</v>
      </c>
      <c r="F1236" s="28" t="s">
        <v>1924</v>
      </c>
      <c r="G1236" s="28" t="s">
        <v>5128</v>
      </c>
      <c r="H1236" s="28" t="s">
        <v>88</v>
      </c>
      <c r="I1236" s="28" t="s">
        <v>5129</v>
      </c>
      <c r="J1236" s="28" t="s">
        <v>1263</v>
      </c>
      <c r="K1236" s="28" t="s">
        <v>468</v>
      </c>
      <c r="L1236" s="40">
        <v>50000.0</v>
      </c>
      <c r="M1236" s="29">
        <f t="shared" si="516"/>
        <v>50000</v>
      </c>
      <c r="N1236" s="57"/>
      <c r="O1236" s="37">
        <v>15000.0</v>
      </c>
      <c r="P1236" s="31">
        <f t="shared" si="512"/>
        <v>0.03333333333</v>
      </c>
      <c r="Q1236" s="32">
        <f t="shared" si="513"/>
        <v>35000</v>
      </c>
      <c r="R1236" s="32">
        <f t="shared" si="514"/>
        <v>25000</v>
      </c>
      <c r="S1236" s="28"/>
      <c r="T1236" s="28">
        <f t="shared" si="515"/>
        <v>0</v>
      </c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</row>
    <row r="1237" ht="12.75" customHeight="1">
      <c r="A1237" s="38" t="s">
        <v>87</v>
      </c>
      <c r="B1237" s="34" t="s">
        <v>1928</v>
      </c>
      <c r="C1237" s="39" t="s">
        <v>3645</v>
      </c>
      <c r="D1237" s="28" t="s">
        <v>5130</v>
      </c>
      <c r="E1237" s="26" t="s">
        <v>1902</v>
      </c>
      <c r="F1237" s="28" t="s">
        <v>1924</v>
      </c>
      <c r="G1237" s="28" t="s">
        <v>5131</v>
      </c>
      <c r="H1237" s="28" t="s">
        <v>88</v>
      </c>
      <c r="I1237" s="28" t="s">
        <v>2041</v>
      </c>
      <c r="J1237" s="28" t="s">
        <v>1758</v>
      </c>
      <c r="K1237" s="28" t="s">
        <v>178</v>
      </c>
      <c r="L1237" s="40">
        <v>80000.0</v>
      </c>
      <c r="M1237" s="29">
        <f t="shared" si="516"/>
        <v>80000</v>
      </c>
      <c r="N1237" s="57"/>
      <c r="O1237" s="37">
        <v>15000.0</v>
      </c>
      <c r="P1237" s="31">
        <f t="shared" si="512"/>
        <v>0.05333333333</v>
      </c>
      <c r="Q1237" s="32">
        <f t="shared" si="513"/>
        <v>65000</v>
      </c>
      <c r="R1237" s="32">
        <f t="shared" si="514"/>
        <v>55000</v>
      </c>
      <c r="S1237" s="28"/>
      <c r="T1237" s="28">
        <f t="shared" si="515"/>
        <v>0</v>
      </c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</row>
    <row r="1238" ht="12.75" customHeight="1">
      <c r="A1238" s="38" t="s">
        <v>87</v>
      </c>
      <c r="B1238" s="34" t="s">
        <v>1928</v>
      </c>
      <c r="C1238" s="39" t="s">
        <v>5132</v>
      </c>
      <c r="D1238" s="28" t="s">
        <v>5133</v>
      </c>
      <c r="E1238" s="26" t="s">
        <v>1905</v>
      </c>
      <c r="F1238" s="28" t="s">
        <v>1924</v>
      </c>
      <c r="G1238" s="28" t="s">
        <v>5134</v>
      </c>
      <c r="H1238" s="28" t="s">
        <v>88</v>
      </c>
      <c r="I1238" s="28" t="s">
        <v>5135</v>
      </c>
      <c r="J1238" s="28" t="s">
        <v>1510</v>
      </c>
      <c r="K1238" s="28" t="s">
        <v>1392</v>
      </c>
      <c r="L1238" s="40">
        <v>10000.0</v>
      </c>
      <c r="M1238" s="29">
        <f t="shared" si="516"/>
        <v>10000</v>
      </c>
      <c r="N1238" s="57"/>
      <c r="O1238" s="37">
        <v>15000.0</v>
      </c>
      <c r="P1238" s="31">
        <f t="shared" si="512"/>
        <v>0.006666666667</v>
      </c>
      <c r="Q1238" s="32">
        <f t="shared" si="513"/>
        <v>-5000</v>
      </c>
      <c r="R1238" s="32">
        <f t="shared" si="514"/>
        <v>-15000</v>
      </c>
      <c r="S1238" s="28"/>
      <c r="T1238" s="28">
        <f t="shared" si="515"/>
        <v>1</v>
      </c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</row>
    <row r="1239" ht="12.75" customHeight="1">
      <c r="A1239" s="38" t="s">
        <v>87</v>
      </c>
      <c r="B1239" s="34" t="s">
        <v>1928</v>
      </c>
      <c r="C1239" s="39" t="s">
        <v>5136</v>
      </c>
      <c r="D1239" s="28" t="s">
        <v>5137</v>
      </c>
      <c r="E1239" s="26" t="s">
        <v>1905</v>
      </c>
      <c r="F1239" s="28" t="s">
        <v>1924</v>
      </c>
      <c r="G1239" s="28" t="s">
        <v>5138</v>
      </c>
      <c r="H1239" s="28" t="s">
        <v>88</v>
      </c>
      <c r="I1239" s="28" t="s">
        <v>5139</v>
      </c>
      <c r="J1239" s="28" t="s">
        <v>1400</v>
      </c>
      <c r="K1239" s="28" t="s">
        <v>182</v>
      </c>
      <c r="L1239" s="40">
        <v>20000.0</v>
      </c>
      <c r="M1239" s="29">
        <f t="shared" si="516"/>
        <v>20000</v>
      </c>
      <c r="N1239" s="57"/>
      <c r="O1239" s="37">
        <v>15000.0</v>
      </c>
      <c r="P1239" s="31">
        <f t="shared" si="512"/>
        <v>0.01333333333</v>
      </c>
      <c r="Q1239" s="32">
        <f t="shared" si="513"/>
        <v>5000</v>
      </c>
      <c r="R1239" s="32">
        <f t="shared" si="514"/>
        <v>-5000</v>
      </c>
      <c r="S1239" s="28"/>
      <c r="T1239" s="28">
        <f t="shared" si="515"/>
        <v>0</v>
      </c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</row>
    <row r="1240" ht="12.75" customHeight="1">
      <c r="A1240" s="38" t="s">
        <v>87</v>
      </c>
      <c r="B1240" s="34" t="s">
        <v>1928</v>
      </c>
      <c r="C1240" s="39" t="s">
        <v>5140</v>
      </c>
      <c r="D1240" s="28" t="s">
        <v>5141</v>
      </c>
      <c r="E1240" s="26" t="s">
        <v>1902</v>
      </c>
      <c r="F1240" s="28" t="s">
        <v>1924</v>
      </c>
      <c r="G1240" s="28" t="s">
        <v>5142</v>
      </c>
      <c r="H1240" s="28" t="s">
        <v>88</v>
      </c>
      <c r="I1240" s="28" t="s">
        <v>2422</v>
      </c>
      <c r="J1240" s="28" t="s">
        <v>1775</v>
      </c>
      <c r="K1240" s="28" t="s">
        <v>667</v>
      </c>
      <c r="L1240" s="40">
        <v>26000.0</v>
      </c>
      <c r="M1240" s="29">
        <f t="shared" si="516"/>
        <v>26000</v>
      </c>
      <c r="N1240" s="57"/>
      <c r="O1240" s="37">
        <v>15000.0</v>
      </c>
      <c r="P1240" s="31">
        <f t="shared" si="512"/>
        <v>0.01733333333</v>
      </c>
      <c r="Q1240" s="32">
        <f t="shared" si="513"/>
        <v>11000</v>
      </c>
      <c r="R1240" s="32">
        <f t="shared" si="514"/>
        <v>1000</v>
      </c>
      <c r="S1240" s="28"/>
      <c r="T1240" s="28">
        <f t="shared" si="515"/>
        <v>0</v>
      </c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</row>
    <row r="1241" ht="12.75" customHeight="1">
      <c r="A1241" s="25" t="s">
        <v>87</v>
      </c>
      <c r="B1241" s="26" t="s">
        <v>1933</v>
      </c>
      <c r="C1241" s="39" t="s">
        <v>5143</v>
      </c>
      <c r="D1241" s="28" t="s">
        <v>5144</v>
      </c>
      <c r="E1241" s="28" t="s">
        <v>1905</v>
      </c>
      <c r="F1241" s="28" t="s">
        <v>1924</v>
      </c>
      <c r="G1241" s="28" t="s">
        <v>5145</v>
      </c>
      <c r="H1241" s="53" t="s">
        <v>88</v>
      </c>
      <c r="I1241" s="28" t="s">
        <v>4207</v>
      </c>
      <c r="J1241" s="28" t="s">
        <v>1505</v>
      </c>
      <c r="K1241" s="28" t="s">
        <v>207</v>
      </c>
      <c r="L1241" s="29">
        <f t="shared" ref="L1241:L1253" si="518">M1241*1.2</f>
        <v>204000</v>
      </c>
      <c r="M1241" s="49">
        <v>170000.0</v>
      </c>
      <c r="N1241" s="28"/>
      <c r="O1241" s="37">
        <v>15000.0</v>
      </c>
      <c r="P1241" s="31">
        <f t="shared" si="512"/>
        <v>0.136</v>
      </c>
      <c r="Q1241" s="32">
        <f t="shared" si="513"/>
        <v>189000</v>
      </c>
      <c r="R1241" s="32">
        <f t="shared" si="514"/>
        <v>179000</v>
      </c>
      <c r="S1241" s="28"/>
      <c r="T1241" s="28">
        <f t="shared" si="515"/>
        <v>0</v>
      </c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</row>
    <row r="1242" ht="12.75" customHeight="1">
      <c r="A1242" s="25" t="s">
        <v>87</v>
      </c>
      <c r="B1242" s="26" t="s">
        <v>1937</v>
      </c>
      <c r="C1242" s="44" t="s">
        <v>5146</v>
      </c>
      <c r="D1242" s="6" t="s">
        <v>5147</v>
      </c>
      <c r="E1242" s="6" t="s">
        <v>1905</v>
      </c>
      <c r="F1242" s="6" t="s">
        <v>1924</v>
      </c>
      <c r="G1242" s="6" t="s">
        <v>5148</v>
      </c>
      <c r="I1242" s="6" t="s">
        <v>88</v>
      </c>
      <c r="J1242" s="6" t="s">
        <v>1638</v>
      </c>
      <c r="K1242" s="6" t="s">
        <v>1307</v>
      </c>
      <c r="L1242" s="29">
        <f t="shared" si="518"/>
        <v>45600</v>
      </c>
      <c r="M1242" s="45">
        <v>38000.0</v>
      </c>
      <c r="O1242" s="30">
        <v>15000.0</v>
      </c>
      <c r="P1242" s="31">
        <v>0.025333333333333333</v>
      </c>
      <c r="Q1242" s="32">
        <v>23000.0</v>
      </c>
      <c r="R1242" s="32">
        <v>13000.0</v>
      </c>
      <c r="S1242" s="28"/>
      <c r="T1242" s="28">
        <f t="shared" ref="T1242:T1258" si="519">IF(O1242&gt;=M1242,1,0)</f>
        <v>0</v>
      </c>
    </row>
    <row r="1243" ht="12.75" customHeight="1">
      <c r="A1243" s="25" t="s">
        <v>87</v>
      </c>
      <c r="B1243" s="26" t="s">
        <v>1937</v>
      </c>
      <c r="C1243" s="44" t="s">
        <v>5149</v>
      </c>
      <c r="D1243" s="6" t="s">
        <v>5150</v>
      </c>
      <c r="E1243" s="6" t="s">
        <v>1902</v>
      </c>
      <c r="F1243" s="6" t="s">
        <v>1924</v>
      </c>
      <c r="G1243" s="6" t="s">
        <v>5151</v>
      </c>
      <c r="I1243" s="6" t="s">
        <v>88</v>
      </c>
      <c r="J1243" s="6" t="s">
        <v>1712</v>
      </c>
      <c r="K1243" s="6" t="s">
        <v>1003</v>
      </c>
      <c r="L1243" s="29">
        <f t="shared" si="518"/>
        <v>42000</v>
      </c>
      <c r="M1243" s="45">
        <v>35000.0</v>
      </c>
      <c r="O1243" s="30">
        <v>15000.0</v>
      </c>
      <c r="P1243" s="31">
        <v>0.023333333333333334</v>
      </c>
      <c r="Q1243" s="32">
        <v>20000.0</v>
      </c>
      <c r="R1243" s="32">
        <v>10000.0</v>
      </c>
      <c r="S1243" s="28"/>
      <c r="T1243" s="28">
        <f t="shared" si="519"/>
        <v>0</v>
      </c>
    </row>
    <row r="1244" ht="12.75" customHeight="1">
      <c r="A1244" s="25" t="s">
        <v>87</v>
      </c>
      <c r="B1244" s="26" t="s">
        <v>1937</v>
      </c>
      <c r="C1244" s="39" t="s">
        <v>5152</v>
      </c>
      <c r="D1244" s="28" t="s">
        <v>5153</v>
      </c>
      <c r="E1244" s="28" t="s">
        <v>1902</v>
      </c>
      <c r="F1244" s="28" t="s">
        <v>1924</v>
      </c>
      <c r="G1244" s="28" t="s">
        <v>5154</v>
      </c>
      <c r="H1244" s="28" t="s">
        <v>88</v>
      </c>
      <c r="I1244" s="28" t="s">
        <v>5155</v>
      </c>
      <c r="J1244" s="28" t="s">
        <v>1422</v>
      </c>
      <c r="K1244" s="28" t="s">
        <v>679</v>
      </c>
      <c r="L1244" s="29">
        <f t="shared" si="518"/>
        <v>60000</v>
      </c>
      <c r="M1244" s="40">
        <v>50000.0</v>
      </c>
      <c r="N1244" s="32"/>
      <c r="O1244" s="30">
        <v>15000.0</v>
      </c>
      <c r="P1244" s="31">
        <f t="shared" ref="P1244:P1258" si="520">sum(M1244/O1244/100)</f>
        <v>0.03333333333</v>
      </c>
      <c r="Q1244" s="32">
        <f t="shared" ref="Q1244:Q1258" si="521">sum(M1244-O1244)</f>
        <v>35000</v>
      </c>
      <c r="R1244" s="32">
        <f t="shared" ref="R1244:R1258" si="522">M1244-O1244-$S$1</f>
        <v>25000</v>
      </c>
      <c r="S1244" s="28"/>
      <c r="T1244" s="28">
        <f t="shared" si="519"/>
        <v>0</v>
      </c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</row>
    <row r="1245" ht="12.75" customHeight="1">
      <c r="A1245" s="25" t="s">
        <v>87</v>
      </c>
      <c r="B1245" s="26" t="s">
        <v>1937</v>
      </c>
      <c r="C1245" s="39" t="s">
        <v>5156</v>
      </c>
      <c r="D1245" s="28" t="s">
        <v>5157</v>
      </c>
      <c r="E1245" s="28" t="s">
        <v>1902</v>
      </c>
      <c r="F1245" s="28" t="s">
        <v>1924</v>
      </c>
      <c r="G1245" s="28" t="s">
        <v>5158</v>
      </c>
      <c r="H1245" s="28" t="s">
        <v>88</v>
      </c>
      <c r="I1245" s="28" t="s">
        <v>2391</v>
      </c>
      <c r="J1245" s="28" t="s">
        <v>1671</v>
      </c>
      <c r="K1245" s="28" t="s">
        <v>627</v>
      </c>
      <c r="L1245" s="29">
        <f t="shared" si="518"/>
        <v>98400</v>
      </c>
      <c r="M1245" s="40">
        <v>82000.0</v>
      </c>
      <c r="N1245" s="32"/>
      <c r="O1245" s="30">
        <v>15000.0</v>
      </c>
      <c r="P1245" s="31">
        <f t="shared" si="520"/>
        <v>0.05466666667</v>
      </c>
      <c r="Q1245" s="32">
        <f t="shared" si="521"/>
        <v>67000</v>
      </c>
      <c r="R1245" s="32">
        <f t="shared" si="522"/>
        <v>57000</v>
      </c>
      <c r="S1245" s="28"/>
      <c r="T1245" s="28">
        <f t="shared" si="519"/>
        <v>0</v>
      </c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</row>
    <row r="1246" ht="12.75" customHeight="1">
      <c r="A1246" s="25" t="s">
        <v>87</v>
      </c>
      <c r="B1246" s="26" t="s">
        <v>1937</v>
      </c>
      <c r="C1246" s="39" t="s">
        <v>5159</v>
      </c>
      <c r="D1246" s="28" t="s">
        <v>5160</v>
      </c>
      <c r="E1246" s="28" t="s">
        <v>1902</v>
      </c>
      <c r="F1246" s="28" t="s">
        <v>1924</v>
      </c>
      <c r="G1246" s="28" t="s">
        <v>5161</v>
      </c>
      <c r="H1246" s="28" t="s">
        <v>88</v>
      </c>
      <c r="I1246" s="28" t="s">
        <v>2296</v>
      </c>
      <c r="J1246" s="28" t="s">
        <v>1496</v>
      </c>
      <c r="K1246" s="28" t="s">
        <v>368</v>
      </c>
      <c r="L1246" s="29">
        <f t="shared" si="518"/>
        <v>96000</v>
      </c>
      <c r="M1246" s="40">
        <v>80000.0</v>
      </c>
      <c r="N1246" s="32"/>
      <c r="O1246" s="30">
        <v>15000.0</v>
      </c>
      <c r="P1246" s="31">
        <f t="shared" si="520"/>
        <v>0.05333333333</v>
      </c>
      <c r="Q1246" s="32">
        <f t="shared" si="521"/>
        <v>65000</v>
      </c>
      <c r="R1246" s="32">
        <f t="shared" si="522"/>
        <v>55000</v>
      </c>
      <c r="S1246" s="28"/>
      <c r="T1246" s="28">
        <f t="shared" si="519"/>
        <v>0</v>
      </c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</row>
    <row r="1247" ht="12.75" customHeight="1">
      <c r="A1247" s="25" t="s">
        <v>87</v>
      </c>
      <c r="B1247" s="26" t="s">
        <v>1937</v>
      </c>
      <c r="C1247" s="39" t="s">
        <v>5162</v>
      </c>
      <c r="D1247" s="28" t="s">
        <v>5163</v>
      </c>
      <c r="E1247" s="28" t="s">
        <v>1902</v>
      </c>
      <c r="F1247" s="28" t="s">
        <v>1924</v>
      </c>
      <c r="G1247" s="28" t="s">
        <v>5164</v>
      </c>
      <c r="H1247" s="28" t="s">
        <v>88</v>
      </c>
      <c r="I1247" s="28" t="s">
        <v>2477</v>
      </c>
      <c r="J1247" s="28" t="s">
        <v>1459</v>
      </c>
      <c r="K1247" s="28" t="s">
        <v>802</v>
      </c>
      <c r="L1247" s="29">
        <f t="shared" si="518"/>
        <v>192000</v>
      </c>
      <c r="M1247" s="40">
        <v>160000.0</v>
      </c>
      <c r="N1247" s="32"/>
      <c r="O1247" s="30">
        <v>15000.0</v>
      </c>
      <c r="P1247" s="31">
        <f t="shared" si="520"/>
        <v>0.1066666667</v>
      </c>
      <c r="Q1247" s="32">
        <f t="shared" si="521"/>
        <v>145000</v>
      </c>
      <c r="R1247" s="32">
        <f t="shared" si="522"/>
        <v>135000</v>
      </c>
      <c r="S1247" s="28"/>
      <c r="T1247" s="28">
        <f t="shared" si="519"/>
        <v>0</v>
      </c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</row>
    <row r="1248" ht="12.75" customHeight="1">
      <c r="A1248" s="25" t="s">
        <v>87</v>
      </c>
      <c r="B1248" s="26" t="s">
        <v>1937</v>
      </c>
      <c r="C1248" s="39" t="s">
        <v>5105</v>
      </c>
      <c r="D1248" s="28" t="s">
        <v>5165</v>
      </c>
      <c r="E1248" s="28" t="s">
        <v>1902</v>
      </c>
      <c r="F1248" s="28" t="s">
        <v>1924</v>
      </c>
      <c r="G1248" s="28" t="s">
        <v>5166</v>
      </c>
      <c r="H1248" s="28" t="s">
        <v>88</v>
      </c>
      <c r="I1248" s="28" t="s">
        <v>44</v>
      </c>
      <c r="J1248" s="28" t="s">
        <v>1454</v>
      </c>
      <c r="K1248" s="28" t="s">
        <v>543</v>
      </c>
      <c r="L1248" s="29">
        <f t="shared" si="518"/>
        <v>54000</v>
      </c>
      <c r="M1248" s="40">
        <v>45000.0</v>
      </c>
      <c r="N1248" s="32"/>
      <c r="O1248" s="30">
        <v>15000.0</v>
      </c>
      <c r="P1248" s="31">
        <f t="shared" si="520"/>
        <v>0.03</v>
      </c>
      <c r="Q1248" s="32">
        <f t="shared" si="521"/>
        <v>30000</v>
      </c>
      <c r="R1248" s="32">
        <f t="shared" si="522"/>
        <v>20000</v>
      </c>
      <c r="S1248" s="28"/>
      <c r="T1248" s="28">
        <f t="shared" si="519"/>
        <v>0</v>
      </c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</row>
    <row r="1249" ht="12.75" customHeight="1">
      <c r="A1249" s="25" t="s">
        <v>87</v>
      </c>
      <c r="B1249" s="26" t="s">
        <v>1937</v>
      </c>
      <c r="C1249" s="39" t="s">
        <v>4751</v>
      </c>
      <c r="D1249" s="28" t="s">
        <v>5167</v>
      </c>
      <c r="E1249" s="28" t="s">
        <v>1905</v>
      </c>
      <c r="F1249" s="28" t="s">
        <v>1924</v>
      </c>
      <c r="G1249" s="28" t="s">
        <v>5168</v>
      </c>
      <c r="H1249" s="28" t="s">
        <v>88</v>
      </c>
      <c r="I1249" s="28" t="s">
        <v>9</v>
      </c>
      <c r="J1249" s="28" t="s">
        <v>1855</v>
      </c>
      <c r="K1249" s="28" t="s">
        <v>561</v>
      </c>
      <c r="L1249" s="29">
        <f t="shared" si="518"/>
        <v>54000</v>
      </c>
      <c r="M1249" s="40">
        <v>45000.0</v>
      </c>
      <c r="N1249" s="32"/>
      <c r="O1249" s="30">
        <v>15000.0</v>
      </c>
      <c r="P1249" s="31">
        <f t="shared" si="520"/>
        <v>0.03</v>
      </c>
      <c r="Q1249" s="32">
        <f t="shared" si="521"/>
        <v>30000</v>
      </c>
      <c r="R1249" s="32">
        <f t="shared" si="522"/>
        <v>20000</v>
      </c>
      <c r="S1249" s="28"/>
      <c r="T1249" s="28">
        <f t="shared" si="519"/>
        <v>0</v>
      </c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</row>
    <row r="1250" ht="12.75" customHeight="1">
      <c r="A1250" s="25" t="s">
        <v>87</v>
      </c>
      <c r="B1250" s="26" t="s">
        <v>1937</v>
      </c>
      <c r="C1250" s="42" t="s">
        <v>5169</v>
      </c>
      <c r="D1250" s="28" t="s">
        <v>5170</v>
      </c>
      <c r="E1250" s="28" t="s">
        <v>1905</v>
      </c>
      <c r="F1250" s="28" t="s">
        <v>1924</v>
      </c>
      <c r="G1250" s="28" t="s">
        <v>5171</v>
      </c>
      <c r="H1250" s="28" t="s">
        <v>88</v>
      </c>
      <c r="I1250" s="28" t="s">
        <v>1941</v>
      </c>
      <c r="J1250" s="28" t="s">
        <v>1534</v>
      </c>
      <c r="K1250" s="28" t="s">
        <v>1247</v>
      </c>
      <c r="L1250" s="29">
        <f t="shared" si="518"/>
        <v>156000</v>
      </c>
      <c r="M1250" s="43">
        <v>130000.0</v>
      </c>
      <c r="N1250" s="28"/>
      <c r="O1250" s="30">
        <v>15000.0</v>
      </c>
      <c r="P1250" s="31">
        <f t="shared" si="520"/>
        <v>0.08666666667</v>
      </c>
      <c r="Q1250" s="32">
        <f t="shared" si="521"/>
        <v>115000</v>
      </c>
      <c r="R1250" s="32">
        <f t="shared" si="522"/>
        <v>105000</v>
      </c>
      <c r="S1250" s="28"/>
      <c r="T1250" s="28">
        <f t="shared" si="519"/>
        <v>0</v>
      </c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</row>
    <row r="1251" ht="12.75" customHeight="1">
      <c r="A1251" s="25" t="s">
        <v>87</v>
      </c>
      <c r="B1251" s="26" t="s">
        <v>1937</v>
      </c>
      <c r="C1251" s="42" t="s">
        <v>5172</v>
      </c>
      <c r="D1251" s="28" t="s">
        <v>5173</v>
      </c>
      <c r="E1251" s="28" t="s">
        <v>1902</v>
      </c>
      <c r="F1251" s="28" t="s">
        <v>1924</v>
      </c>
      <c r="G1251" s="28" t="s">
        <v>5174</v>
      </c>
      <c r="H1251" s="28" t="s">
        <v>88</v>
      </c>
      <c r="I1251" s="28" t="s">
        <v>5175</v>
      </c>
      <c r="J1251" s="28" t="s">
        <v>1851</v>
      </c>
      <c r="K1251" s="28" t="s">
        <v>730</v>
      </c>
      <c r="L1251" s="29">
        <f t="shared" si="518"/>
        <v>62400</v>
      </c>
      <c r="M1251" s="43">
        <v>52000.0</v>
      </c>
      <c r="N1251" s="28"/>
      <c r="O1251" s="30">
        <v>15000.0</v>
      </c>
      <c r="P1251" s="31">
        <f t="shared" si="520"/>
        <v>0.03466666667</v>
      </c>
      <c r="Q1251" s="32">
        <f t="shared" si="521"/>
        <v>37000</v>
      </c>
      <c r="R1251" s="32">
        <f t="shared" si="522"/>
        <v>27000</v>
      </c>
      <c r="S1251" s="28"/>
      <c r="T1251" s="28">
        <f t="shared" si="519"/>
        <v>0</v>
      </c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</row>
    <row r="1252" ht="12.75" customHeight="1">
      <c r="A1252" s="25" t="s">
        <v>87</v>
      </c>
      <c r="B1252" s="26" t="s">
        <v>1937</v>
      </c>
      <c r="C1252" s="42" t="s">
        <v>5176</v>
      </c>
      <c r="D1252" s="28" t="s">
        <v>5177</v>
      </c>
      <c r="E1252" s="28" t="s">
        <v>1902</v>
      </c>
      <c r="F1252" s="28" t="s">
        <v>1924</v>
      </c>
      <c r="G1252" s="28" t="s">
        <v>5178</v>
      </c>
      <c r="H1252" s="28" t="s">
        <v>88</v>
      </c>
      <c r="I1252" s="28" t="s">
        <v>2100</v>
      </c>
      <c r="J1252" s="28" t="s">
        <v>1777</v>
      </c>
      <c r="K1252" s="28" t="s">
        <v>640</v>
      </c>
      <c r="L1252" s="29">
        <f t="shared" si="518"/>
        <v>90000</v>
      </c>
      <c r="M1252" s="43">
        <v>75000.0</v>
      </c>
      <c r="N1252" s="28"/>
      <c r="O1252" s="30">
        <v>15000.0</v>
      </c>
      <c r="P1252" s="31">
        <f t="shared" si="520"/>
        <v>0.05</v>
      </c>
      <c r="Q1252" s="32">
        <f t="shared" si="521"/>
        <v>60000</v>
      </c>
      <c r="R1252" s="32">
        <f t="shared" si="522"/>
        <v>50000</v>
      </c>
      <c r="S1252" s="28"/>
      <c r="T1252" s="28">
        <f t="shared" si="519"/>
        <v>0</v>
      </c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</row>
    <row r="1253" ht="12.75" customHeight="1">
      <c r="A1253" s="25" t="s">
        <v>87</v>
      </c>
      <c r="B1253" s="26" t="s">
        <v>1937</v>
      </c>
      <c r="C1253" s="42" t="s">
        <v>5179</v>
      </c>
      <c r="D1253" s="28" t="s">
        <v>5180</v>
      </c>
      <c r="E1253" s="28" t="s">
        <v>1902</v>
      </c>
      <c r="F1253" s="28" t="s">
        <v>1924</v>
      </c>
      <c r="G1253" s="28" t="s">
        <v>5181</v>
      </c>
      <c r="H1253" s="28" t="s">
        <v>88</v>
      </c>
      <c r="I1253" s="28" t="s">
        <v>93</v>
      </c>
      <c r="J1253" s="28" t="s">
        <v>1448</v>
      </c>
      <c r="K1253" s="28" t="s">
        <v>1131</v>
      </c>
      <c r="L1253" s="29">
        <f t="shared" si="518"/>
        <v>66000</v>
      </c>
      <c r="M1253" s="43">
        <v>55000.0</v>
      </c>
      <c r="N1253" s="28"/>
      <c r="O1253" s="30">
        <v>15000.0</v>
      </c>
      <c r="P1253" s="31">
        <f t="shared" si="520"/>
        <v>0.03666666667</v>
      </c>
      <c r="Q1253" s="32">
        <f t="shared" si="521"/>
        <v>40000</v>
      </c>
      <c r="R1253" s="32">
        <f t="shared" si="522"/>
        <v>30000</v>
      </c>
      <c r="S1253" s="28"/>
      <c r="T1253" s="28">
        <f t="shared" si="519"/>
        <v>0</v>
      </c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</row>
    <row r="1254" ht="12.75" customHeight="1">
      <c r="A1254" s="25" t="s">
        <v>87</v>
      </c>
      <c r="B1254" s="35" t="s">
        <v>1949</v>
      </c>
      <c r="C1254" s="27" t="s">
        <v>5182</v>
      </c>
      <c r="D1254" s="28" t="s">
        <v>5183</v>
      </c>
      <c r="E1254" s="28" t="s">
        <v>1902</v>
      </c>
      <c r="F1254" s="28" t="s">
        <v>1924</v>
      </c>
      <c r="G1254" s="28" t="s">
        <v>5184</v>
      </c>
      <c r="H1254" s="28" t="s">
        <v>88</v>
      </c>
      <c r="I1254" s="28" t="s">
        <v>68</v>
      </c>
      <c r="J1254" s="32" t="s">
        <v>1777</v>
      </c>
      <c r="K1254" s="32" t="s">
        <v>615</v>
      </c>
      <c r="L1254" s="29">
        <v>33600.0</v>
      </c>
      <c r="M1254" s="49">
        <v>28000.0</v>
      </c>
      <c r="N1254" s="50"/>
      <c r="O1254" s="48">
        <v>15000.0</v>
      </c>
      <c r="P1254" s="31">
        <f t="shared" si="520"/>
        <v>0.01866666667</v>
      </c>
      <c r="Q1254" s="32">
        <f t="shared" si="521"/>
        <v>13000</v>
      </c>
      <c r="R1254" s="32">
        <f t="shared" si="522"/>
        <v>3000</v>
      </c>
      <c r="S1254" s="28"/>
      <c r="T1254" s="28">
        <f t="shared" si="519"/>
        <v>0</v>
      </c>
      <c r="U1254" s="28"/>
      <c r="V1254" s="28"/>
      <c r="W1254" s="28"/>
    </row>
    <row r="1255" ht="12.75" customHeight="1">
      <c r="A1255" s="25" t="s">
        <v>87</v>
      </c>
      <c r="B1255" s="35" t="s">
        <v>1949</v>
      </c>
      <c r="C1255" s="27" t="s">
        <v>5185</v>
      </c>
      <c r="D1255" s="28" t="s">
        <v>5186</v>
      </c>
      <c r="E1255" s="28" t="s">
        <v>1905</v>
      </c>
      <c r="F1255" s="28" t="s">
        <v>1924</v>
      </c>
      <c r="G1255" s="28" t="s">
        <v>5187</v>
      </c>
      <c r="H1255" s="28" t="s">
        <v>88</v>
      </c>
      <c r="I1255" s="28" t="s">
        <v>133</v>
      </c>
      <c r="J1255" s="32" t="s">
        <v>1714</v>
      </c>
      <c r="K1255" s="32" t="s">
        <v>309</v>
      </c>
      <c r="L1255" s="29">
        <v>12000.0</v>
      </c>
      <c r="M1255" s="49">
        <v>10000.0</v>
      </c>
      <c r="N1255" s="50"/>
      <c r="O1255" s="48">
        <v>15000.0</v>
      </c>
      <c r="P1255" s="31">
        <f t="shared" si="520"/>
        <v>0.006666666667</v>
      </c>
      <c r="Q1255" s="32">
        <f t="shared" si="521"/>
        <v>-5000</v>
      </c>
      <c r="R1255" s="32">
        <f t="shared" si="522"/>
        <v>-15000</v>
      </c>
      <c r="S1255" s="28"/>
      <c r="T1255" s="28">
        <f t="shared" si="519"/>
        <v>1</v>
      </c>
      <c r="U1255" s="28"/>
      <c r="V1255" s="28"/>
      <c r="W1255" s="28"/>
    </row>
    <row r="1256" ht="12.75" customHeight="1">
      <c r="A1256" s="25" t="s">
        <v>87</v>
      </c>
      <c r="B1256" s="35" t="s">
        <v>1949</v>
      </c>
      <c r="C1256" s="27" t="s">
        <v>5188</v>
      </c>
      <c r="D1256" s="28" t="s">
        <v>5189</v>
      </c>
      <c r="E1256" s="28" t="s">
        <v>1905</v>
      </c>
      <c r="F1256" s="28" t="s">
        <v>1924</v>
      </c>
      <c r="G1256" s="28" t="s">
        <v>5190</v>
      </c>
      <c r="H1256" s="28" t="s">
        <v>88</v>
      </c>
      <c r="I1256" s="28" t="s">
        <v>146</v>
      </c>
      <c r="J1256" s="32" t="s">
        <v>1777</v>
      </c>
      <c r="K1256" s="32" t="s">
        <v>732</v>
      </c>
      <c r="L1256" s="29">
        <v>6000.0</v>
      </c>
      <c r="M1256" s="49">
        <v>5000.0</v>
      </c>
      <c r="N1256" s="50"/>
      <c r="O1256" s="48">
        <v>15000.0</v>
      </c>
      <c r="P1256" s="31">
        <f t="shared" si="520"/>
        <v>0.003333333333</v>
      </c>
      <c r="Q1256" s="32">
        <f t="shared" si="521"/>
        <v>-10000</v>
      </c>
      <c r="R1256" s="32">
        <f t="shared" si="522"/>
        <v>-20000</v>
      </c>
      <c r="S1256" s="28"/>
      <c r="T1256" s="28">
        <f t="shared" si="519"/>
        <v>1</v>
      </c>
      <c r="U1256" s="28"/>
      <c r="V1256" s="28"/>
      <c r="W1256" s="28"/>
    </row>
    <row r="1257" ht="12.75" customHeight="1">
      <c r="A1257" s="25" t="s">
        <v>87</v>
      </c>
      <c r="B1257" s="35" t="s">
        <v>1949</v>
      </c>
      <c r="C1257" s="27" t="s">
        <v>5191</v>
      </c>
      <c r="D1257" s="28" t="s">
        <v>5192</v>
      </c>
      <c r="E1257" s="28" t="s">
        <v>1902</v>
      </c>
      <c r="F1257" s="28" t="s">
        <v>1924</v>
      </c>
      <c r="G1257" s="28" t="s">
        <v>5193</v>
      </c>
      <c r="H1257" s="28" t="s">
        <v>88</v>
      </c>
      <c r="I1257" s="28" t="s">
        <v>44</v>
      </c>
      <c r="J1257" s="32" t="s">
        <v>1777</v>
      </c>
      <c r="K1257" s="32" t="s">
        <v>519</v>
      </c>
      <c r="L1257" s="29">
        <v>30000.0</v>
      </c>
      <c r="M1257" s="49">
        <v>25000.0</v>
      </c>
      <c r="N1257" s="50"/>
      <c r="O1257" s="48">
        <v>15000.0</v>
      </c>
      <c r="P1257" s="31">
        <f t="shared" si="520"/>
        <v>0.01666666667</v>
      </c>
      <c r="Q1257" s="32">
        <f t="shared" si="521"/>
        <v>10000</v>
      </c>
      <c r="R1257" s="32">
        <f t="shared" si="522"/>
        <v>0</v>
      </c>
      <c r="S1257" s="28"/>
      <c r="T1257" s="28">
        <f t="shared" si="519"/>
        <v>0</v>
      </c>
      <c r="U1257" s="28"/>
      <c r="V1257" s="28"/>
      <c r="W1257" s="28"/>
    </row>
    <row r="1258" ht="12.75" customHeight="1">
      <c r="A1258" s="25" t="s">
        <v>87</v>
      </c>
      <c r="B1258" s="35" t="s">
        <v>1949</v>
      </c>
      <c r="C1258" s="27" t="s">
        <v>5194</v>
      </c>
      <c r="D1258" s="28" t="s">
        <v>5195</v>
      </c>
      <c r="E1258" s="28" t="s">
        <v>1902</v>
      </c>
      <c r="F1258" s="28" t="s">
        <v>2382</v>
      </c>
      <c r="G1258" s="28" t="s">
        <v>5196</v>
      </c>
      <c r="H1258" s="28" t="s">
        <v>88</v>
      </c>
      <c r="I1258" s="28" t="s">
        <v>58</v>
      </c>
      <c r="J1258" s="32" t="s">
        <v>1778</v>
      </c>
      <c r="K1258" s="32" t="s">
        <v>886</v>
      </c>
      <c r="L1258" s="29">
        <v>26400.0</v>
      </c>
      <c r="M1258" s="49">
        <v>22000.0</v>
      </c>
      <c r="N1258" s="50"/>
      <c r="O1258" s="48">
        <v>15000.0</v>
      </c>
      <c r="P1258" s="31">
        <f t="shared" si="520"/>
        <v>0.01466666667</v>
      </c>
      <c r="Q1258" s="32">
        <f t="shared" si="521"/>
        <v>7000</v>
      </c>
      <c r="R1258" s="32">
        <f t="shared" si="522"/>
        <v>-3000</v>
      </c>
      <c r="S1258" s="28"/>
      <c r="T1258" s="28">
        <f t="shared" si="519"/>
        <v>0</v>
      </c>
      <c r="U1258" s="28"/>
      <c r="V1258" s="28"/>
      <c r="W1258" s="28"/>
    </row>
    <row r="1259" ht="12.75" customHeight="1">
      <c r="A1259" s="25" t="s">
        <v>88</v>
      </c>
      <c r="B1259" s="26" t="s">
        <v>1900</v>
      </c>
      <c r="C1259" s="27">
        <v>100.0</v>
      </c>
      <c r="D1259" s="28" t="s">
        <v>5197</v>
      </c>
      <c r="E1259" s="28" t="s">
        <v>1902</v>
      </c>
      <c r="F1259" s="28"/>
      <c r="G1259" s="28" t="s">
        <v>5198</v>
      </c>
      <c r="H1259" s="28"/>
      <c r="I1259" s="28"/>
      <c r="J1259" s="28" t="s">
        <v>1263</v>
      </c>
      <c r="K1259" s="28" t="s">
        <v>627</v>
      </c>
      <c r="L1259" s="29">
        <f t="shared" ref="L1259:L1261" si="523">M1259*1.2</f>
        <v>84000</v>
      </c>
      <c r="M1259" s="29">
        <v>70000.0</v>
      </c>
      <c r="N1259" s="28"/>
      <c r="O1259" s="30">
        <v>35000.0</v>
      </c>
      <c r="P1259" s="31">
        <f t="shared" ref="P1259:P1273" si="524">sum(L1259/O1259/100)</f>
        <v>0.024</v>
      </c>
      <c r="Q1259" s="32">
        <f t="shared" ref="Q1259:Q1273" si="525">sum(L1259-O1259)</f>
        <v>49000</v>
      </c>
      <c r="R1259" s="32">
        <f t="shared" ref="R1259:R1273" si="526">L1259-O1259-$S$1</f>
        <v>39000</v>
      </c>
      <c r="S1259" s="28"/>
      <c r="T1259" s="28">
        <f t="shared" ref="T1259:T1273" si="527">IF(O1259&gt;=L1259,1,0)</f>
        <v>0</v>
      </c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</row>
    <row r="1260" ht="12.75" customHeight="1">
      <c r="A1260" s="25" t="s">
        <v>88</v>
      </c>
      <c r="B1260" s="26" t="s">
        <v>1900</v>
      </c>
      <c r="C1260" s="27">
        <v>168.0</v>
      </c>
      <c r="D1260" s="28" t="s">
        <v>5199</v>
      </c>
      <c r="E1260" s="28" t="s">
        <v>1905</v>
      </c>
      <c r="F1260" s="28"/>
      <c r="G1260" s="28" t="s">
        <v>5200</v>
      </c>
      <c r="H1260" s="28"/>
      <c r="I1260" s="28"/>
      <c r="J1260" s="28" t="s">
        <v>1263</v>
      </c>
      <c r="K1260" s="28" t="s">
        <v>687</v>
      </c>
      <c r="L1260" s="29">
        <f t="shared" si="523"/>
        <v>86400</v>
      </c>
      <c r="M1260" s="29">
        <v>72000.0</v>
      </c>
      <c r="N1260" s="28"/>
      <c r="O1260" s="30">
        <v>35000.0</v>
      </c>
      <c r="P1260" s="31">
        <f t="shared" si="524"/>
        <v>0.02468571429</v>
      </c>
      <c r="Q1260" s="32">
        <f t="shared" si="525"/>
        <v>51400</v>
      </c>
      <c r="R1260" s="32">
        <f t="shared" si="526"/>
        <v>41400</v>
      </c>
      <c r="S1260" s="28"/>
      <c r="T1260" s="28">
        <f t="shared" si="527"/>
        <v>0</v>
      </c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</row>
    <row r="1261" ht="12.75" customHeight="1">
      <c r="A1261" s="25" t="s">
        <v>88</v>
      </c>
      <c r="B1261" s="26" t="s">
        <v>1900</v>
      </c>
      <c r="C1261" s="27">
        <v>441.0</v>
      </c>
      <c r="D1261" s="28" t="s">
        <v>5201</v>
      </c>
      <c r="E1261" s="28" t="s">
        <v>1905</v>
      </c>
      <c r="F1261" s="28"/>
      <c r="G1261" s="28" t="s">
        <v>5202</v>
      </c>
      <c r="H1261" s="28"/>
      <c r="I1261" s="28"/>
      <c r="J1261" s="28" t="s">
        <v>1263</v>
      </c>
      <c r="K1261" s="28" t="s">
        <v>891</v>
      </c>
      <c r="L1261" s="29">
        <f t="shared" si="523"/>
        <v>66000</v>
      </c>
      <c r="M1261" s="29">
        <v>55000.0</v>
      </c>
      <c r="N1261" s="28"/>
      <c r="O1261" s="30">
        <v>35000.0</v>
      </c>
      <c r="P1261" s="31">
        <f t="shared" si="524"/>
        <v>0.01885714286</v>
      </c>
      <c r="Q1261" s="32">
        <f t="shared" si="525"/>
        <v>31000</v>
      </c>
      <c r="R1261" s="32">
        <f t="shared" si="526"/>
        <v>21000</v>
      </c>
      <c r="S1261" s="28"/>
      <c r="T1261" s="28">
        <f t="shared" si="527"/>
        <v>0</v>
      </c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</row>
    <row r="1262" ht="12.75" customHeight="1">
      <c r="A1262" s="33" t="s">
        <v>88</v>
      </c>
      <c r="B1262" s="26" t="s">
        <v>1919</v>
      </c>
      <c r="C1262" s="51">
        <v>27.0</v>
      </c>
      <c r="D1262" s="26" t="s">
        <v>5203</v>
      </c>
      <c r="E1262" s="26" t="s">
        <v>1905</v>
      </c>
      <c r="F1262" s="35"/>
      <c r="G1262" s="26"/>
      <c r="H1262" s="26"/>
      <c r="I1262" s="26"/>
      <c r="J1262" s="26" t="s">
        <v>1636</v>
      </c>
      <c r="K1262" s="26" t="s">
        <v>525</v>
      </c>
      <c r="L1262" s="36">
        <v>140000.0</v>
      </c>
      <c r="M1262" s="29">
        <f t="shared" ref="M1262:M1272" si="528">L1262</f>
        <v>140000</v>
      </c>
      <c r="N1262" s="28"/>
      <c r="O1262" s="37">
        <v>35000.0</v>
      </c>
      <c r="P1262" s="31">
        <f t="shared" si="524"/>
        <v>0.04</v>
      </c>
      <c r="Q1262" s="32">
        <f t="shared" si="525"/>
        <v>105000</v>
      </c>
      <c r="R1262" s="32">
        <f t="shared" si="526"/>
        <v>95000</v>
      </c>
      <c r="S1262" s="28"/>
      <c r="T1262" s="28">
        <f t="shared" si="527"/>
        <v>0</v>
      </c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</row>
    <row r="1263" ht="12.75" customHeight="1">
      <c r="A1263" s="33" t="s">
        <v>88</v>
      </c>
      <c r="B1263" s="26" t="s">
        <v>1919</v>
      </c>
      <c r="C1263" s="34">
        <v>43.0</v>
      </c>
      <c r="D1263" s="26" t="s">
        <v>5204</v>
      </c>
      <c r="E1263" s="26" t="s">
        <v>1905</v>
      </c>
      <c r="F1263" s="35"/>
      <c r="G1263" s="26"/>
      <c r="H1263" s="26"/>
      <c r="I1263" s="26"/>
      <c r="J1263" s="26" t="s">
        <v>1263</v>
      </c>
      <c r="K1263" s="26" t="s">
        <v>763</v>
      </c>
      <c r="L1263" s="36">
        <v>115000.0</v>
      </c>
      <c r="M1263" s="29">
        <f t="shared" si="528"/>
        <v>115000</v>
      </c>
      <c r="N1263" s="28"/>
      <c r="O1263" s="37">
        <v>35000.0</v>
      </c>
      <c r="P1263" s="31">
        <f t="shared" si="524"/>
        <v>0.03285714286</v>
      </c>
      <c r="Q1263" s="32">
        <f t="shared" si="525"/>
        <v>80000</v>
      </c>
      <c r="R1263" s="32">
        <f t="shared" si="526"/>
        <v>70000</v>
      </c>
      <c r="S1263" s="28"/>
      <c r="T1263" s="28">
        <f t="shared" si="527"/>
        <v>0</v>
      </c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</row>
    <row r="1264" ht="12.75" customHeight="1">
      <c r="A1264" s="52" t="s">
        <v>88</v>
      </c>
      <c r="B1264" s="26" t="s">
        <v>1919</v>
      </c>
      <c r="C1264" s="34">
        <v>293.0</v>
      </c>
      <c r="D1264" s="26" t="s">
        <v>5205</v>
      </c>
      <c r="E1264" s="26" t="s">
        <v>1902</v>
      </c>
      <c r="F1264" s="28"/>
      <c r="G1264" s="28"/>
      <c r="H1264" s="28"/>
      <c r="I1264" s="28"/>
      <c r="J1264" s="26" t="s">
        <v>1263</v>
      </c>
      <c r="K1264" s="26" t="s">
        <v>701</v>
      </c>
      <c r="L1264" s="40">
        <v>190000.0</v>
      </c>
      <c r="M1264" s="29">
        <f t="shared" si="528"/>
        <v>190000</v>
      </c>
      <c r="N1264" s="53"/>
      <c r="O1264" s="37">
        <v>35000.0</v>
      </c>
      <c r="P1264" s="31">
        <f t="shared" si="524"/>
        <v>0.05428571429</v>
      </c>
      <c r="Q1264" s="32">
        <f t="shared" si="525"/>
        <v>155000</v>
      </c>
      <c r="R1264" s="32">
        <f t="shared" si="526"/>
        <v>145000</v>
      </c>
      <c r="S1264" s="28"/>
      <c r="T1264" s="28">
        <f t="shared" si="527"/>
        <v>0</v>
      </c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</row>
    <row r="1265" ht="12.75" customHeight="1">
      <c r="A1265" s="33" t="s">
        <v>88</v>
      </c>
      <c r="B1265" s="26" t="s">
        <v>2005</v>
      </c>
      <c r="C1265" s="54">
        <v>587.0</v>
      </c>
      <c r="D1265" s="28" t="s">
        <v>5206</v>
      </c>
      <c r="E1265" s="26" t="s">
        <v>1905</v>
      </c>
      <c r="F1265" s="35" t="s">
        <v>2007</v>
      </c>
      <c r="G1265" s="35" t="s">
        <v>5207</v>
      </c>
      <c r="H1265" s="28"/>
      <c r="I1265" s="28"/>
      <c r="J1265" s="35" t="s">
        <v>1449</v>
      </c>
      <c r="K1265" s="35" t="s">
        <v>453</v>
      </c>
      <c r="L1265" s="40">
        <v>15000.0</v>
      </c>
      <c r="M1265" s="29">
        <f t="shared" si="528"/>
        <v>15000</v>
      </c>
      <c r="N1265" s="53"/>
      <c r="O1265" s="30">
        <v>35000.0</v>
      </c>
      <c r="P1265" s="31">
        <f t="shared" si="524"/>
        <v>0.004285714286</v>
      </c>
      <c r="Q1265" s="32">
        <f t="shared" si="525"/>
        <v>-20000</v>
      </c>
      <c r="R1265" s="32">
        <f t="shared" si="526"/>
        <v>-30000</v>
      </c>
      <c r="S1265" s="28"/>
      <c r="T1265" s="28">
        <f t="shared" si="527"/>
        <v>1</v>
      </c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</row>
    <row r="1266" ht="12.75" customHeight="1">
      <c r="A1266" s="52" t="s">
        <v>88</v>
      </c>
      <c r="B1266" s="26" t="s">
        <v>2005</v>
      </c>
      <c r="C1266" s="34">
        <v>913.0</v>
      </c>
      <c r="D1266" s="28" t="str">
        <f>CONCATENATE(A1266," x ", G1266)</f>
        <v>Kodiac (GB) x Pass The Moon (IRE)</v>
      </c>
      <c r="E1266" s="26" t="s">
        <v>1902</v>
      </c>
      <c r="F1266" s="26" t="s">
        <v>2019</v>
      </c>
      <c r="G1266" s="26" t="s">
        <v>5208</v>
      </c>
      <c r="H1266" s="28"/>
      <c r="I1266" s="28"/>
      <c r="J1266" s="26" t="s">
        <v>1787</v>
      </c>
      <c r="K1266" s="26" t="s">
        <v>560</v>
      </c>
      <c r="L1266" s="55">
        <v>34000.0</v>
      </c>
      <c r="M1266" s="29">
        <f t="shared" si="528"/>
        <v>34000</v>
      </c>
      <c r="N1266" s="28"/>
      <c r="O1266" s="37">
        <v>35000.0</v>
      </c>
      <c r="P1266" s="31">
        <f t="shared" si="524"/>
        <v>0.009714285714</v>
      </c>
      <c r="Q1266" s="32">
        <f t="shared" si="525"/>
        <v>-1000</v>
      </c>
      <c r="R1266" s="32">
        <f t="shared" si="526"/>
        <v>-11000</v>
      </c>
      <c r="S1266" s="28"/>
      <c r="T1266" s="28">
        <f t="shared" si="527"/>
        <v>1</v>
      </c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</row>
    <row r="1267" ht="12.75" customHeight="1">
      <c r="A1267" s="38" t="s">
        <v>88</v>
      </c>
      <c r="B1267" s="34" t="s">
        <v>1921</v>
      </c>
      <c r="C1267" s="39" t="s">
        <v>5209</v>
      </c>
      <c r="D1267" s="28" t="s">
        <v>5210</v>
      </c>
      <c r="E1267" s="26" t="s">
        <v>1902</v>
      </c>
      <c r="F1267" s="28" t="s">
        <v>1924</v>
      </c>
      <c r="G1267" s="28" t="s">
        <v>5211</v>
      </c>
      <c r="H1267" s="28" t="s">
        <v>4605</v>
      </c>
      <c r="I1267" s="28" t="s">
        <v>30</v>
      </c>
      <c r="J1267" s="28" t="s">
        <v>1263</v>
      </c>
      <c r="K1267" s="28" t="s">
        <v>726</v>
      </c>
      <c r="L1267" s="40">
        <v>36000.0</v>
      </c>
      <c r="M1267" s="29">
        <f t="shared" si="528"/>
        <v>36000</v>
      </c>
      <c r="N1267" s="57"/>
      <c r="O1267" s="37">
        <v>35000.0</v>
      </c>
      <c r="P1267" s="31">
        <f t="shared" si="524"/>
        <v>0.01028571429</v>
      </c>
      <c r="Q1267" s="32">
        <f t="shared" si="525"/>
        <v>1000</v>
      </c>
      <c r="R1267" s="32">
        <f t="shared" si="526"/>
        <v>-9000</v>
      </c>
      <c r="S1267" s="28"/>
      <c r="T1267" s="28">
        <f t="shared" si="527"/>
        <v>0</v>
      </c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</row>
    <row r="1268" ht="12.75" customHeight="1">
      <c r="A1268" s="38" t="s">
        <v>88</v>
      </c>
      <c r="B1268" s="34" t="s">
        <v>1921</v>
      </c>
      <c r="C1268" s="39" t="s">
        <v>5212</v>
      </c>
      <c r="D1268" s="28" t="s">
        <v>5213</v>
      </c>
      <c r="E1268" s="26" t="s">
        <v>1902</v>
      </c>
      <c r="F1268" s="28" t="s">
        <v>1924</v>
      </c>
      <c r="G1268" s="28" t="s">
        <v>5214</v>
      </c>
      <c r="H1268" s="28" t="s">
        <v>4605</v>
      </c>
      <c r="I1268" s="28" t="s">
        <v>1978</v>
      </c>
      <c r="J1268" s="28" t="s">
        <v>1263</v>
      </c>
      <c r="K1268" s="28" t="s">
        <v>832</v>
      </c>
      <c r="L1268" s="40">
        <v>21000.0</v>
      </c>
      <c r="M1268" s="29">
        <f t="shared" si="528"/>
        <v>21000</v>
      </c>
      <c r="N1268" s="57"/>
      <c r="O1268" s="37">
        <v>35000.0</v>
      </c>
      <c r="P1268" s="31">
        <f t="shared" si="524"/>
        <v>0.006</v>
      </c>
      <c r="Q1268" s="32">
        <f t="shared" si="525"/>
        <v>-14000</v>
      </c>
      <c r="R1268" s="32">
        <f t="shared" si="526"/>
        <v>-24000</v>
      </c>
      <c r="S1268" s="28"/>
      <c r="T1268" s="28">
        <f t="shared" si="527"/>
        <v>1</v>
      </c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</row>
    <row r="1269" ht="12.75" customHeight="1">
      <c r="A1269" s="38" t="s">
        <v>88</v>
      </c>
      <c r="B1269" s="34" t="s">
        <v>1921</v>
      </c>
      <c r="C1269" s="39" t="s">
        <v>3368</v>
      </c>
      <c r="D1269" s="28" t="s">
        <v>5215</v>
      </c>
      <c r="E1269" s="26" t="s">
        <v>1905</v>
      </c>
      <c r="F1269" s="28" t="s">
        <v>1924</v>
      </c>
      <c r="G1269" s="28" t="s">
        <v>5216</v>
      </c>
      <c r="H1269" s="28" t="s">
        <v>4605</v>
      </c>
      <c r="I1269" s="28" t="s">
        <v>58</v>
      </c>
      <c r="J1269" s="28" t="s">
        <v>1405</v>
      </c>
      <c r="K1269" s="28" t="s">
        <v>383</v>
      </c>
      <c r="L1269" s="40">
        <v>55000.0</v>
      </c>
      <c r="M1269" s="29">
        <f t="shared" si="528"/>
        <v>55000</v>
      </c>
      <c r="N1269" s="57"/>
      <c r="O1269" s="37">
        <v>35000.0</v>
      </c>
      <c r="P1269" s="31">
        <f t="shared" si="524"/>
        <v>0.01571428571</v>
      </c>
      <c r="Q1269" s="32">
        <f t="shared" si="525"/>
        <v>20000</v>
      </c>
      <c r="R1269" s="32">
        <f t="shared" si="526"/>
        <v>10000</v>
      </c>
      <c r="S1269" s="28"/>
      <c r="T1269" s="28">
        <f t="shared" si="527"/>
        <v>0</v>
      </c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</row>
    <row r="1270" ht="12.75" customHeight="1">
      <c r="A1270" s="38" t="s">
        <v>88</v>
      </c>
      <c r="B1270" s="34" t="s">
        <v>1928</v>
      </c>
      <c r="C1270" s="39" t="s">
        <v>5217</v>
      </c>
      <c r="D1270" s="28" t="s">
        <v>5218</v>
      </c>
      <c r="E1270" s="26" t="s">
        <v>1905</v>
      </c>
      <c r="F1270" s="28" t="s">
        <v>1924</v>
      </c>
      <c r="G1270" s="28" t="s">
        <v>5219</v>
      </c>
      <c r="H1270" s="28" t="s">
        <v>4605</v>
      </c>
      <c r="I1270" s="28" t="s">
        <v>2869</v>
      </c>
      <c r="J1270" s="28" t="s">
        <v>1538</v>
      </c>
      <c r="K1270" s="28" t="s">
        <v>443</v>
      </c>
      <c r="L1270" s="40">
        <v>68000.0</v>
      </c>
      <c r="M1270" s="29">
        <f t="shared" si="528"/>
        <v>68000</v>
      </c>
      <c r="N1270" s="57"/>
      <c r="O1270" s="37">
        <v>35000.0</v>
      </c>
      <c r="P1270" s="31">
        <f t="shared" si="524"/>
        <v>0.01942857143</v>
      </c>
      <c r="Q1270" s="32">
        <f t="shared" si="525"/>
        <v>33000</v>
      </c>
      <c r="R1270" s="32">
        <f t="shared" si="526"/>
        <v>23000</v>
      </c>
      <c r="S1270" s="28"/>
      <c r="T1270" s="28">
        <f t="shared" si="527"/>
        <v>0</v>
      </c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</row>
    <row r="1271" ht="12.75" customHeight="1">
      <c r="A1271" s="38" t="s">
        <v>88</v>
      </c>
      <c r="B1271" s="34" t="s">
        <v>1928</v>
      </c>
      <c r="C1271" s="39" t="s">
        <v>3793</v>
      </c>
      <c r="D1271" s="28" t="s">
        <v>5220</v>
      </c>
      <c r="E1271" s="26" t="s">
        <v>1905</v>
      </c>
      <c r="F1271" s="28" t="s">
        <v>1924</v>
      </c>
      <c r="G1271" s="28" t="s">
        <v>5221</v>
      </c>
      <c r="H1271" s="28" t="s">
        <v>4605</v>
      </c>
      <c r="I1271" s="28" t="s">
        <v>5222</v>
      </c>
      <c r="J1271" s="28" t="s">
        <v>1263</v>
      </c>
      <c r="K1271" s="28" t="s">
        <v>585</v>
      </c>
      <c r="L1271" s="40">
        <v>30000.0</v>
      </c>
      <c r="M1271" s="29">
        <f t="shared" si="528"/>
        <v>30000</v>
      </c>
      <c r="N1271" s="57"/>
      <c r="O1271" s="37">
        <v>35000.0</v>
      </c>
      <c r="P1271" s="31">
        <f t="shared" si="524"/>
        <v>0.008571428571</v>
      </c>
      <c r="Q1271" s="32">
        <f t="shared" si="525"/>
        <v>-5000</v>
      </c>
      <c r="R1271" s="32">
        <f t="shared" si="526"/>
        <v>-15000</v>
      </c>
      <c r="S1271" s="28"/>
      <c r="T1271" s="28">
        <f t="shared" si="527"/>
        <v>1</v>
      </c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</row>
    <row r="1272" ht="12.75" customHeight="1">
      <c r="A1272" s="38" t="s">
        <v>88</v>
      </c>
      <c r="B1272" s="34" t="s">
        <v>1928</v>
      </c>
      <c r="C1272" s="39" t="s">
        <v>5223</v>
      </c>
      <c r="D1272" s="28" t="s">
        <v>5224</v>
      </c>
      <c r="E1272" s="26" t="s">
        <v>1902</v>
      </c>
      <c r="F1272" s="28" t="s">
        <v>1924</v>
      </c>
      <c r="G1272" s="28" t="s">
        <v>5225</v>
      </c>
      <c r="H1272" s="28" t="s">
        <v>4605</v>
      </c>
      <c r="I1272" s="28" t="s">
        <v>102</v>
      </c>
      <c r="J1272" s="28" t="s">
        <v>1839</v>
      </c>
      <c r="K1272" s="28" t="s">
        <v>379</v>
      </c>
      <c r="L1272" s="40">
        <v>70000.0</v>
      </c>
      <c r="M1272" s="29">
        <f t="shared" si="528"/>
        <v>70000</v>
      </c>
      <c r="N1272" s="57"/>
      <c r="O1272" s="37">
        <v>35000.0</v>
      </c>
      <c r="P1272" s="31">
        <f t="shared" si="524"/>
        <v>0.02</v>
      </c>
      <c r="Q1272" s="32">
        <f t="shared" si="525"/>
        <v>35000</v>
      </c>
      <c r="R1272" s="32">
        <f t="shared" si="526"/>
        <v>25000</v>
      </c>
      <c r="S1272" s="28"/>
      <c r="T1272" s="28">
        <f t="shared" si="527"/>
        <v>0</v>
      </c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</row>
    <row r="1273" ht="12.75" customHeight="1">
      <c r="A1273" s="25" t="s">
        <v>88</v>
      </c>
      <c r="B1273" s="26" t="s">
        <v>1933</v>
      </c>
      <c r="C1273" s="39" t="s">
        <v>5226</v>
      </c>
      <c r="D1273" s="28" t="s">
        <v>5227</v>
      </c>
      <c r="E1273" s="28" t="s">
        <v>1905</v>
      </c>
      <c r="F1273" s="28" t="s">
        <v>1924</v>
      </c>
      <c r="G1273" s="28" t="s">
        <v>5228</v>
      </c>
      <c r="H1273" s="53" t="s">
        <v>4605</v>
      </c>
      <c r="I1273" s="28" t="s">
        <v>4028</v>
      </c>
      <c r="J1273" s="28" t="s">
        <v>1612</v>
      </c>
      <c r="K1273" s="28" t="s">
        <v>1380</v>
      </c>
      <c r="L1273" s="29">
        <f t="shared" ref="L1273:L1283" si="529">M1273*1.2</f>
        <v>156000</v>
      </c>
      <c r="M1273" s="49">
        <v>130000.0</v>
      </c>
      <c r="N1273" s="28"/>
      <c r="O1273" s="37">
        <v>35000.0</v>
      </c>
      <c r="P1273" s="31">
        <f t="shared" si="524"/>
        <v>0.04457142857</v>
      </c>
      <c r="Q1273" s="32">
        <f t="shared" si="525"/>
        <v>121000</v>
      </c>
      <c r="R1273" s="32">
        <f t="shared" si="526"/>
        <v>111000</v>
      </c>
      <c r="S1273" s="28"/>
      <c r="T1273" s="28">
        <f t="shared" si="527"/>
        <v>0</v>
      </c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</row>
    <row r="1274" ht="12.75" customHeight="1">
      <c r="A1274" s="25" t="s">
        <v>88</v>
      </c>
      <c r="B1274" s="26" t="s">
        <v>1937</v>
      </c>
      <c r="C1274" s="42" t="s">
        <v>5229</v>
      </c>
      <c r="D1274" s="28" t="s">
        <v>5230</v>
      </c>
      <c r="E1274" s="28" t="s">
        <v>1902</v>
      </c>
      <c r="F1274" s="28" t="s">
        <v>1924</v>
      </c>
      <c r="G1274" s="28" t="s">
        <v>5231</v>
      </c>
      <c r="H1274" s="28" t="s">
        <v>4605</v>
      </c>
      <c r="I1274" s="28" t="s">
        <v>112</v>
      </c>
      <c r="J1274" s="28" t="s">
        <v>1833</v>
      </c>
      <c r="K1274" s="28" t="s">
        <v>223</v>
      </c>
      <c r="L1274" s="29">
        <f t="shared" si="529"/>
        <v>240000</v>
      </c>
      <c r="M1274" s="43">
        <v>200000.0</v>
      </c>
      <c r="N1274" s="28"/>
      <c r="O1274" s="30">
        <v>35000.0</v>
      </c>
      <c r="P1274" s="31">
        <f>sum(M1274/O1274/100)</f>
        <v>0.05714285714</v>
      </c>
      <c r="Q1274" s="32">
        <f>sum(M1274-O1274)</f>
        <v>165000</v>
      </c>
      <c r="R1274" s="32">
        <f>M1274-O1274-$S$1</f>
        <v>155000</v>
      </c>
      <c r="S1274" s="28"/>
      <c r="T1274" s="28">
        <f t="shared" ref="T1274:T1281" si="530">IF(O1274&gt;=M1274,1,0)</f>
        <v>0</v>
      </c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</row>
    <row r="1275" ht="12.75" customHeight="1">
      <c r="A1275" s="25" t="s">
        <v>88</v>
      </c>
      <c r="B1275" s="26" t="s">
        <v>1937</v>
      </c>
      <c r="C1275" s="44" t="s">
        <v>5229</v>
      </c>
      <c r="D1275" s="6" t="s">
        <v>5230</v>
      </c>
      <c r="E1275" s="6" t="s">
        <v>1902</v>
      </c>
      <c r="F1275" s="6" t="s">
        <v>1924</v>
      </c>
      <c r="G1275" s="6" t="s">
        <v>5231</v>
      </c>
      <c r="I1275" s="6" t="s">
        <v>4605</v>
      </c>
      <c r="J1275" s="6" t="s">
        <v>1833</v>
      </c>
      <c r="K1275" s="6" t="s">
        <v>223</v>
      </c>
      <c r="L1275" s="29">
        <f t="shared" si="529"/>
        <v>240000</v>
      </c>
      <c r="M1275" s="45">
        <v>200000.0</v>
      </c>
      <c r="O1275" s="30">
        <v>35000.0</v>
      </c>
      <c r="P1275" s="31">
        <v>0.05714285714285714</v>
      </c>
      <c r="Q1275" s="32">
        <v>165000.0</v>
      </c>
      <c r="R1275" s="32">
        <v>155000.0</v>
      </c>
      <c r="S1275" s="28"/>
      <c r="T1275" s="28">
        <f t="shared" si="530"/>
        <v>0</v>
      </c>
    </row>
    <row r="1276" ht="12.75" customHeight="1">
      <c r="A1276" s="25" t="s">
        <v>88</v>
      </c>
      <c r="B1276" s="26" t="s">
        <v>1937</v>
      </c>
      <c r="C1276" s="44" t="s">
        <v>5232</v>
      </c>
      <c r="D1276" s="6" t="s">
        <v>5233</v>
      </c>
      <c r="E1276" s="6" t="s">
        <v>1902</v>
      </c>
      <c r="F1276" s="6" t="s">
        <v>1924</v>
      </c>
      <c r="G1276" s="6" t="s">
        <v>5234</v>
      </c>
      <c r="I1276" s="6" t="s">
        <v>4605</v>
      </c>
      <c r="J1276" s="6" t="s">
        <v>1833</v>
      </c>
      <c r="K1276" s="6" t="s">
        <v>590</v>
      </c>
      <c r="L1276" s="29">
        <f t="shared" si="529"/>
        <v>96000</v>
      </c>
      <c r="M1276" s="45">
        <v>80000.0</v>
      </c>
      <c r="O1276" s="30">
        <v>35000.0</v>
      </c>
      <c r="P1276" s="31">
        <v>0.022857142857142857</v>
      </c>
      <c r="Q1276" s="32">
        <v>45000.0</v>
      </c>
      <c r="R1276" s="32">
        <v>35000.0</v>
      </c>
      <c r="S1276" s="28"/>
      <c r="T1276" s="28">
        <f t="shared" si="530"/>
        <v>0</v>
      </c>
    </row>
    <row r="1277" ht="12.75" customHeight="1">
      <c r="A1277" s="25" t="s">
        <v>88</v>
      </c>
      <c r="B1277" s="26" t="s">
        <v>1937</v>
      </c>
      <c r="C1277" s="44" t="s">
        <v>5235</v>
      </c>
      <c r="D1277" s="6" t="s">
        <v>5236</v>
      </c>
      <c r="E1277" s="6" t="s">
        <v>1902</v>
      </c>
      <c r="F1277" s="6" t="s">
        <v>1924</v>
      </c>
      <c r="G1277" s="6" t="s">
        <v>5237</v>
      </c>
      <c r="I1277" s="6" t="s">
        <v>4605</v>
      </c>
      <c r="J1277" s="6" t="s">
        <v>1833</v>
      </c>
      <c r="K1277" s="6" t="s">
        <v>762</v>
      </c>
      <c r="L1277" s="29">
        <f t="shared" si="529"/>
        <v>60000</v>
      </c>
      <c r="M1277" s="45">
        <v>50000.0</v>
      </c>
      <c r="O1277" s="30">
        <v>35000.0</v>
      </c>
      <c r="P1277" s="31">
        <v>0.014285714285714285</v>
      </c>
      <c r="Q1277" s="32">
        <v>15000.0</v>
      </c>
      <c r="R1277" s="32">
        <v>5000.0</v>
      </c>
      <c r="S1277" s="28"/>
      <c r="T1277" s="28">
        <f t="shared" si="530"/>
        <v>0</v>
      </c>
    </row>
    <row r="1278" ht="12.75" customHeight="1">
      <c r="A1278" s="25" t="s">
        <v>88</v>
      </c>
      <c r="B1278" s="26" t="s">
        <v>1937</v>
      </c>
      <c r="C1278" s="42" t="s">
        <v>5238</v>
      </c>
      <c r="D1278" s="28" t="s">
        <v>5239</v>
      </c>
      <c r="E1278" s="28" t="s">
        <v>1902</v>
      </c>
      <c r="F1278" s="28" t="s">
        <v>1924</v>
      </c>
      <c r="G1278" s="28" t="s">
        <v>5240</v>
      </c>
      <c r="H1278" s="28" t="s">
        <v>4605</v>
      </c>
      <c r="I1278" s="28" t="s">
        <v>2296</v>
      </c>
      <c r="J1278" s="28" t="s">
        <v>1450</v>
      </c>
      <c r="K1278" s="28" t="s">
        <v>1285</v>
      </c>
      <c r="L1278" s="29">
        <f t="shared" si="529"/>
        <v>108000</v>
      </c>
      <c r="M1278" s="43">
        <v>90000.0</v>
      </c>
      <c r="N1278" s="28"/>
      <c r="O1278" s="30">
        <v>35000.0</v>
      </c>
      <c r="P1278" s="31">
        <f t="shared" ref="P1278:P1281" si="531">sum(M1278/O1278/100)</f>
        <v>0.02571428571</v>
      </c>
      <c r="Q1278" s="32">
        <f t="shared" ref="Q1278:Q1281" si="532">sum(M1278-O1278)</f>
        <v>55000</v>
      </c>
      <c r="R1278" s="32">
        <f t="shared" ref="R1278:R1281" si="533">M1278-O1278-$S$1</f>
        <v>45000</v>
      </c>
      <c r="S1278" s="28"/>
      <c r="T1278" s="28">
        <f t="shared" si="530"/>
        <v>0</v>
      </c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</row>
    <row r="1279" ht="12.75" customHeight="1">
      <c r="A1279" s="25" t="s">
        <v>88</v>
      </c>
      <c r="B1279" s="26" t="s">
        <v>1937</v>
      </c>
      <c r="C1279" s="42" t="s">
        <v>5241</v>
      </c>
      <c r="D1279" s="28" t="s">
        <v>5242</v>
      </c>
      <c r="E1279" s="28" t="s">
        <v>1905</v>
      </c>
      <c r="F1279" s="28" t="s">
        <v>1924</v>
      </c>
      <c r="G1279" s="28" t="s">
        <v>5243</v>
      </c>
      <c r="H1279" s="28" t="s">
        <v>4605</v>
      </c>
      <c r="I1279" s="28" t="s">
        <v>9</v>
      </c>
      <c r="J1279" s="28" t="s">
        <v>1750</v>
      </c>
      <c r="K1279" s="28" t="s">
        <v>393</v>
      </c>
      <c r="L1279" s="29">
        <f t="shared" si="529"/>
        <v>66000</v>
      </c>
      <c r="M1279" s="43">
        <v>55000.0</v>
      </c>
      <c r="N1279" s="28"/>
      <c r="O1279" s="30">
        <v>35000.0</v>
      </c>
      <c r="P1279" s="31">
        <f t="shared" si="531"/>
        <v>0.01571428571</v>
      </c>
      <c r="Q1279" s="32">
        <f t="shared" si="532"/>
        <v>20000</v>
      </c>
      <c r="R1279" s="32">
        <f t="shared" si="533"/>
        <v>10000</v>
      </c>
      <c r="S1279" s="28"/>
      <c r="T1279" s="28">
        <f t="shared" si="530"/>
        <v>0</v>
      </c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</row>
    <row r="1280" ht="12.75" customHeight="1">
      <c r="A1280" s="25" t="s">
        <v>88</v>
      </c>
      <c r="B1280" s="26" t="s">
        <v>1937</v>
      </c>
      <c r="C1280" s="42" t="s">
        <v>5244</v>
      </c>
      <c r="D1280" s="28" t="s">
        <v>5245</v>
      </c>
      <c r="E1280" s="28" t="s">
        <v>1905</v>
      </c>
      <c r="F1280" s="28" t="s">
        <v>1924</v>
      </c>
      <c r="G1280" s="28" t="s">
        <v>5246</v>
      </c>
      <c r="H1280" s="28" t="s">
        <v>4605</v>
      </c>
      <c r="I1280" s="28" t="s">
        <v>5247</v>
      </c>
      <c r="J1280" s="28" t="s">
        <v>1833</v>
      </c>
      <c r="K1280" s="28" t="s">
        <v>1006</v>
      </c>
      <c r="L1280" s="29">
        <f t="shared" si="529"/>
        <v>57600</v>
      </c>
      <c r="M1280" s="43">
        <v>48000.0</v>
      </c>
      <c r="N1280" s="28"/>
      <c r="O1280" s="30">
        <v>35000.0</v>
      </c>
      <c r="P1280" s="31">
        <f t="shared" si="531"/>
        <v>0.01371428571</v>
      </c>
      <c r="Q1280" s="32">
        <f t="shared" si="532"/>
        <v>13000</v>
      </c>
      <c r="R1280" s="32">
        <f t="shared" si="533"/>
        <v>3000</v>
      </c>
      <c r="S1280" s="28"/>
      <c r="T1280" s="28">
        <f t="shared" si="530"/>
        <v>0</v>
      </c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</row>
    <row r="1281" ht="12.75" customHeight="1">
      <c r="A1281" s="25" t="s">
        <v>88</v>
      </c>
      <c r="B1281" s="26" t="s">
        <v>1937</v>
      </c>
      <c r="C1281" s="42" t="s">
        <v>5248</v>
      </c>
      <c r="D1281" s="28" t="s">
        <v>5249</v>
      </c>
      <c r="E1281" s="28" t="s">
        <v>1905</v>
      </c>
      <c r="F1281" s="28" t="s">
        <v>1924</v>
      </c>
      <c r="G1281" s="28" t="s">
        <v>5250</v>
      </c>
      <c r="H1281" s="28" t="s">
        <v>4605</v>
      </c>
      <c r="I1281" s="28" t="s">
        <v>47</v>
      </c>
      <c r="J1281" s="28" t="s">
        <v>1833</v>
      </c>
      <c r="K1281" s="28" t="s">
        <v>648</v>
      </c>
      <c r="L1281" s="29">
        <f t="shared" si="529"/>
        <v>56400</v>
      </c>
      <c r="M1281" s="43">
        <v>47000.0</v>
      </c>
      <c r="N1281" s="28"/>
      <c r="O1281" s="30">
        <v>35000.0</v>
      </c>
      <c r="P1281" s="31">
        <f t="shared" si="531"/>
        <v>0.01342857143</v>
      </c>
      <c r="Q1281" s="32">
        <f t="shared" si="532"/>
        <v>12000</v>
      </c>
      <c r="R1281" s="32">
        <f t="shared" si="533"/>
        <v>2000</v>
      </c>
      <c r="S1281" s="28"/>
      <c r="T1281" s="28">
        <f t="shared" si="530"/>
        <v>0</v>
      </c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</row>
    <row r="1282" ht="12.75" customHeight="1">
      <c r="A1282" s="25" t="s">
        <v>89</v>
      </c>
      <c r="B1282" s="26" t="s">
        <v>1900</v>
      </c>
      <c r="C1282" s="27">
        <v>213.0</v>
      </c>
      <c r="D1282" s="28" t="s">
        <v>5251</v>
      </c>
      <c r="E1282" s="28" t="s">
        <v>1902</v>
      </c>
      <c r="F1282" s="28"/>
      <c r="G1282" s="28" t="s">
        <v>5252</v>
      </c>
      <c r="H1282" s="28"/>
      <c r="I1282" s="28"/>
      <c r="J1282" s="28" t="s">
        <v>1520</v>
      </c>
      <c r="K1282" s="28" t="s">
        <v>1119</v>
      </c>
      <c r="L1282" s="29">
        <f t="shared" si="529"/>
        <v>54000</v>
      </c>
      <c r="M1282" s="29">
        <v>45000.0</v>
      </c>
      <c r="N1282" s="28"/>
      <c r="O1282" s="30">
        <v>5000.0</v>
      </c>
      <c r="P1282" s="31">
        <f t="shared" ref="P1282:P1290" si="534">sum(L1282/O1282/100)</f>
        <v>0.108</v>
      </c>
      <c r="Q1282" s="32">
        <f t="shared" ref="Q1282:Q1290" si="535">sum(L1282-O1282)</f>
        <v>49000</v>
      </c>
      <c r="R1282" s="32">
        <f t="shared" ref="R1282:R1290" si="536">L1282-O1282-$S$1</f>
        <v>39000</v>
      </c>
      <c r="S1282" s="28"/>
      <c r="T1282" s="28">
        <f t="shared" ref="T1282:T1290" si="537">IF(O1282&gt;=L1282,1,0)</f>
        <v>0</v>
      </c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</row>
    <row r="1283" ht="12.75" customHeight="1">
      <c r="A1283" s="25" t="s">
        <v>89</v>
      </c>
      <c r="B1283" s="26" t="s">
        <v>1900</v>
      </c>
      <c r="C1283" s="27">
        <v>359.0</v>
      </c>
      <c r="D1283" s="28" t="s">
        <v>5253</v>
      </c>
      <c r="E1283" s="28" t="s">
        <v>1902</v>
      </c>
      <c r="F1283" s="28"/>
      <c r="G1283" s="28" t="s">
        <v>5254</v>
      </c>
      <c r="H1283" s="28"/>
      <c r="I1283" s="28"/>
      <c r="J1283" s="28" t="s">
        <v>1848</v>
      </c>
      <c r="K1283" s="28" t="s">
        <v>624</v>
      </c>
      <c r="L1283" s="29">
        <f t="shared" si="529"/>
        <v>24000</v>
      </c>
      <c r="M1283" s="29">
        <v>20000.0</v>
      </c>
      <c r="N1283" s="28"/>
      <c r="O1283" s="30">
        <v>5000.0</v>
      </c>
      <c r="P1283" s="31">
        <f t="shared" si="534"/>
        <v>0.048</v>
      </c>
      <c r="Q1283" s="32">
        <f t="shared" si="535"/>
        <v>19000</v>
      </c>
      <c r="R1283" s="32">
        <f t="shared" si="536"/>
        <v>9000</v>
      </c>
      <c r="S1283" s="28"/>
      <c r="T1283" s="28">
        <f t="shared" si="537"/>
        <v>0</v>
      </c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</row>
    <row r="1284" ht="12.75" customHeight="1">
      <c r="A1284" s="52" t="s">
        <v>89</v>
      </c>
      <c r="B1284" s="26" t="s">
        <v>2005</v>
      </c>
      <c r="C1284" s="34">
        <v>801.0</v>
      </c>
      <c r="D1284" s="28" t="str">
        <f t="shared" ref="D1284:D1285" si="538">CONCATENATE(A1284," x ", G1284)</f>
        <v>Kuroshio (AUS) x Jamboretta (IRE)</v>
      </c>
      <c r="E1284" s="26" t="s">
        <v>1902</v>
      </c>
      <c r="F1284" s="26" t="s">
        <v>2019</v>
      </c>
      <c r="G1284" s="26" t="s">
        <v>5255</v>
      </c>
      <c r="H1284" s="28"/>
      <c r="I1284" s="28"/>
      <c r="J1284" s="26" t="s">
        <v>1492</v>
      </c>
      <c r="K1284" s="26" t="s">
        <v>718</v>
      </c>
      <c r="L1284" s="55">
        <v>5000.0</v>
      </c>
      <c r="M1284" s="29">
        <f t="shared" ref="M1284:M1290" si="539">L1284</f>
        <v>5000</v>
      </c>
      <c r="N1284" s="28"/>
      <c r="O1284" s="37">
        <v>5000.0</v>
      </c>
      <c r="P1284" s="31">
        <f t="shared" si="534"/>
        <v>0.01</v>
      </c>
      <c r="Q1284" s="32">
        <f t="shared" si="535"/>
        <v>0</v>
      </c>
      <c r="R1284" s="32">
        <f t="shared" si="536"/>
        <v>-10000</v>
      </c>
      <c r="S1284" s="28"/>
      <c r="T1284" s="28">
        <f t="shared" si="537"/>
        <v>1</v>
      </c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</row>
    <row r="1285" ht="12.75" customHeight="1">
      <c r="A1285" s="52" t="s">
        <v>89</v>
      </c>
      <c r="B1285" s="26" t="s">
        <v>2005</v>
      </c>
      <c r="C1285" s="34">
        <v>885.0</v>
      </c>
      <c r="D1285" s="28" t="str">
        <f t="shared" si="538"/>
        <v>Kuroshio (AUS) x Musical Memories (GB)</v>
      </c>
      <c r="E1285" s="26" t="s">
        <v>1902</v>
      </c>
      <c r="F1285" s="26" t="s">
        <v>2019</v>
      </c>
      <c r="G1285" s="26" t="s">
        <v>5256</v>
      </c>
      <c r="H1285" s="28"/>
      <c r="I1285" s="28"/>
      <c r="J1285" s="26" t="s">
        <v>1731</v>
      </c>
      <c r="K1285" s="26" t="s">
        <v>516</v>
      </c>
      <c r="L1285" s="55">
        <v>3000.0</v>
      </c>
      <c r="M1285" s="29">
        <f t="shared" si="539"/>
        <v>3000</v>
      </c>
      <c r="N1285" s="28"/>
      <c r="O1285" s="37">
        <v>5000.0</v>
      </c>
      <c r="P1285" s="31">
        <f t="shared" si="534"/>
        <v>0.006</v>
      </c>
      <c r="Q1285" s="32">
        <f t="shared" si="535"/>
        <v>-2000</v>
      </c>
      <c r="R1285" s="32">
        <f t="shared" si="536"/>
        <v>-12000</v>
      </c>
      <c r="S1285" s="28"/>
      <c r="T1285" s="28">
        <f t="shared" si="537"/>
        <v>1</v>
      </c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</row>
    <row r="1286" ht="12.75" customHeight="1">
      <c r="A1286" s="38" t="s">
        <v>89</v>
      </c>
      <c r="B1286" s="34" t="s">
        <v>1921</v>
      </c>
      <c r="C1286" s="39" t="s">
        <v>5257</v>
      </c>
      <c r="D1286" s="28" t="s">
        <v>5258</v>
      </c>
      <c r="E1286" s="26" t="s">
        <v>1902</v>
      </c>
      <c r="F1286" s="28" t="s">
        <v>1924</v>
      </c>
      <c r="G1286" s="28" t="s">
        <v>5259</v>
      </c>
      <c r="H1286" s="28" t="s">
        <v>2422</v>
      </c>
      <c r="I1286" s="28" t="s">
        <v>2929</v>
      </c>
      <c r="J1286" s="28" t="s">
        <v>1766</v>
      </c>
      <c r="K1286" s="28" t="s">
        <v>1090</v>
      </c>
      <c r="L1286" s="40">
        <v>15000.0</v>
      </c>
      <c r="M1286" s="29">
        <f t="shared" si="539"/>
        <v>15000</v>
      </c>
      <c r="N1286" s="57"/>
      <c r="O1286" s="37">
        <v>5000.0</v>
      </c>
      <c r="P1286" s="31">
        <f t="shared" si="534"/>
        <v>0.03</v>
      </c>
      <c r="Q1286" s="32">
        <f t="shared" si="535"/>
        <v>10000</v>
      </c>
      <c r="R1286" s="32">
        <f t="shared" si="536"/>
        <v>0</v>
      </c>
      <c r="S1286" s="28"/>
      <c r="T1286" s="28">
        <f t="shared" si="537"/>
        <v>0</v>
      </c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</row>
    <row r="1287" ht="12.75" customHeight="1">
      <c r="A1287" s="38" t="s">
        <v>89</v>
      </c>
      <c r="B1287" s="34" t="s">
        <v>1921</v>
      </c>
      <c r="C1287" s="39" t="s">
        <v>4827</v>
      </c>
      <c r="D1287" s="28" t="s">
        <v>5260</v>
      </c>
      <c r="E1287" s="26" t="s">
        <v>1905</v>
      </c>
      <c r="F1287" s="28" t="s">
        <v>1924</v>
      </c>
      <c r="G1287" s="28" t="s">
        <v>5261</v>
      </c>
      <c r="H1287" s="28" t="s">
        <v>2422</v>
      </c>
      <c r="I1287" s="28" t="s">
        <v>5262</v>
      </c>
      <c r="J1287" s="28" t="s">
        <v>1483</v>
      </c>
      <c r="K1287" s="28" t="s">
        <v>529</v>
      </c>
      <c r="L1287" s="40">
        <v>1500.0</v>
      </c>
      <c r="M1287" s="29">
        <f t="shared" si="539"/>
        <v>1500</v>
      </c>
      <c r="N1287" s="57"/>
      <c r="O1287" s="37">
        <v>5000.0</v>
      </c>
      <c r="P1287" s="31">
        <f t="shared" si="534"/>
        <v>0.003</v>
      </c>
      <c r="Q1287" s="32">
        <f t="shared" si="535"/>
        <v>-3500</v>
      </c>
      <c r="R1287" s="32">
        <f t="shared" si="536"/>
        <v>-13500</v>
      </c>
      <c r="S1287" s="28"/>
      <c r="T1287" s="28">
        <f t="shared" si="537"/>
        <v>1</v>
      </c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</row>
    <row r="1288" ht="12.75" customHeight="1">
      <c r="A1288" s="38" t="s">
        <v>89</v>
      </c>
      <c r="B1288" s="34" t="s">
        <v>1921</v>
      </c>
      <c r="C1288" s="39" t="s">
        <v>3662</v>
      </c>
      <c r="D1288" s="28" t="s">
        <v>5263</v>
      </c>
      <c r="E1288" s="26" t="s">
        <v>1902</v>
      </c>
      <c r="F1288" s="28" t="s">
        <v>1924</v>
      </c>
      <c r="G1288" s="28" t="s">
        <v>5264</v>
      </c>
      <c r="H1288" s="28" t="s">
        <v>2422</v>
      </c>
      <c r="I1288" s="28" t="s">
        <v>3404</v>
      </c>
      <c r="J1288" s="28" t="s">
        <v>1483</v>
      </c>
      <c r="K1288" s="28" t="s">
        <v>359</v>
      </c>
      <c r="L1288" s="40">
        <v>1000.0</v>
      </c>
      <c r="M1288" s="29">
        <f t="shared" si="539"/>
        <v>1000</v>
      </c>
      <c r="N1288" s="57"/>
      <c r="O1288" s="37">
        <v>5000.0</v>
      </c>
      <c r="P1288" s="31">
        <f t="shared" si="534"/>
        <v>0.002</v>
      </c>
      <c r="Q1288" s="32">
        <f t="shared" si="535"/>
        <v>-4000</v>
      </c>
      <c r="R1288" s="32">
        <f t="shared" si="536"/>
        <v>-14000</v>
      </c>
      <c r="S1288" s="28"/>
      <c r="T1288" s="28">
        <f t="shared" si="537"/>
        <v>1</v>
      </c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</row>
    <row r="1289" ht="12.75" customHeight="1">
      <c r="A1289" s="38" t="s">
        <v>89</v>
      </c>
      <c r="B1289" s="34" t="s">
        <v>1921</v>
      </c>
      <c r="C1289" s="39" t="s">
        <v>5265</v>
      </c>
      <c r="D1289" s="28" t="s">
        <v>5266</v>
      </c>
      <c r="E1289" s="26" t="s">
        <v>1902</v>
      </c>
      <c r="F1289" s="28" t="s">
        <v>1924</v>
      </c>
      <c r="G1289" s="28" t="s">
        <v>5267</v>
      </c>
      <c r="H1289" s="28" t="s">
        <v>2422</v>
      </c>
      <c r="I1289" s="28" t="s">
        <v>4320</v>
      </c>
      <c r="J1289" s="28" t="s">
        <v>1559</v>
      </c>
      <c r="K1289" s="28" t="s">
        <v>1290</v>
      </c>
      <c r="L1289" s="40">
        <v>1000.0</v>
      </c>
      <c r="M1289" s="29">
        <f t="shared" si="539"/>
        <v>1000</v>
      </c>
      <c r="N1289" s="57"/>
      <c r="O1289" s="37">
        <v>5000.0</v>
      </c>
      <c r="P1289" s="31">
        <f t="shared" si="534"/>
        <v>0.002</v>
      </c>
      <c r="Q1289" s="32">
        <f t="shared" si="535"/>
        <v>-4000</v>
      </c>
      <c r="R1289" s="32">
        <f t="shared" si="536"/>
        <v>-14000</v>
      </c>
      <c r="S1289" s="28"/>
      <c r="T1289" s="28">
        <f t="shared" si="537"/>
        <v>1</v>
      </c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</row>
    <row r="1290" ht="12.75" customHeight="1">
      <c r="A1290" s="38" t="s">
        <v>89</v>
      </c>
      <c r="B1290" s="34" t="s">
        <v>1928</v>
      </c>
      <c r="C1290" s="39" t="s">
        <v>2692</v>
      </c>
      <c r="D1290" s="28" t="s">
        <v>5268</v>
      </c>
      <c r="E1290" s="26" t="s">
        <v>1902</v>
      </c>
      <c r="F1290" s="28" t="s">
        <v>1924</v>
      </c>
      <c r="G1290" s="28" t="s">
        <v>5269</v>
      </c>
      <c r="H1290" s="28" t="s">
        <v>2422</v>
      </c>
      <c r="I1290" s="28" t="s">
        <v>2300</v>
      </c>
      <c r="J1290" s="28" t="s">
        <v>1483</v>
      </c>
      <c r="K1290" s="28" t="s">
        <v>1101</v>
      </c>
      <c r="L1290" s="40">
        <v>2000.0</v>
      </c>
      <c r="M1290" s="29">
        <f t="shared" si="539"/>
        <v>2000</v>
      </c>
      <c r="N1290" s="57"/>
      <c r="O1290" s="37">
        <v>5000.0</v>
      </c>
      <c r="P1290" s="31">
        <f t="shared" si="534"/>
        <v>0.004</v>
      </c>
      <c r="Q1290" s="32">
        <f t="shared" si="535"/>
        <v>-3000</v>
      </c>
      <c r="R1290" s="32">
        <f t="shared" si="536"/>
        <v>-13000</v>
      </c>
      <c r="S1290" s="28"/>
      <c r="T1290" s="28">
        <f t="shared" si="537"/>
        <v>1</v>
      </c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</row>
    <row r="1291" ht="12.75" customHeight="1">
      <c r="A1291" s="25" t="s">
        <v>89</v>
      </c>
      <c r="B1291" s="35" t="s">
        <v>1949</v>
      </c>
      <c r="C1291" s="27" t="s">
        <v>5270</v>
      </c>
      <c r="D1291" s="28" t="s">
        <v>5271</v>
      </c>
      <c r="E1291" s="28" t="s">
        <v>1902</v>
      </c>
      <c r="F1291" s="28" t="s">
        <v>2282</v>
      </c>
      <c r="G1291" s="28" t="s">
        <v>5272</v>
      </c>
      <c r="H1291" s="28" t="s">
        <v>2422</v>
      </c>
      <c r="I1291" s="28" t="s">
        <v>5273</v>
      </c>
      <c r="J1291" s="32" t="s">
        <v>1609</v>
      </c>
      <c r="K1291" s="32" t="s">
        <v>699</v>
      </c>
      <c r="L1291" s="29">
        <v>1200.0</v>
      </c>
      <c r="M1291" s="49">
        <v>1000.0</v>
      </c>
      <c r="N1291" s="50"/>
      <c r="O1291" s="48">
        <v>5000.0</v>
      </c>
      <c r="P1291" s="31">
        <f t="shared" ref="P1291:P1298" si="540">sum(M1291/O1291/100)</f>
        <v>0.002</v>
      </c>
      <c r="Q1291" s="32">
        <f t="shared" ref="Q1291:Q1298" si="541">sum(M1291-O1291)</f>
        <v>-4000</v>
      </c>
      <c r="R1291" s="32">
        <f t="shared" ref="R1291:R1298" si="542">M1291-O1291-$S$1</f>
        <v>-14000</v>
      </c>
      <c r="S1291" s="28"/>
      <c r="T1291" s="28">
        <f t="shared" ref="T1291:T1298" si="543">IF(O1291&gt;=M1291,1,0)</f>
        <v>1</v>
      </c>
      <c r="U1291" s="28"/>
      <c r="V1291" s="28"/>
      <c r="W1291" s="28"/>
    </row>
    <row r="1292" ht="12.75" customHeight="1">
      <c r="A1292" s="25" t="s">
        <v>90</v>
      </c>
      <c r="B1292" s="35" t="s">
        <v>1949</v>
      </c>
      <c r="C1292" s="27" t="s">
        <v>5274</v>
      </c>
      <c r="D1292" s="28" t="s">
        <v>5275</v>
      </c>
      <c r="E1292" s="28" t="s">
        <v>1902</v>
      </c>
      <c r="F1292" s="28" t="s">
        <v>1924</v>
      </c>
      <c r="G1292" s="28" t="s">
        <v>5276</v>
      </c>
      <c r="H1292" s="28" t="s">
        <v>111</v>
      </c>
      <c r="I1292" s="28" t="s">
        <v>3486</v>
      </c>
      <c r="J1292" s="32" t="s">
        <v>1543</v>
      </c>
      <c r="K1292" s="32" t="s">
        <v>1252</v>
      </c>
      <c r="L1292" s="29">
        <v>16800.0</v>
      </c>
      <c r="M1292" s="49">
        <v>14000.0</v>
      </c>
      <c r="N1292" s="50"/>
      <c r="O1292" s="48">
        <v>5000.0</v>
      </c>
      <c r="P1292" s="31">
        <f t="shared" si="540"/>
        <v>0.028</v>
      </c>
      <c r="Q1292" s="32">
        <f t="shared" si="541"/>
        <v>9000</v>
      </c>
      <c r="R1292" s="32">
        <f t="shared" si="542"/>
        <v>-1000</v>
      </c>
      <c r="S1292" s="28"/>
      <c r="T1292" s="28">
        <f t="shared" si="543"/>
        <v>0</v>
      </c>
      <c r="U1292" s="28"/>
      <c r="V1292" s="28"/>
      <c r="W1292" s="28"/>
    </row>
    <row r="1293" ht="12.75" customHeight="1">
      <c r="A1293" s="25" t="s">
        <v>90</v>
      </c>
      <c r="B1293" s="35" t="s">
        <v>1949</v>
      </c>
      <c r="C1293" s="27" t="s">
        <v>5277</v>
      </c>
      <c r="D1293" s="28" t="s">
        <v>5278</v>
      </c>
      <c r="E1293" s="28" t="s">
        <v>1905</v>
      </c>
      <c r="F1293" s="28" t="s">
        <v>1924</v>
      </c>
      <c r="G1293" s="28" t="s">
        <v>5279</v>
      </c>
      <c r="H1293" s="28" t="s">
        <v>111</v>
      </c>
      <c r="I1293" s="28" t="s">
        <v>101</v>
      </c>
      <c r="J1293" s="32" t="s">
        <v>1614</v>
      </c>
      <c r="K1293" s="32" t="s">
        <v>1040</v>
      </c>
      <c r="L1293" s="29">
        <v>1800.0</v>
      </c>
      <c r="M1293" s="49">
        <v>1500.0</v>
      </c>
      <c r="N1293" s="50"/>
      <c r="O1293" s="48">
        <v>5000.0</v>
      </c>
      <c r="P1293" s="31">
        <f t="shared" si="540"/>
        <v>0.003</v>
      </c>
      <c r="Q1293" s="32">
        <f t="shared" si="541"/>
        <v>-3500</v>
      </c>
      <c r="R1293" s="32">
        <f t="shared" si="542"/>
        <v>-13500</v>
      </c>
      <c r="S1293" s="28"/>
      <c r="T1293" s="28">
        <f t="shared" si="543"/>
        <v>1</v>
      </c>
      <c r="U1293" s="28"/>
      <c r="V1293" s="28"/>
      <c r="W1293" s="28"/>
    </row>
    <row r="1294" ht="12.75" customHeight="1">
      <c r="A1294" s="25" t="s">
        <v>90</v>
      </c>
      <c r="B1294" s="35" t="s">
        <v>1983</v>
      </c>
      <c r="C1294" s="27" t="s">
        <v>5280</v>
      </c>
      <c r="D1294" s="28" t="s">
        <v>5281</v>
      </c>
      <c r="E1294" s="28" t="s">
        <v>1905</v>
      </c>
      <c r="F1294" s="28" t="s">
        <v>1924</v>
      </c>
      <c r="G1294" s="28" t="s">
        <v>5282</v>
      </c>
      <c r="H1294" s="28" t="s">
        <v>111</v>
      </c>
      <c r="I1294" s="28" t="s">
        <v>4489</v>
      </c>
      <c r="J1294" s="32" t="s">
        <v>1846</v>
      </c>
      <c r="K1294" s="32" t="s">
        <v>1230</v>
      </c>
      <c r="L1294" s="29">
        <v>1200.0</v>
      </c>
      <c r="M1294" s="49">
        <v>1000.0</v>
      </c>
      <c r="N1294" s="50"/>
      <c r="O1294" s="48">
        <v>5000.0</v>
      </c>
      <c r="P1294" s="31">
        <f t="shared" si="540"/>
        <v>0.002</v>
      </c>
      <c r="Q1294" s="32">
        <f t="shared" si="541"/>
        <v>-4000</v>
      </c>
      <c r="R1294" s="32">
        <f t="shared" si="542"/>
        <v>-14000</v>
      </c>
      <c r="S1294" s="28"/>
      <c r="T1294" s="28">
        <f t="shared" si="543"/>
        <v>1</v>
      </c>
      <c r="U1294" s="28"/>
      <c r="V1294" s="28"/>
      <c r="W1294" s="28"/>
    </row>
    <row r="1295" ht="12.75" customHeight="1">
      <c r="A1295" s="25" t="s">
        <v>90</v>
      </c>
      <c r="B1295" s="35" t="s">
        <v>1983</v>
      </c>
      <c r="C1295" s="27" t="s">
        <v>5283</v>
      </c>
      <c r="D1295" s="28" t="s">
        <v>5284</v>
      </c>
      <c r="E1295" s="28" t="s">
        <v>1902</v>
      </c>
      <c r="F1295" s="28" t="s">
        <v>1924</v>
      </c>
      <c r="G1295" s="28" t="s">
        <v>5285</v>
      </c>
      <c r="H1295" s="28" t="s">
        <v>111</v>
      </c>
      <c r="I1295" s="28" t="s">
        <v>3226</v>
      </c>
      <c r="J1295" s="32" t="s">
        <v>1601</v>
      </c>
      <c r="K1295" s="32" t="s">
        <v>653</v>
      </c>
      <c r="L1295" s="29">
        <v>1200.0</v>
      </c>
      <c r="M1295" s="49">
        <v>1000.0</v>
      </c>
      <c r="N1295" s="50"/>
      <c r="O1295" s="48">
        <v>5000.0</v>
      </c>
      <c r="P1295" s="31">
        <f t="shared" si="540"/>
        <v>0.002</v>
      </c>
      <c r="Q1295" s="32">
        <f t="shared" si="541"/>
        <v>-4000</v>
      </c>
      <c r="R1295" s="32">
        <f t="shared" si="542"/>
        <v>-14000</v>
      </c>
      <c r="S1295" s="28"/>
      <c r="T1295" s="28">
        <f t="shared" si="543"/>
        <v>1</v>
      </c>
      <c r="U1295" s="28"/>
      <c r="V1295" s="28"/>
      <c r="W1295" s="28"/>
    </row>
    <row r="1296" ht="12.75" customHeight="1">
      <c r="A1296" s="25" t="s">
        <v>91</v>
      </c>
      <c r="B1296" s="35" t="s">
        <v>1949</v>
      </c>
      <c r="C1296" s="27" t="s">
        <v>5286</v>
      </c>
      <c r="D1296" s="28" t="s">
        <v>5287</v>
      </c>
      <c r="E1296" s="28" t="s">
        <v>1905</v>
      </c>
      <c r="F1296" s="28" t="s">
        <v>1924</v>
      </c>
      <c r="G1296" s="28" t="s">
        <v>5288</v>
      </c>
      <c r="H1296" s="28" t="s">
        <v>2477</v>
      </c>
      <c r="I1296" s="28" t="s">
        <v>5289</v>
      </c>
      <c r="J1296" s="32" t="s">
        <v>1620</v>
      </c>
      <c r="K1296" s="32" t="s">
        <v>1007</v>
      </c>
      <c r="L1296" s="29">
        <v>25200.0</v>
      </c>
      <c r="M1296" s="49">
        <v>21000.0</v>
      </c>
      <c r="N1296" s="50"/>
      <c r="O1296" s="48">
        <v>5000.0</v>
      </c>
      <c r="P1296" s="31">
        <f t="shared" si="540"/>
        <v>0.042</v>
      </c>
      <c r="Q1296" s="32">
        <f t="shared" si="541"/>
        <v>16000</v>
      </c>
      <c r="R1296" s="32">
        <f t="shared" si="542"/>
        <v>6000</v>
      </c>
      <c r="S1296" s="28"/>
      <c r="T1296" s="28">
        <f t="shared" si="543"/>
        <v>0</v>
      </c>
      <c r="U1296" s="28"/>
      <c r="V1296" s="28"/>
      <c r="W1296" s="28"/>
    </row>
    <row r="1297" ht="12.75" customHeight="1">
      <c r="A1297" s="25" t="s">
        <v>91</v>
      </c>
      <c r="B1297" s="35" t="s">
        <v>1949</v>
      </c>
      <c r="C1297" s="27" t="s">
        <v>5290</v>
      </c>
      <c r="D1297" s="28" t="s">
        <v>5291</v>
      </c>
      <c r="E1297" s="28" t="s">
        <v>1902</v>
      </c>
      <c r="F1297" s="28" t="s">
        <v>1924</v>
      </c>
      <c r="G1297" s="28" t="s">
        <v>5292</v>
      </c>
      <c r="H1297" s="28" t="s">
        <v>2477</v>
      </c>
      <c r="I1297" s="28" t="s">
        <v>2168</v>
      </c>
      <c r="J1297" s="32" t="s">
        <v>1543</v>
      </c>
      <c r="K1297" s="32" t="s">
        <v>698</v>
      </c>
      <c r="L1297" s="29">
        <v>1200.0</v>
      </c>
      <c r="M1297" s="49">
        <v>1000.0</v>
      </c>
      <c r="N1297" s="50"/>
      <c r="O1297" s="48">
        <v>5000.0</v>
      </c>
      <c r="P1297" s="31">
        <f t="shared" si="540"/>
        <v>0.002</v>
      </c>
      <c r="Q1297" s="32">
        <f t="shared" si="541"/>
        <v>-4000</v>
      </c>
      <c r="R1297" s="32">
        <f t="shared" si="542"/>
        <v>-14000</v>
      </c>
      <c r="S1297" s="28"/>
      <c r="T1297" s="28">
        <f t="shared" si="543"/>
        <v>1</v>
      </c>
      <c r="U1297" s="28"/>
      <c r="V1297" s="28"/>
      <c r="W1297" s="28"/>
    </row>
    <row r="1298" ht="12.75" customHeight="1">
      <c r="A1298" s="25" t="s">
        <v>92</v>
      </c>
      <c r="B1298" s="35" t="s">
        <v>1983</v>
      </c>
      <c r="C1298" s="27" t="s">
        <v>5293</v>
      </c>
      <c r="D1298" s="28" t="s">
        <v>5294</v>
      </c>
      <c r="E1298" s="28" t="s">
        <v>1902</v>
      </c>
      <c r="F1298" s="28" t="s">
        <v>1924</v>
      </c>
      <c r="G1298" s="28" t="s">
        <v>5295</v>
      </c>
      <c r="H1298" s="28" t="s">
        <v>58</v>
      </c>
      <c r="I1298" s="28" t="s">
        <v>45</v>
      </c>
      <c r="J1298" s="32" t="s">
        <v>1710</v>
      </c>
      <c r="K1298" s="32" t="s">
        <v>1131</v>
      </c>
      <c r="L1298" s="29">
        <v>1800.0</v>
      </c>
      <c r="M1298" s="49">
        <v>1500.0</v>
      </c>
      <c r="N1298" s="50"/>
      <c r="O1298" s="48">
        <v>5000.0</v>
      </c>
      <c r="P1298" s="31">
        <f t="shared" si="540"/>
        <v>0.003</v>
      </c>
      <c r="Q1298" s="32">
        <f t="shared" si="541"/>
        <v>-3500</v>
      </c>
      <c r="R1298" s="32">
        <f t="shared" si="542"/>
        <v>-13500</v>
      </c>
      <c r="S1298" s="28"/>
      <c r="T1298" s="28">
        <f t="shared" si="543"/>
        <v>1</v>
      </c>
      <c r="U1298" s="28"/>
      <c r="V1298" s="28"/>
      <c r="W1298" s="28"/>
    </row>
    <row r="1299" ht="12.75" customHeight="1">
      <c r="A1299" s="33" t="s">
        <v>93</v>
      </c>
      <c r="B1299" s="26" t="s">
        <v>1919</v>
      </c>
      <c r="C1299" s="51">
        <v>23.0</v>
      </c>
      <c r="D1299" s="26" t="s">
        <v>5296</v>
      </c>
      <c r="E1299" s="26" t="s">
        <v>1902</v>
      </c>
      <c r="F1299" s="35"/>
      <c r="G1299" s="26"/>
      <c r="H1299" s="26"/>
      <c r="I1299" s="26"/>
      <c r="J1299" s="26" t="s">
        <v>293</v>
      </c>
      <c r="K1299" s="26" t="s">
        <v>1039</v>
      </c>
      <c r="L1299" s="36">
        <v>32000.0</v>
      </c>
      <c r="M1299" s="29">
        <f t="shared" ref="M1299:M1312" si="544">L1299</f>
        <v>32000</v>
      </c>
      <c r="N1299" s="28"/>
      <c r="O1299" s="37">
        <v>125000.0</v>
      </c>
      <c r="P1299" s="31">
        <f t="shared" ref="P1299:P1336" si="545">sum(L1299/O1299/100)</f>
        <v>0.00256</v>
      </c>
      <c r="Q1299" s="32">
        <f t="shared" ref="Q1299:Q1336" si="546">sum(L1299-O1299)</f>
        <v>-93000</v>
      </c>
      <c r="R1299" s="32">
        <f t="shared" ref="R1299:R1336" si="547">L1299-O1299-$S$1</f>
        <v>-103000</v>
      </c>
      <c r="S1299" s="28"/>
      <c r="T1299" s="28">
        <f t="shared" ref="T1299:T1336" si="548">IF(O1299&gt;=L1299,1,0)</f>
        <v>1</v>
      </c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</row>
    <row r="1300" ht="12.75" customHeight="1">
      <c r="A1300" s="33" t="s">
        <v>93</v>
      </c>
      <c r="B1300" s="26" t="s">
        <v>1919</v>
      </c>
      <c r="C1300" s="34">
        <v>101.0</v>
      </c>
      <c r="D1300" s="26" t="s">
        <v>5297</v>
      </c>
      <c r="E1300" s="26" t="s">
        <v>1905</v>
      </c>
      <c r="F1300" s="35"/>
      <c r="G1300" s="26"/>
      <c r="H1300" s="26"/>
      <c r="I1300" s="26"/>
      <c r="J1300" s="26" t="s">
        <v>293</v>
      </c>
      <c r="K1300" s="26" t="s">
        <v>646</v>
      </c>
      <c r="L1300" s="36">
        <v>44000.0</v>
      </c>
      <c r="M1300" s="29">
        <f t="shared" si="544"/>
        <v>44000</v>
      </c>
      <c r="N1300" s="28"/>
      <c r="O1300" s="37">
        <v>125000.0</v>
      </c>
      <c r="P1300" s="31">
        <f t="shared" si="545"/>
        <v>0.00352</v>
      </c>
      <c r="Q1300" s="32">
        <f t="shared" si="546"/>
        <v>-81000</v>
      </c>
      <c r="R1300" s="32">
        <f t="shared" si="547"/>
        <v>-91000</v>
      </c>
      <c r="S1300" s="28"/>
      <c r="T1300" s="28">
        <f t="shared" si="548"/>
        <v>1</v>
      </c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</row>
    <row r="1301" ht="12.75" customHeight="1">
      <c r="A1301" s="33" t="s">
        <v>93</v>
      </c>
      <c r="B1301" s="26" t="s">
        <v>1919</v>
      </c>
      <c r="C1301" s="51">
        <v>112.0</v>
      </c>
      <c r="D1301" s="26" t="s">
        <v>5298</v>
      </c>
      <c r="E1301" s="26" t="s">
        <v>1905</v>
      </c>
      <c r="F1301" s="35"/>
      <c r="G1301" s="26"/>
      <c r="H1301" s="26"/>
      <c r="I1301" s="26"/>
      <c r="J1301" s="26" t="s">
        <v>1551</v>
      </c>
      <c r="K1301" s="26" t="s">
        <v>565</v>
      </c>
      <c r="L1301" s="36">
        <v>550000.0</v>
      </c>
      <c r="M1301" s="29">
        <f t="shared" si="544"/>
        <v>550000</v>
      </c>
      <c r="N1301" s="28"/>
      <c r="O1301" s="37">
        <v>125000.0</v>
      </c>
      <c r="P1301" s="31">
        <f t="shared" si="545"/>
        <v>0.044</v>
      </c>
      <c r="Q1301" s="32">
        <f t="shared" si="546"/>
        <v>425000</v>
      </c>
      <c r="R1301" s="32">
        <f t="shared" si="547"/>
        <v>415000</v>
      </c>
      <c r="S1301" s="28"/>
      <c r="T1301" s="28">
        <f t="shared" si="548"/>
        <v>0</v>
      </c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</row>
    <row r="1302" ht="12.75" customHeight="1">
      <c r="A1302" s="33" t="s">
        <v>93</v>
      </c>
      <c r="B1302" s="26" t="s">
        <v>1919</v>
      </c>
      <c r="C1302" s="34">
        <v>131.0</v>
      </c>
      <c r="D1302" s="26" t="s">
        <v>5299</v>
      </c>
      <c r="E1302" s="26" t="s">
        <v>1905</v>
      </c>
      <c r="F1302" s="35"/>
      <c r="G1302" s="26"/>
      <c r="H1302" s="26"/>
      <c r="I1302" s="26"/>
      <c r="J1302" s="26" t="s">
        <v>293</v>
      </c>
      <c r="K1302" s="26" t="s">
        <v>1369</v>
      </c>
      <c r="L1302" s="36">
        <v>220000.0</v>
      </c>
      <c r="M1302" s="29">
        <f t="shared" si="544"/>
        <v>220000</v>
      </c>
      <c r="N1302" s="28"/>
      <c r="O1302" s="37">
        <v>125000.0</v>
      </c>
      <c r="P1302" s="31">
        <f t="shared" si="545"/>
        <v>0.0176</v>
      </c>
      <c r="Q1302" s="32">
        <f t="shared" si="546"/>
        <v>95000</v>
      </c>
      <c r="R1302" s="32">
        <f t="shared" si="547"/>
        <v>85000</v>
      </c>
      <c r="S1302" s="28"/>
      <c r="T1302" s="28">
        <f t="shared" si="548"/>
        <v>0</v>
      </c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</row>
    <row r="1303" ht="12.75" customHeight="1">
      <c r="A1303" s="33" t="s">
        <v>93</v>
      </c>
      <c r="B1303" s="26" t="s">
        <v>1919</v>
      </c>
      <c r="C1303" s="51">
        <v>134.0</v>
      </c>
      <c r="D1303" s="26" t="s">
        <v>5300</v>
      </c>
      <c r="E1303" s="26" t="s">
        <v>1902</v>
      </c>
      <c r="F1303" s="35"/>
      <c r="G1303" s="26"/>
      <c r="H1303" s="26"/>
      <c r="I1303" s="26"/>
      <c r="J1303" s="26" t="s">
        <v>1695</v>
      </c>
      <c r="K1303" s="26" t="s">
        <v>1369</v>
      </c>
      <c r="L1303" s="36">
        <v>200000.0</v>
      </c>
      <c r="M1303" s="29">
        <f t="shared" si="544"/>
        <v>200000</v>
      </c>
      <c r="N1303" s="28"/>
      <c r="O1303" s="37">
        <v>125000.0</v>
      </c>
      <c r="P1303" s="31">
        <f t="shared" si="545"/>
        <v>0.016</v>
      </c>
      <c r="Q1303" s="32">
        <f t="shared" si="546"/>
        <v>75000</v>
      </c>
      <c r="R1303" s="32">
        <f t="shared" si="547"/>
        <v>65000</v>
      </c>
      <c r="S1303" s="28"/>
      <c r="T1303" s="28">
        <f t="shared" si="548"/>
        <v>0</v>
      </c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</row>
    <row r="1304" ht="12.75" customHeight="1">
      <c r="A1304" s="33" t="s">
        <v>93</v>
      </c>
      <c r="B1304" s="26" t="s">
        <v>1919</v>
      </c>
      <c r="C1304" s="34">
        <v>142.0</v>
      </c>
      <c r="D1304" s="26" t="s">
        <v>5301</v>
      </c>
      <c r="E1304" s="26" t="s">
        <v>1905</v>
      </c>
      <c r="F1304" s="35"/>
      <c r="G1304" s="26"/>
      <c r="H1304" s="26"/>
      <c r="I1304" s="26"/>
      <c r="J1304" s="26" t="s">
        <v>1734</v>
      </c>
      <c r="K1304" s="26" t="s">
        <v>1369</v>
      </c>
      <c r="L1304" s="36">
        <v>180000.0</v>
      </c>
      <c r="M1304" s="29">
        <f t="shared" si="544"/>
        <v>180000</v>
      </c>
      <c r="N1304" s="28"/>
      <c r="O1304" s="37">
        <v>125000.0</v>
      </c>
      <c r="P1304" s="31">
        <f t="shared" si="545"/>
        <v>0.0144</v>
      </c>
      <c r="Q1304" s="32">
        <f t="shared" si="546"/>
        <v>55000</v>
      </c>
      <c r="R1304" s="32">
        <f t="shared" si="547"/>
        <v>45000</v>
      </c>
      <c r="S1304" s="28"/>
      <c r="T1304" s="28">
        <f t="shared" si="548"/>
        <v>0</v>
      </c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</row>
    <row r="1305" ht="12.75" customHeight="1">
      <c r="A1305" s="33" t="s">
        <v>93</v>
      </c>
      <c r="B1305" s="26" t="s">
        <v>1919</v>
      </c>
      <c r="C1305" s="34">
        <v>219.0</v>
      </c>
      <c r="D1305" s="26" t="s">
        <v>5302</v>
      </c>
      <c r="E1305" s="26" t="s">
        <v>1902</v>
      </c>
      <c r="F1305" s="35"/>
      <c r="G1305" s="26"/>
      <c r="H1305" s="26"/>
      <c r="I1305" s="26"/>
      <c r="J1305" s="26" t="s">
        <v>293</v>
      </c>
      <c r="K1305" s="26" t="s">
        <v>766</v>
      </c>
      <c r="L1305" s="36">
        <v>750000.0</v>
      </c>
      <c r="M1305" s="29">
        <f t="shared" si="544"/>
        <v>750000</v>
      </c>
      <c r="N1305" s="53"/>
      <c r="O1305" s="37">
        <v>125000.0</v>
      </c>
      <c r="P1305" s="31">
        <f t="shared" si="545"/>
        <v>0.06</v>
      </c>
      <c r="Q1305" s="32">
        <f t="shared" si="546"/>
        <v>625000</v>
      </c>
      <c r="R1305" s="32">
        <f t="shared" si="547"/>
        <v>615000</v>
      </c>
      <c r="S1305" s="28"/>
      <c r="T1305" s="28">
        <f t="shared" si="548"/>
        <v>0</v>
      </c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</row>
    <row r="1306" ht="12.75" customHeight="1">
      <c r="A1306" s="33" t="s">
        <v>93</v>
      </c>
      <c r="B1306" s="26" t="s">
        <v>1919</v>
      </c>
      <c r="C1306" s="34">
        <v>234.0</v>
      </c>
      <c r="D1306" s="26" t="s">
        <v>5303</v>
      </c>
      <c r="E1306" s="26" t="s">
        <v>1905</v>
      </c>
      <c r="F1306" s="35"/>
      <c r="G1306" s="26"/>
      <c r="H1306" s="26"/>
      <c r="I1306" s="26"/>
      <c r="J1306" s="26" t="s">
        <v>293</v>
      </c>
      <c r="K1306" s="26" t="s">
        <v>614</v>
      </c>
      <c r="L1306" s="36">
        <v>95000.0</v>
      </c>
      <c r="M1306" s="29">
        <f t="shared" si="544"/>
        <v>95000</v>
      </c>
      <c r="N1306" s="53"/>
      <c r="O1306" s="37">
        <v>125000.0</v>
      </c>
      <c r="P1306" s="31">
        <f t="shared" si="545"/>
        <v>0.0076</v>
      </c>
      <c r="Q1306" s="32">
        <f t="shared" si="546"/>
        <v>-30000</v>
      </c>
      <c r="R1306" s="32">
        <f t="shared" si="547"/>
        <v>-40000</v>
      </c>
      <c r="S1306" s="28"/>
      <c r="T1306" s="28">
        <f t="shared" si="548"/>
        <v>1</v>
      </c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</row>
    <row r="1307" ht="12.75" customHeight="1">
      <c r="A1307" s="52" t="s">
        <v>93</v>
      </c>
      <c r="B1307" s="26" t="s">
        <v>1919</v>
      </c>
      <c r="C1307" s="34">
        <v>316.0</v>
      </c>
      <c r="D1307" s="26" t="s">
        <v>5304</v>
      </c>
      <c r="E1307" s="26" t="s">
        <v>1905</v>
      </c>
      <c r="F1307" s="28"/>
      <c r="G1307" s="28"/>
      <c r="H1307" s="28"/>
      <c r="I1307" s="28"/>
      <c r="J1307" s="26" t="s">
        <v>293</v>
      </c>
      <c r="K1307" s="26" t="s">
        <v>642</v>
      </c>
      <c r="L1307" s="40">
        <v>105000.0</v>
      </c>
      <c r="M1307" s="29">
        <f t="shared" si="544"/>
        <v>105000</v>
      </c>
      <c r="N1307" s="53"/>
      <c r="O1307" s="30">
        <v>125000.0</v>
      </c>
      <c r="P1307" s="31">
        <f t="shared" si="545"/>
        <v>0.0084</v>
      </c>
      <c r="Q1307" s="32">
        <f t="shared" si="546"/>
        <v>-20000</v>
      </c>
      <c r="R1307" s="32">
        <f t="shared" si="547"/>
        <v>-30000</v>
      </c>
      <c r="S1307" s="28"/>
      <c r="T1307" s="28">
        <f t="shared" si="548"/>
        <v>1</v>
      </c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</row>
    <row r="1308" ht="12.75" customHeight="1">
      <c r="A1308" s="52" t="s">
        <v>93</v>
      </c>
      <c r="B1308" s="26" t="s">
        <v>1919</v>
      </c>
      <c r="C1308" s="34">
        <v>367.0</v>
      </c>
      <c r="D1308" s="26" t="s">
        <v>5305</v>
      </c>
      <c r="E1308" s="26" t="s">
        <v>1902</v>
      </c>
      <c r="F1308" s="28"/>
      <c r="G1308" s="28"/>
      <c r="H1308" s="28"/>
      <c r="I1308" s="28"/>
      <c r="J1308" s="26" t="s">
        <v>293</v>
      </c>
      <c r="K1308" s="26" t="s">
        <v>183</v>
      </c>
      <c r="L1308" s="40">
        <v>150000.0</v>
      </c>
      <c r="M1308" s="29">
        <f t="shared" si="544"/>
        <v>150000</v>
      </c>
      <c r="N1308" s="53"/>
      <c r="O1308" s="30">
        <v>125000.0</v>
      </c>
      <c r="P1308" s="31">
        <f t="shared" si="545"/>
        <v>0.012</v>
      </c>
      <c r="Q1308" s="32">
        <f t="shared" si="546"/>
        <v>25000</v>
      </c>
      <c r="R1308" s="32">
        <f t="shared" si="547"/>
        <v>15000</v>
      </c>
      <c r="S1308" s="28"/>
      <c r="T1308" s="28">
        <f t="shared" si="548"/>
        <v>0</v>
      </c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</row>
    <row r="1309" ht="12.75" customHeight="1">
      <c r="A1309" s="52" t="s">
        <v>93</v>
      </c>
      <c r="B1309" s="26" t="s">
        <v>1919</v>
      </c>
      <c r="C1309" s="34">
        <v>378.0</v>
      </c>
      <c r="D1309" s="26" t="s">
        <v>5306</v>
      </c>
      <c r="E1309" s="26" t="s">
        <v>1905</v>
      </c>
      <c r="F1309" s="28"/>
      <c r="G1309" s="28"/>
      <c r="H1309" s="28"/>
      <c r="I1309" s="28"/>
      <c r="J1309" s="26" t="s">
        <v>293</v>
      </c>
      <c r="K1309" s="26" t="s">
        <v>1241</v>
      </c>
      <c r="L1309" s="40">
        <v>140000.0</v>
      </c>
      <c r="M1309" s="29">
        <f t="shared" si="544"/>
        <v>140000</v>
      </c>
      <c r="N1309" s="53"/>
      <c r="O1309" s="37">
        <v>125000.0</v>
      </c>
      <c r="P1309" s="31">
        <f t="shared" si="545"/>
        <v>0.0112</v>
      </c>
      <c r="Q1309" s="32">
        <f t="shared" si="546"/>
        <v>15000</v>
      </c>
      <c r="R1309" s="32">
        <f t="shared" si="547"/>
        <v>5000</v>
      </c>
      <c r="S1309" s="28"/>
      <c r="T1309" s="28">
        <f t="shared" si="548"/>
        <v>0</v>
      </c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</row>
    <row r="1310" ht="12.75" customHeight="1">
      <c r="A1310" s="52" t="s">
        <v>93</v>
      </c>
      <c r="B1310" s="26" t="s">
        <v>1919</v>
      </c>
      <c r="C1310" s="34">
        <v>394.0</v>
      </c>
      <c r="D1310" s="26" t="s">
        <v>5307</v>
      </c>
      <c r="E1310" s="26" t="s">
        <v>1905</v>
      </c>
      <c r="F1310" s="28"/>
      <c r="G1310" s="28"/>
      <c r="H1310" s="28"/>
      <c r="I1310" s="28"/>
      <c r="J1310" s="26" t="s">
        <v>1706</v>
      </c>
      <c r="K1310" s="26" t="s">
        <v>1262</v>
      </c>
      <c r="L1310" s="40">
        <v>150000.0</v>
      </c>
      <c r="M1310" s="29">
        <f t="shared" si="544"/>
        <v>150000</v>
      </c>
      <c r="N1310" s="53"/>
      <c r="O1310" s="37">
        <v>125000.0</v>
      </c>
      <c r="P1310" s="31">
        <f t="shared" si="545"/>
        <v>0.012</v>
      </c>
      <c r="Q1310" s="32">
        <f t="shared" si="546"/>
        <v>25000</v>
      </c>
      <c r="R1310" s="32">
        <f t="shared" si="547"/>
        <v>15000</v>
      </c>
      <c r="S1310" s="28"/>
      <c r="T1310" s="28">
        <f t="shared" si="548"/>
        <v>0</v>
      </c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</row>
    <row r="1311" ht="12.75" customHeight="1">
      <c r="A1311" s="52" t="s">
        <v>93</v>
      </c>
      <c r="B1311" s="26" t="s">
        <v>1919</v>
      </c>
      <c r="C1311" s="34">
        <v>463.0</v>
      </c>
      <c r="D1311" s="26" t="s">
        <v>5308</v>
      </c>
      <c r="E1311" s="26" t="s">
        <v>1905</v>
      </c>
      <c r="F1311" s="28"/>
      <c r="G1311" s="28"/>
      <c r="H1311" s="28"/>
      <c r="I1311" s="28"/>
      <c r="J1311" s="26" t="s">
        <v>1848</v>
      </c>
      <c r="K1311" s="26" t="s">
        <v>513</v>
      </c>
      <c r="L1311" s="40">
        <v>45000.0</v>
      </c>
      <c r="M1311" s="29">
        <f t="shared" si="544"/>
        <v>45000</v>
      </c>
      <c r="N1311" s="53"/>
      <c r="O1311" s="30">
        <v>125000.0</v>
      </c>
      <c r="P1311" s="31">
        <f t="shared" si="545"/>
        <v>0.0036</v>
      </c>
      <c r="Q1311" s="32">
        <f t="shared" si="546"/>
        <v>-80000</v>
      </c>
      <c r="R1311" s="32">
        <f t="shared" si="547"/>
        <v>-90000</v>
      </c>
      <c r="S1311" s="28"/>
      <c r="T1311" s="28">
        <f t="shared" si="548"/>
        <v>1</v>
      </c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</row>
    <row r="1312" ht="12.75" customHeight="1">
      <c r="A1312" s="38" t="s">
        <v>93</v>
      </c>
      <c r="B1312" s="34" t="s">
        <v>1928</v>
      </c>
      <c r="C1312" s="39" t="s">
        <v>5309</v>
      </c>
      <c r="D1312" s="28" t="s">
        <v>5310</v>
      </c>
      <c r="E1312" s="26" t="s">
        <v>1902</v>
      </c>
      <c r="F1312" s="28" t="s">
        <v>1952</v>
      </c>
      <c r="G1312" s="28" t="s">
        <v>5311</v>
      </c>
      <c r="H1312" s="28" t="s">
        <v>2314</v>
      </c>
      <c r="I1312" s="28" t="s">
        <v>48</v>
      </c>
      <c r="J1312" s="28" t="s">
        <v>1582</v>
      </c>
      <c r="K1312" s="28" t="s">
        <v>234</v>
      </c>
      <c r="L1312" s="40">
        <v>68000.0</v>
      </c>
      <c r="M1312" s="29">
        <f t="shared" si="544"/>
        <v>68000</v>
      </c>
      <c r="N1312" s="57"/>
      <c r="O1312" s="30">
        <v>125000.0</v>
      </c>
      <c r="P1312" s="31">
        <f t="shared" si="545"/>
        <v>0.00544</v>
      </c>
      <c r="Q1312" s="32">
        <f t="shared" si="546"/>
        <v>-57000</v>
      </c>
      <c r="R1312" s="32">
        <f t="shared" si="547"/>
        <v>-67000</v>
      </c>
      <c r="S1312" s="28"/>
      <c r="T1312" s="28">
        <f t="shared" si="548"/>
        <v>1</v>
      </c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</row>
    <row r="1313" ht="12.75" customHeight="1">
      <c r="A1313" s="25" t="s">
        <v>93</v>
      </c>
      <c r="B1313" s="26" t="s">
        <v>1933</v>
      </c>
      <c r="C1313" s="39" t="s">
        <v>5312</v>
      </c>
      <c r="D1313" s="28" t="s">
        <v>5313</v>
      </c>
      <c r="E1313" s="28" t="s">
        <v>1905</v>
      </c>
      <c r="F1313" s="28" t="s">
        <v>1924</v>
      </c>
      <c r="G1313" s="28" t="s">
        <v>5314</v>
      </c>
      <c r="H1313" s="53" t="s">
        <v>2314</v>
      </c>
      <c r="I1313" s="28" t="s">
        <v>2454</v>
      </c>
      <c r="J1313" s="28" t="s">
        <v>1439</v>
      </c>
      <c r="K1313" s="28" t="s">
        <v>177</v>
      </c>
      <c r="L1313" s="29">
        <f t="shared" ref="L1313:L1329" si="549">M1313*1.2</f>
        <v>240000</v>
      </c>
      <c r="M1313" s="49">
        <v>200000.0</v>
      </c>
      <c r="N1313" s="28"/>
      <c r="O1313" s="30">
        <v>125000.0</v>
      </c>
      <c r="P1313" s="31">
        <f t="shared" si="545"/>
        <v>0.0192</v>
      </c>
      <c r="Q1313" s="32">
        <f t="shared" si="546"/>
        <v>115000</v>
      </c>
      <c r="R1313" s="32">
        <f t="shared" si="547"/>
        <v>105000</v>
      </c>
      <c r="S1313" s="28"/>
      <c r="T1313" s="28">
        <f t="shared" si="548"/>
        <v>0</v>
      </c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</row>
    <row r="1314" ht="12.75" customHeight="1">
      <c r="A1314" s="25" t="s">
        <v>93</v>
      </c>
      <c r="B1314" s="26" t="s">
        <v>1933</v>
      </c>
      <c r="C1314" s="39" t="s">
        <v>5315</v>
      </c>
      <c r="D1314" s="28" t="s">
        <v>5316</v>
      </c>
      <c r="E1314" s="28" t="s">
        <v>1905</v>
      </c>
      <c r="F1314" s="28" t="s">
        <v>1952</v>
      </c>
      <c r="G1314" s="28" t="s">
        <v>5317</v>
      </c>
      <c r="H1314" s="53" t="s">
        <v>2314</v>
      </c>
      <c r="I1314" s="28" t="s">
        <v>2307</v>
      </c>
      <c r="J1314" s="28" t="s">
        <v>1770</v>
      </c>
      <c r="K1314" s="28" t="s">
        <v>493</v>
      </c>
      <c r="L1314" s="29">
        <f t="shared" si="549"/>
        <v>600000</v>
      </c>
      <c r="M1314" s="49">
        <v>500000.0</v>
      </c>
      <c r="N1314" s="28"/>
      <c r="O1314" s="30">
        <v>125000.0</v>
      </c>
      <c r="P1314" s="31">
        <f t="shared" si="545"/>
        <v>0.048</v>
      </c>
      <c r="Q1314" s="32">
        <f t="shared" si="546"/>
        <v>475000</v>
      </c>
      <c r="R1314" s="32">
        <f t="shared" si="547"/>
        <v>465000</v>
      </c>
      <c r="S1314" s="28"/>
      <c r="T1314" s="28">
        <f t="shared" si="548"/>
        <v>0</v>
      </c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</row>
    <row r="1315" ht="12.75" customHeight="1">
      <c r="A1315" s="25" t="s">
        <v>93</v>
      </c>
      <c r="B1315" s="26" t="s">
        <v>1933</v>
      </c>
      <c r="C1315" s="39" t="s">
        <v>5318</v>
      </c>
      <c r="D1315" s="28" t="s">
        <v>5319</v>
      </c>
      <c r="E1315" s="28" t="s">
        <v>1902</v>
      </c>
      <c r="F1315" s="28" t="s">
        <v>1924</v>
      </c>
      <c r="G1315" s="28" t="s">
        <v>5320</v>
      </c>
      <c r="H1315" s="53" t="s">
        <v>2314</v>
      </c>
      <c r="I1315" s="28" t="s">
        <v>2205</v>
      </c>
      <c r="J1315" s="28" t="s">
        <v>1439</v>
      </c>
      <c r="K1315" s="28" t="s">
        <v>519</v>
      </c>
      <c r="L1315" s="29">
        <f t="shared" si="549"/>
        <v>240000</v>
      </c>
      <c r="M1315" s="49">
        <v>200000.0</v>
      </c>
      <c r="N1315" s="28"/>
      <c r="O1315" s="30">
        <v>125000.0</v>
      </c>
      <c r="P1315" s="31">
        <f t="shared" si="545"/>
        <v>0.0192</v>
      </c>
      <c r="Q1315" s="32">
        <f t="shared" si="546"/>
        <v>115000</v>
      </c>
      <c r="R1315" s="32">
        <f t="shared" si="547"/>
        <v>105000</v>
      </c>
      <c r="S1315" s="28"/>
      <c r="T1315" s="28">
        <f t="shared" si="548"/>
        <v>0</v>
      </c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</row>
    <row r="1316" ht="12.75" customHeight="1">
      <c r="A1316" s="25" t="s">
        <v>93</v>
      </c>
      <c r="B1316" s="26" t="s">
        <v>1933</v>
      </c>
      <c r="C1316" s="39" t="s">
        <v>3317</v>
      </c>
      <c r="D1316" s="28" t="s">
        <v>5321</v>
      </c>
      <c r="E1316" s="28" t="s">
        <v>1902</v>
      </c>
      <c r="F1316" s="28" t="s">
        <v>1952</v>
      </c>
      <c r="G1316" s="28" t="s">
        <v>5322</v>
      </c>
      <c r="H1316" s="53" t="s">
        <v>2314</v>
      </c>
      <c r="I1316" s="28" t="s">
        <v>2205</v>
      </c>
      <c r="J1316" s="28" t="s">
        <v>1839</v>
      </c>
      <c r="K1316" s="28" t="s">
        <v>1143</v>
      </c>
      <c r="L1316" s="29">
        <f t="shared" si="549"/>
        <v>360000</v>
      </c>
      <c r="M1316" s="49">
        <v>300000.0</v>
      </c>
      <c r="N1316" s="28"/>
      <c r="O1316" s="37">
        <v>125000.0</v>
      </c>
      <c r="P1316" s="31">
        <f t="shared" si="545"/>
        <v>0.0288</v>
      </c>
      <c r="Q1316" s="32">
        <f t="shared" si="546"/>
        <v>235000</v>
      </c>
      <c r="R1316" s="32">
        <f t="shared" si="547"/>
        <v>225000</v>
      </c>
      <c r="S1316" s="28"/>
      <c r="T1316" s="28">
        <f t="shared" si="548"/>
        <v>0</v>
      </c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</row>
    <row r="1317" ht="12.75" customHeight="1">
      <c r="A1317" s="25" t="s">
        <v>93</v>
      </c>
      <c r="B1317" s="26" t="s">
        <v>1933</v>
      </c>
      <c r="C1317" s="39" t="s">
        <v>5323</v>
      </c>
      <c r="D1317" s="28" t="s">
        <v>5324</v>
      </c>
      <c r="E1317" s="28" t="s">
        <v>1902</v>
      </c>
      <c r="F1317" s="28" t="s">
        <v>1952</v>
      </c>
      <c r="G1317" s="28" t="s">
        <v>5325</v>
      </c>
      <c r="H1317" s="53" t="s">
        <v>2314</v>
      </c>
      <c r="I1317" s="28" t="s">
        <v>2205</v>
      </c>
      <c r="J1317" s="28" t="s">
        <v>1454</v>
      </c>
      <c r="K1317" s="28" t="s">
        <v>565</v>
      </c>
      <c r="L1317" s="29">
        <f t="shared" si="549"/>
        <v>900000</v>
      </c>
      <c r="M1317" s="49">
        <v>750000.0</v>
      </c>
      <c r="N1317" s="28"/>
      <c r="O1317" s="37">
        <v>125000.0</v>
      </c>
      <c r="P1317" s="31">
        <f t="shared" si="545"/>
        <v>0.072</v>
      </c>
      <c r="Q1317" s="32">
        <f t="shared" si="546"/>
        <v>775000</v>
      </c>
      <c r="R1317" s="32">
        <f t="shared" si="547"/>
        <v>765000</v>
      </c>
      <c r="S1317" s="28"/>
      <c r="T1317" s="28">
        <f t="shared" si="548"/>
        <v>0</v>
      </c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</row>
    <row r="1318" ht="12.75" customHeight="1">
      <c r="A1318" s="25" t="s">
        <v>93</v>
      </c>
      <c r="B1318" s="26" t="s">
        <v>1933</v>
      </c>
      <c r="C1318" s="39" t="s">
        <v>5326</v>
      </c>
      <c r="D1318" s="28" t="s">
        <v>5327</v>
      </c>
      <c r="E1318" s="28" t="s">
        <v>1905</v>
      </c>
      <c r="F1318" s="28" t="s">
        <v>1952</v>
      </c>
      <c r="G1318" s="28" t="s">
        <v>5328</v>
      </c>
      <c r="H1318" s="53" t="s">
        <v>2314</v>
      </c>
      <c r="I1318" s="28" t="s">
        <v>89</v>
      </c>
      <c r="J1318" s="28" t="s">
        <v>1612</v>
      </c>
      <c r="K1318" s="28" t="s">
        <v>309</v>
      </c>
      <c r="L1318" s="29">
        <f t="shared" si="549"/>
        <v>540000</v>
      </c>
      <c r="M1318" s="49">
        <v>450000.0</v>
      </c>
      <c r="N1318" s="28"/>
      <c r="O1318" s="30">
        <v>125000.0</v>
      </c>
      <c r="P1318" s="31">
        <f t="shared" si="545"/>
        <v>0.0432</v>
      </c>
      <c r="Q1318" s="32">
        <f t="shared" si="546"/>
        <v>415000</v>
      </c>
      <c r="R1318" s="32">
        <f t="shared" si="547"/>
        <v>405000</v>
      </c>
      <c r="S1318" s="28"/>
      <c r="T1318" s="28">
        <f t="shared" si="548"/>
        <v>0</v>
      </c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</row>
    <row r="1319" ht="12.75" customHeight="1">
      <c r="A1319" s="25" t="s">
        <v>93</v>
      </c>
      <c r="B1319" s="26" t="s">
        <v>1933</v>
      </c>
      <c r="C1319" s="39" t="s">
        <v>5329</v>
      </c>
      <c r="D1319" s="28" t="s">
        <v>5330</v>
      </c>
      <c r="E1319" s="28" t="s">
        <v>1902</v>
      </c>
      <c r="F1319" s="28" t="s">
        <v>1924</v>
      </c>
      <c r="G1319" s="28" t="s">
        <v>5331</v>
      </c>
      <c r="H1319" s="53" t="s">
        <v>2314</v>
      </c>
      <c r="I1319" s="28" t="s">
        <v>1968</v>
      </c>
      <c r="J1319" s="28" t="s">
        <v>1450</v>
      </c>
      <c r="K1319" s="28" t="s">
        <v>1209</v>
      </c>
      <c r="L1319" s="29">
        <f t="shared" si="549"/>
        <v>33600</v>
      </c>
      <c r="M1319" s="49">
        <v>28000.0</v>
      </c>
      <c r="N1319" s="28"/>
      <c r="O1319" s="37">
        <v>125000.0</v>
      </c>
      <c r="P1319" s="31">
        <f t="shared" si="545"/>
        <v>0.002688</v>
      </c>
      <c r="Q1319" s="32">
        <f t="shared" si="546"/>
        <v>-91400</v>
      </c>
      <c r="R1319" s="32">
        <f t="shared" si="547"/>
        <v>-101400</v>
      </c>
      <c r="S1319" s="28"/>
      <c r="T1319" s="28">
        <f t="shared" si="548"/>
        <v>1</v>
      </c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</row>
    <row r="1320" ht="12.75" customHeight="1">
      <c r="A1320" s="25" t="s">
        <v>93</v>
      </c>
      <c r="B1320" s="26" t="s">
        <v>1933</v>
      </c>
      <c r="C1320" s="39" t="s">
        <v>3832</v>
      </c>
      <c r="D1320" s="28" t="s">
        <v>5332</v>
      </c>
      <c r="E1320" s="28" t="s">
        <v>1905</v>
      </c>
      <c r="F1320" s="28" t="s">
        <v>1924</v>
      </c>
      <c r="G1320" s="28" t="s">
        <v>5333</v>
      </c>
      <c r="H1320" s="53" t="s">
        <v>2314</v>
      </c>
      <c r="I1320" s="28" t="s">
        <v>48</v>
      </c>
      <c r="J1320" s="28" t="s">
        <v>1439</v>
      </c>
      <c r="K1320" s="28" t="s">
        <v>1183</v>
      </c>
      <c r="L1320" s="29">
        <f t="shared" si="549"/>
        <v>600000</v>
      </c>
      <c r="M1320" s="49">
        <v>500000.0</v>
      </c>
      <c r="N1320" s="28"/>
      <c r="O1320" s="37">
        <v>125000.0</v>
      </c>
      <c r="P1320" s="31">
        <f t="shared" si="545"/>
        <v>0.048</v>
      </c>
      <c r="Q1320" s="32">
        <f t="shared" si="546"/>
        <v>475000</v>
      </c>
      <c r="R1320" s="32">
        <f t="shared" si="547"/>
        <v>465000</v>
      </c>
      <c r="S1320" s="28"/>
      <c r="T1320" s="28">
        <f t="shared" si="548"/>
        <v>0</v>
      </c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</row>
    <row r="1321" ht="12.75" customHeight="1">
      <c r="A1321" s="25" t="s">
        <v>93</v>
      </c>
      <c r="B1321" s="26" t="s">
        <v>1933</v>
      </c>
      <c r="C1321" s="39" t="s">
        <v>5334</v>
      </c>
      <c r="D1321" s="28" t="s">
        <v>5335</v>
      </c>
      <c r="E1321" s="28" t="s">
        <v>1905</v>
      </c>
      <c r="F1321" s="28" t="s">
        <v>1952</v>
      </c>
      <c r="G1321" s="28" t="s">
        <v>5336</v>
      </c>
      <c r="H1321" s="53" t="s">
        <v>2314</v>
      </c>
      <c r="I1321" s="28" t="s">
        <v>2184</v>
      </c>
      <c r="J1321" s="28" t="s">
        <v>1450</v>
      </c>
      <c r="K1321" s="28" t="s">
        <v>309</v>
      </c>
      <c r="L1321" s="29">
        <f t="shared" si="549"/>
        <v>660000</v>
      </c>
      <c r="M1321" s="49">
        <v>550000.0</v>
      </c>
      <c r="N1321" s="28"/>
      <c r="O1321" s="30">
        <v>125000.0</v>
      </c>
      <c r="P1321" s="31">
        <f t="shared" si="545"/>
        <v>0.0528</v>
      </c>
      <c r="Q1321" s="32">
        <f t="shared" si="546"/>
        <v>535000</v>
      </c>
      <c r="R1321" s="32">
        <f t="shared" si="547"/>
        <v>525000</v>
      </c>
      <c r="S1321" s="28"/>
      <c r="T1321" s="28">
        <f t="shared" si="548"/>
        <v>0</v>
      </c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</row>
    <row r="1322" ht="12.75" customHeight="1">
      <c r="A1322" s="25" t="s">
        <v>93</v>
      </c>
      <c r="B1322" s="26" t="s">
        <v>1933</v>
      </c>
      <c r="C1322" s="39" t="s">
        <v>3350</v>
      </c>
      <c r="D1322" s="28" t="s">
        <v>5337</v>
      </c>
      <c r="E1322" s="28" t="s">
        <v>1902</v>
      </c>
      <c r="F1322" s="28" t="s">
        <v>1924</v>
      </c>
      <c r="G1322" s="28" t="s">
        <v>5338</v>
      </c>
      <c r="H1322" s="53" t="s">
        <v>2314</v>
      </c>
      <c r="I1322" s="28" t="s">
        <v>44</v>
      </c>
      <c r="J1322" s="28" t="s">
        <v>1450</v>
      </c>
      <c r="K1322" s="28" t="s">
        <v>818</v>
      </c>
      <c r="L1322" s="29">
        <f t="shared" si="549"/>
        <v>528000</v>
      </c>
      <c r="M1322" s="49">
        <v>440000.0</v>
      </c>
      <c r="N1322" s="28"/>
      <c r="O1322" s="37">
        <v>125000.0</v>
      </c>
      <c r="P1322" s="31">
        <f t="shared" si="545"/>
        <v>0.04224</v>
      </c>
      <c r="Q1322" s="32">
        <f t="shared" si="546"/>
        <v>403000</v>
      </c>
      <c r="R1322" s="32">
        <f t="shared" si="547"/>
        <v>393000</v>
      </c>
      <c r="S1322" s="28"/>
      <c r="T1322" s="28">
        <f t="shared" si="548"/>
        <v>0</v>
      </c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</row>
    <row r="1323" ht="12.75" customHeight="1">
      <c r="A1323" s="25" t="s">
        <v>93</v>
      </c>
      <c r="B1323" s="26" t="s">
        <v>1933</v>
      </c>
      <c r="C1323" s="39" t="s">
        <v>5339</v>
      </c>
      <c r="D1323" s="28" t="s">
        <v>5340</v>
      </c>
      <c r="E1323" s="28" t="s">
        <v>1902</v>
      </c>
      <c r="F1323" s="28" t="s">
        <v>1924</v>
      </c>
      <c r="G1323" s="28" t="s">
        <v>5341</v>
      </c>
      <c r="H1323" s="53" t="s">
        <v>2314</v>
      </c>
      <c r="I1323" s="28" t="s">
        <v>30</v>
      </c>
      <c r="J1323" s="28" t="s">
        <v>1884</v>
      </c>
      <c r="K1323" s="28" t="s">
        <v>775</v>
      </c>
      <c r="L1323" s="29">
        <f t="shared" si="549"/>
        <v>480000</v>
      </c>
      <c r="M1323" s="49">
        <v>400000.0</v>
      </c>
      <c r="N1323" s="28"/>
      <c r="O1323" s="37">
        <v>125000.0</v>
      </c>
      <c r="P1323" s="31">
        <f t="shared" si="545"/>
        <v>0.0384</v>
      </c>
      <c r="Q1323" s="32">
        <f t="shared" si="546"/>
        <v>355000</v>
      </c>
      <c r="R1323" s="32">
        <f t="shared" si="547"/>
        <v>345000</v>
      </c>
      <c r="S1323" s="28"/>
      <c r="T1323" s="28">
        <f t="shared" si="548"/>
        <v>0</v>
      </c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</row>
    <row r="1324" ht="12.75" customHeight="1">
      <c r="A1324" s="25" t="s">
        <v>93</v>
      </c>
      <c r="B1324" s="26" t="s">
        <v>1933</v>
      </c>
      <c r="C1324" s="39" t="s">
        <v>5342</v>
      </c>
      <c r="D1324" s="28" t="s">
        <v>5343</v>
      </c>
      <c r="E1324" s="28" t="s">
        <v>1902</v>
      </c>
      <c r="F1324" s="28" t="s">
        <v>1924</v>
      </c>
      <c r="G1324" s="28" t="s">
        <v>5344</v>
      </c>
      <c r="H1324" s="53" t="s">
        <v>2314</v>
      </c>
      <c r="I1324" s="28" t="s">
        <v>3478</v>
      </c>
      <c r="J1324" s="28" t="s">
        <v>1450</v>
      </c>
      <c r="K1324" s="28" t="s">
        <v>584</v>
      </c>
      <c r="L1324" s="29">
        <f t="shared" si="549"/>
        <v>120000</v>
      </c>
      <c r="M1324" s="49">
        <v>100000.0</v>
      </c>
      <c r="N1324" s="28"/>
      <c r="O1324" s="37">
        <v>125000.0</v>
      </c>
      <c r="P1324" s="31">
        <f t="shared" si="545"/>
        <v>0.0096</v>
      </c>
      <c r="Q1324" s="32">
        <f t="shared" si="546"/>
        <v>-5000</v>
      </c>
      <c r="R1324" s="32">
        <f t="shared" si="547"/>
        <v>-15000</v>
      </c>
      <c r="S1324" s="28"/>
      <c r="T1324" s="28">
        <f t="shared" si="548"/>
        <v>1</v>
      </c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</row>
    <row r="1325" ht="12.75" customHeight="1">
      <c r="A1325" s="25" t="s">
        <v>93</v>
      </c>
      <c r="B1325" s="26" t="s">
        <v>1933</v>
      </c>
      <c r="C1325" s="39" t="s">
        <v>3083</v>
      </c>
      <c r="D1325" s="28" t="s">
        <v>5345</v>
      </c>
      <c r="E1325" s="28" t="s">
        <v>1905</v>
      </c>
      <c r="F1325" s="28" t="s">
        <v>1952</v>
      </c>
      <c r="G1325" s="28" t="s">
        <v>5346</v>
      </c>
      <c r="H1325" s="53" t="s">
        <v>2314</v>
      </c>
      <c r="I1325" s="28" t="s">
        <v>2205</v>
      </c>
      <c r="J1325" s="28" t="s">
        <v>1729</v>
      </c>
      <c r="K1325" s="28" t="s">
        <v>760</v>
      </c>
      <c r="L1325" s="29">
        <f t="shared" si="549"/>
        <v>384000</v>
      </c>
      <c r="M1325" s="49">
        <v>320000.0</v>
      </c>
      <c r="N1325" s="28"/>
      <c r="O1325" s="37">
        <v>125000.0</v>
      </c>
      <c r="P1325" s="31">
        <f t="shared" si="545"/>
        <v>0.03072</v>
      </c>
      <c r="Q1325" s="32">
        <f t="shared" si="546"/>
        <v>259000</v>
      </c>
      <c r="R1325" s="32">
        <f t="shared" si="547"/>
        <v>249000</v>
      </c>
      <c r="S1325" s="28"/>
      <c r="T1325" s="28">
        <f t="shared" si="548"/>
        <v>0</v>
      </c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</row>
    <row r="1326" ht="12.75" customHeight="1">
      <c r="A1326" s="25" t="s">
        <v>93</v>
      </c>
      <c r="B1326" s="26" t="s">
        <v>1933</v>
      </c>
      <c r="C1326" s="39" t="s">
        <v>3947</v>
      </c>
      <c r="D1326" s="28" t="s">
        <v>5347</v>
      </c>
      <c r="E1326" s="28" t="s">
        <v>1902</v>
      </c>
      <c r="F1326" s="28" t="s">
        <v>1924</v>
      </c>
      <c r="G1326" s="28" t="s">
        <v>5348</v>
      </c>
      <c r="H1326" s="53" t="s">
        <v>2314</v>
      </c>
      <c r="I1326" s="28" t="s">
        <v>3828</v>
      </c>
      <c r="J1326" s="28" t="s">
        <v>1482</v>
      </c>
      <c r="K1326" s="28" t="s">
        <v>285</v>
      </c>
      <c r="L1326" s="29">
        <f t="shared" si="549"/>
        <v>390000</v>
      </c>
      <c r="M1326" s="49">
        <v>325000.0</v>
      </c>
      <c r="N1326" s="28"/>
      <c r="O1326" s="30">
        <v>125000.0</v>
      </c>
      <c r="P1326" s="31">
        <f t="shared" si="545"/>
        <v>0.0312</v>
      </c>
      <c r="Q1326" s="32">
        <f t="shared" si="546"/>
        <v>265000</v>
      </c>
      <c r="R1326" s="32">
        <f t="shared" si="547"/>
        <v>255000</v>
      </c>
      <c r="S1326" s="28"/>
      <c r="T1326" s="28">
        <f t="shared" si="548"/>
        <v>0</v>
      </c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</row>
    <row r="1327" ht="12.75" customHeight="1">
      <c r="A1327" s="25" t="s">
        <v>93</v>
      </c>
      <c r="B1327" s="26" t="s">
        <v>1933</v>
      </c>
      <c r="C1327" s="39" t="s">
        <v>5349</v>
      </c>
      <c r="D1327" s="28" t="s">
        <v>5350</v>
      </c>
      <c r="E1327" s="28" t="s">
        <v>1905</v>
      </c>
      <c r="F1327" s="28" t="s">
        <v>1924</v>
      </c>
      <c r="G1327" s="28" t="s">
        <v>5351</v>
      </c>
      <c r="H1327" s="53" t="s">
        <v>2314</v>
      </c>
      <c r="I1327" s="28" t="s">
        <v>2205</v>
      </c>
      <c r="J1327" s="28" t="s">
        <v>1599</v>
      </c>
      <c r="K1327" s="28" t="s">
        <v>208</v>
      </c>
      <c r="L1327" s="29">
        <f t="shared" si="549"/>
        <v>600000</v>
      </c>
      <c r="M1327" s="49">
        <v>500000.0</v>
      </c>
      <c r="N1327" s="28"/>
      <c r="O1327" s="30">
        <v>125000.0</v>
      </c>
      <c r="P1327" s="31">
        <f t="shared" si="545"/>
        <v>0.048</v>
      </c>
      <c r="Q1327" s="32">
        <f t="shared" si="546"/>
        <v>475000</v>
      </c>
      <c r="R1327" s="32">
        <f t="shared" si="547"/>
        <v>465000</v>
      </c>
      <c r="S1327" s="28"/>
      <c r="T1327" s="28">
        <f t="shared" si="548"/>
        <v>0</v>
      </c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</row>
    <row r="1328" ht="12.75" customHeight="1">
      <c r="A1328" s="25" t="s">
        <v>93</v>
      </c>
      <c r="B1328" s="26" t="s">
        <v>1933</v>
      </c>
      <c r="C1328" s="39" t="s">
        <v>5352</v>
      </c>
      <c r="D1328" s="28" t="s">
        <v>5353</v>
      </c>
      <c r="E1328" s="28" t="s">
        <v>1905</v>
      </c>
      <c r="F1328" s="28" t="s">
        <v>1952</v>
      </c>
      <c r="G1328" s="28" t="s">
        <v>5354</v>
      </c>
      <c r="H1328" s="53" t="s">
        <v>2314</v>
      </c>
      <c r="I1328" s="28" t="s">
        <v>5355</v>
      </c>
      <c r="J1328" s="28" t="s">
        <v>1422</v>
      </c>
      <c r="K1328" s="28" t="s">
        <v>1247</v>
      </c>
      <c r="L1328" s="29">
        <f t="shared" si="549"/>
        <v>540000</v>
      </c>
      <c r="M1328" s="49">
        <v>450000.0</v>
      </c>
      <c r="N1328" s="28"/>
      <c r="O1328" s="37">
        <v>125000.0</v>
      </c>
      <c r="P1328" s="31">
        <f t="shared" si="545"/>
        <v>0.0432</v>
      </c>
      <c r="Q1328" s="32">
        <f t="shared" si="546"/>
        <v>415000</v>
      </c>
      <c r="R1328" s="32">
        <f t="shared" si="547"/>
        <v>405000</v>
      </c>
      <c r="S1328" s="28"/>
      <c r="T1328" s="28">
        <f t="shared" si="548"/>
        <v>0</v>
      </c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</row>
    <row r="1329" ht="12.75" customHeight="1">
      <c r="A1329" s="25" t="s">
        <v>93</v>
      </c>
      <c r="B1329" s="26" t="s">
        <v>1933</v>
      </c>
      <c r="C1329" s="39" t="s">
        <v>5356</v>
      </c>
      <c r="D1329" s="28" t="s">
        <v>5357</v>
      </c>
      <c r="E1329" s="28" t="s">
        <v>1905</v>
      </c>
      <c r="F1329" s="28" t="s">
        <v>2382</v>
      </c>
      <c r="G1329" s="28" t="s">
        <v>5358</v>
      </c>
      <c r="H1329" s="53" t="s">
        <v>2314</v>
      </c>
      <c r="I1329" s="28" t="s">
        <v>2041</v>
      </c>
      <c r="J1329" s="28" t="s">
        <v>1726</v>
      </c>
      <c r="K1329" s="28" t="s">
        <v>493</v>
      </c>
      <c r="L1329" s="29">
        <f t="shared" si="549"/>
        <v>276000</v>
      </c>
      <c r="M1329" s="49">
        <v>230000.0</v>
      </c>
      <c r="N1329" s="28"/>
      <c r="O1329" s="30">
        <v>125000.0</v>
      </c>
      <c r="P1329" s="31">
        <f t="shared" si="545"/>
        <v>0.02208</v>
      </c>
      <c r="Q1329" s="32">
        <f t="shared" si="546"/>
        <v>151000</v>
      </c>
      <c r="R1329" s="32">
        <f t="shared" si="547"/>
        <v>141000</v>
      </c>
      <c r="S1329" s="28"/>
      <c r="T1329" s="28">
        <f t="shared" si="548"/>
        <v>0</v>
      </c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</row>
    <row r="1330" ht="12.75" customHeight="1">
      <c r="A1330" s="38" t="s">
        <v>93</v>
      </c>
      <c r="B1330" s="34" t="s">
        <v>1933</v>
      </c>
      <c r="C1330" s="39" t="s">
        <v>4810</v>
      </c>
      <c r="D1330" s="28" t="s">
        <v>5359</v>
      </c>
      <c r="E1330" s="28" t="s">
        <v>1905</v>
      </c>
      <c r="F1330" s="28" t="s">
        <v>1924</v>
      </c>
      <c r="G1330" s="28" t="s">
        <v>5360</v>
      </c>
      <c r="H1330" s="28" t="s">
        <v>2314</v>
      </c>
      <c r="I1330" s="28" t="s">
        <v>2477</v>
      </c>
      <c r="J1330" s="53" t="s">
        <v>1672</v>
      </c>
      <c r="K1330" s="28" t="s">
        <v>818</v>
      </c>
      <c r="L1330" s="29">
        <v>396000.0</v>
      </c>
      <c r="M1330" s="49">
        <v>330000.0</v>
      </c>
      <c r="N1330" s="28"/>
      <c r="O1330" s="30">
        <v>125000.0</v>
      </c>
      <c r="P1330" s="31">
        <f t="shared" si="545"/>
        <v>0.03168</v>
      </c>
      <c r="Q1330" s="32">
        <f t="shared" si="546"/>
        <v>271000</v>
      </c>
      <c r="R1330" s="32">
        <f t="shared" si="547"/>
        <v>261000</v>
      </c>
      <c r="S1330" s="28"/>
      <c r="T1330" s="28">
        <f t="shared" si="548"/>
        <v>0</v>
      </c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</row>
    <row r="1331" ht="12.75" customHeight="1">
      <c r="A1331" s="38" t="s">
        <v>93</v>
      </c>
      <c r="B1331" s="34" t="s">
        <v>1933</v>
      </c>
      <c r="C1331" s="39" t="s">
        <v>5361</v>
      </c>
      <c r="D1331" s="28" t="s">
        <v>5362</v>
      </c>
      <c r="E1331" s="28" t="s">
        <v>1902</v>
      </c>
      <c r="F1331" s="28" t="s">
        <v>1952</v>
      </c>
      <c r="G1331" s="28" t="s">
        <v>5363</v>
      </c>
      <c r="H1331" s="28" t="s">
        <v>2314</v>
      </c>
      <c r="I1331" s="28" t="s">
        <v>2030</v>
      </c>
      <c r="J1331" s="53" t="s">
        <v>1539</v>
      </c>
      <c r="K1331" s="28" t="s">
        <v>223</v>
      </c>
      <c r="L1331" s="29">
        <v>660000.0</v>
      </c>
      <c r="M1331" s="49">
        <v>550000.0</v>
      </c>
      <c r="N1331" s="28"/>
      <c r="O1331" s="30">
        <v>125000.0</v>
      </c>
      <c r="P1331" s="31">
        <f t="shared" si="545"/>
        <v>0.0528</v>
      </c>
      <c r="Q1331" s="32">
        <f t="shared" si="546"/>
        <v>535000</v>
      </c>
      <c r="R1331" s="32">
        <f t="shared" si="547"/>
        <v>525000</v>
      </c>
      <c r="S1331" s="28"/>
      <c r="T1331" s="28">
        <f t="shared" si="548"/>
        <v>0</v>
      </c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</row>
    <row r="1332" ht="12.75" customHeight="1">
      <c r="A1332" s="25" t="s">
        <v>93</v>
      </c>
      <c r="B1332" s="26" t="s">
        <v>1933</v>
      </c>
      <c r="C1332" s="39" t="s">
        <v>5092</v>
      </c>
      <c r="D1332" s="28" t="s">
        <v>5364</v>
      </c>
      <c r="E1332" s="28" t="s">
        <v>1905</v>
      </c>
      <c r="F1332" s="28" t="s">
        <v>1952</v>
      </c>
      <c r="G1332" s="28" t="s">
        <v>5365</v>
      </c>
      <c r="H1332" s="53" t="s">
        <v>2314</v>
      </c>
      <c r="I1332" s="28" t="s">
        <v>2205</v>
      </c>
      <c r="J1332" s="28" t="s">
        <v>1681</v>
      </c>
      <c r="K1332" s="28" t="s">
        <v>760</v>
      </c>
      <c r="L1332" s="29">
        <f t="shared" ref="L1332:L1362" si="550">M1332*1.2</f>
        <v>450000</v>
      </c>
      <c r="M1332" s="49">
        <v>375000.0</v>
      </c>
      <c r="N1332" s="28"/>
      <c r="O1332" s="37">
        <v>125000.0</v>
      </c>
      <c r="P1332" s="31">
        <f t="shared" si="545"/>
        <v>0.036</v>
      </c>
      <c r="Q1332" s="32">
        <f t="shared" si="546"/>
        <v>325000</v>
      </c>
      <c r="R1332" s="32">
        <f t="shared" si="547"/>
        <v>315000</v>
      </c>
      <c r="S1332" s="28"/>
      <c r="T1332" s="28">
        <f t="shared" si="548"/>
        <v>0</v>
      </c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</row>
    <row r="1333" ht="12.75" customHeight="1">
      <c r="A1333" s="25" t="s">
        <v>93</v>
      </c>
      <c r="B1333" s="26" t="s">
        <v>1933</v>
      </c>
      <c r="C1333" s="39" t="s">
        <v>5366</v>
      </c>
      <c r="D1333" s="28" t="s">
        <v>5367</v>
      </c>
      <c r="E1333" s="28" t="s">
        <v>1902</v>
      </c>
      <c r="F1333" s="28" t="s">
        <v>1924</v>
      </c>
      <c r="G1333" s="28" t="s">
        <v>5368</v>
      </c>
      <c r="H1333" s="53" t="s">
        <v>2314</v>
      </c>
      <c r="I1333" s="28" t="s">
        <v>2034</v>
      </c>
      <c r="J1333" s="28" t="s">
        <v>1439</v>
      </c>
      <c r="K1333" s="28" t="s">
        <v>754</v>
      </c>
      <c r="L1333" s="29">
        <f t="shared" si="550"/>
        <v>570000</v>
      </c>
      <c r="M1333" s="49">
        <v>475000.0</v>
      </c>
      <c r="N1333" s="28"/>
      <c r="O1333" s="37">
        <v>125000.0</v>
      </c>
      <c r="P1333" s="31">
        <f t="shared" si="545"/>
        <v>0.0456</v>
      </c>
      <c r="Q1333" s="32">
        <f t="shared" si="546"/>
        <v>445000</v>
      </c>
      <c r="R1333" s="32">
        <f t="shared" si="547"/>
        <v>435000</v>
      </c>
      <c r="S1333" s="28"/>
      <c r="T1333" s="28">
        <f t="shared" si="548"/>
        <v>0</v>
      </c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</row>
    <row r="1334" ht="12.75" customHeight="1">
      <c r="A1334" s="25" t="s">
        <v>93</v>
      </c>
      <c r="B1334" s="26" t="s">
        <v>1933</v>
      </c>
      <c r="C1334" s="39" t="s">
        <v>5369</v>
      </c>
      <c r="D1334" s="28" t="s">
        <v>5370</v>
      </c>
      <c r="E1334" s="28" t="s">
        <v>1902</v>
      </c>
      <c r="F1334" s="28" t="s">
        <v>1924</v>
      </c>
      <c r="G1334" s="28" t="s">
        <v>5371</v>
      </c>
      <c r="H1334" s="53" t="s">
        <v>2314</v>
      </c>
      <c r="I1334" s="28" t="s">
        <v>2550</v>
      </c>
      <c r="J1334" s="28" t="s">
        <v>1612</v>
      </c>
      <c r="K1334" s="28" t="s">
        <v>177</v>
      </c>
      <c r="L1334" s="29">
        <f t="shared" si="550"/>
        <v>408000</v>
      </c>
      <c r="M1334" s="49">
        <v>340000.0</v>
      </c>
      <c r="N1334" s="28"/>
      <c r="O1334" s="30">
        <v>125000.0</v>
      </c>
      <c r="P1334" s="31">
        <f t="shared" si="545"/>
        <v>0.03264</v>
      </c>
      <c r="Q1334" s="32">
        <f t="shared" si="546"/>
        <v>283000</v>
      </c>
      <c r="R1334" s="32">
        <f t="shared" si="547"/>
        <v>273000</v>
      </c>
      <c r="S1334" s="28"/>
      <c r="T1334" s="28">
        <f t="shared" si="548"/>
        <v>0</v>
      </c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</row>
    <row r="1335" ht="12.75" customHeight="1">
      <c r="A1335" s="25" t="s">
        <v>93</v>
      </c>
      <c r="B1335" s="26" t="s">
        <v>1933</v>
      </c>
      <c r="C1335" s="39" t="s">
        <v>5372</v>
      </c>
      <c r="D1335" s="28" t="s">
        <v>5373</v>
      </c>
      <c r="E1335" s="28" t="s">
        <v>1905</v>
      </c>
      <c r="F1335" s="28" t="s">
        <v>1924</v>
      </c>
      <c r="G1335" s="28" t="s">
        <v>5374</v>
      </c>
      <c r="H1335" s="53" t="s">
        <v>2314</v>
      </c>
      <c r="I1335" s="28" t="s">
        <v>2505</v>
      </c>
      <c r="J1335" s="28" t="s">
        <v>1762</v>
      </c>
      <c r="K1335" s="28" t="s">
        <v>1056</v>
      </c>
      <c r="L1335" s="29">
        <f t="shared" si="550"/>
        <v>252000</v>
      </c>
      <c r="M1335" s="49">
        <v>210000.0</v>
      </c>
      <c r="N1335" s="28"/>
      <c r="O1335" s="37">
        <v>125000.0</v>
      </c>
      <c r="P1335" s="31">
        <f t="shared" si="545"/>
        <v>0.02016</v>
      </c>
      <c r="Q1335" s="32">
        <f t="shared" si="546"/>
        <v>127000</v>
      </c>
      <c r="R1335" s="32">
        <f t="shared" si="547"/>
        <v>117000</v>
      </c>
      <c r="S1335" s="28"/>
      <c r="T1335" s="28">
        <f t="shared" si="548"/>
        <v>0</v>
      </c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</row>
    <row r="1336" ht="12.75" customHeight="1">
      <c r="A1336" s="25" t="s">
        <v>93</v>
      </c>
      <c r="B1336" s="26" t="s">
        <v>1933</v>
      </c>
      <c r="C1336" s="39" t="s">
        <v>5375</v>
      </c>
      <c r="D1336" s="28" t="s">
        <v>5376</v>
      </c>
      <c r="E1336" s="28" t="s">
        <v>1905</v>
      </c>
      <c r="F1336" s="28" t="s">
        <v>1924</v>
      </c>
      <c r="G1336" s="28" t="s">
        <v>5377</v>
      </c>
      <c r="H1336" s="53" t="s">
        <v>2314</v>
      </c>
      <c r="I1336" s="28" t="s">
        <v>107</v>
      </c>
      <c r="J1336" s="28" t="s">
        <v>1824</v>
      </c>
      <c r="K1336" s="28" t="s">
        <v>309</v>
      </c>
      <c r="L1336" s="29">
        <f t="shared" si="550"/>
        <v>504000</v>
      </c>
      <c r="M1336" s="49">
        <v>420000.0</v>
      </c>
      <c r="N1336" s="28"/>
      <c r="O1336" s="30">
        <v>125000.0</v>
      </c>
      <c r="P1336" s="31">
        <f t="shared" si="545"/>
        <v>0.04032</v>
      </c>
      <c r="Q1336" s="32">
        <f t="shared" si="546"/>
        <v>379000</v>
      </c>
      <c r="R1336" s="32">
        <f t="shared" si="547"/>
        <v>369000</v>
      </c>
      <c r="S1336" s="28"/>
      <c r="T1336" s="28">
        <f t="shared" si="548"/>
        <v>0</v>
      </c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</row>
    <row r="1337" ht="12.75" customHeight="1">
      <c r="A1337" s="25" t="s">
        <v>93</v>
      </c>
      <c r="B1337" s="26" t="s">
        <v>1937</v>
      </c>
      <c r="C1337" s="44" t="s">
        <v>5378</v>
      </c>
      <c r="D1337" s="6" t="s">
        <v>5379</v>
      </c>
      <c r="E1337" s="6" t="s">
        <v>1905</v>
      </c>
      <c r="F1337" s="6" t="s">
        <v>1952</v>
      </c>
      <c r="G1337" s="6" t="s">
        <v>5380</v>
      </c>
      <c r="I1337" s="6" t="s">
        <v>2314</v>
      </c>
      <c r="J1337" s="6" t="s">
        <v>1598</v>
      </c>
      <c r="K1337" s="6" t="s">
        <v>293</v>
      </c>
      <c r="L1337" s="29">
        <f t="shared" si="550"/>
        <v>93600</v>
      </c>
      <c r="M1337" s="45">
        <v>78000.0</v>
      </c>
      <c r="O1337" s="30">
        <v>125000.0</v>
      </c>
      <c r="P1337" s="31">
        <v>0.00624</v>
      </c>
      <c r="Q1337" s="32">
        <v>-47000.0</v>
      </c>
      <c r="R1337" s="32">
        <v>-57000.0</v>
      </c>
      <c r="S1337" s="28"/>
      <c r="T1337" s="28">
        <f t="shared" ref="T1337:T1350" si="551">IF(O1337&gt;=M1337,1,0)</f>
        <v>1</v>
      </c>
    </row>
    <row r="1338" ht="12.75" customHeight="1">
      <c r="A1338" s="25" t="s">
        <v>93</v>
      </c>
      <c r="B1338" s="26" t="s">
        <v>1937</v>
      </c>
      <c r="C1338" s="44" t="s">
        <v>5381</v>
      </c>
      <c r="D1338" s="6" t="s">
        <v>5382</v>
      </c>
      <c r="E1338" s="6" t="s">
        <v>1902</v>
      </c>
      <c r="F1338" s="6" t="s">
        <v>1952</v>
      </c>
      <c r="G1338" s="6" t="s">
        <v>5383</v>
      </c>
      <c r="I1338" s="6" t="s">
        <v>2314</v>
      </c>
      <c r="J1338" s="6" t="s">
        <v>1468</v>
      </c>
      <c r="K1338" s="6" t="s">
        <v>1237</v>
      </c>
      <c r="L1338" s="29">
        <f t="shared" si="550"/>
        <v>174000</v>
      </c>
      <c r="M1338" s="45">
        <v>145000.0</v>
      </c>
      <c r="O1338" s="30">
        <v>125000.0</v>
      </c>
      <c r="P1338" s="31">
        <v>0.0116</v>
      </c>
      <c r="Q1338" s="32">
        <v>20000.0</v>
      </c>
      <c r="R1338" s="32">
        <v>10000.0</v>
      </c>
      <c r="S1338" s="28"/>
      <c r="T1338" s="28">
        <f t="shared" si="551"/>
        <v>0</v>
      </c>
    </row>
    <row r="1339" ht="12.75" customHeight="1">
      <c r="A1339" s="25" t="s">
        <v>93</v>
      </c>
      <c r="B1339" s="26" t="s">
        <v>1937</v>
      </c>
      <c r="C1339" s="44" t="s">
        <v>5384</v>
      </c>
      <c r="D1339" s="6" t="s">
        <v>5385</v>
      </c>
      <c r="E1339" s="6" t="s">
        <v>1902</v>
      </c>
      <c r="F1339" s="6" t="s">
        <v>1952</v>
      </c>
      <c r="G1339" s="6" t="s">
        <v>5386</v>
      </c>
      <c r="I1339" s="6" t="s">
        <v>2314</v>
      </c>
      <c r="J1339" s="6" t="s">
        <v>1726</v>
      </c>
      <c r="K1339" s="6" t="s">
        <v>1360</v>
      </c>
      <c r="L1339" s="29">
        <f t="shared" si="550"/>
        <v>60000</v>
      </c>
      <c r="M1339" s="45">
        <v>50000.0</v>
      </c>
      <c r="O1339" s="30">
        <v>125000.0</v>
      </c>
      <c r="P1339" s="31">
        <v>0.004</v>
      </c>
      <c r="Q1339" s="32">
        <v>-75000.0</v>
      </c>
      <c r="R1339" s="32">
        <v>-85000.0</v>
      </c>
      <c r="S1339" s="28"/>
      <c r="T1339" s="28">
        <f t="shared" si="551"/>
        <v>1</v>
      </c>
    </row>
    <row r="1340" ht="12.75" customHeight="1">
      <c r="A1340" s="25" t="s">
        <v>93</v>
      </c>
      <c r="B1340" s="26" t="s">
        <v>1937</v>
      </c>
      <c r="C1340" s="44" t="s">
        <v>5387</v>
      </c>
      <c r="D1340" s="6" t="s">
        <v>5388</v>
      </c>
      <c r="E1340" s="6" t="s">
        <v>1902</v>
      </c>
      <c r="F1340" s="6" t="s">
        <v>1924</v>
      </c>
      <c r="G1340" s="6" t="s">
        <v>5389</v>
      </c>
      <c r="I1340" s="6" t="s">
        <v>2314</v>
      </c>
      <c r="J1340" s="6" t="s">
        <v>1726</v>
      </c>
      <c r="K1340" s="6" t="s">
        <v>898</v>
      </c>
      <c r="L1340" s="29">
        <f t="shared" si="550"/>
        <v>114000</v>
      </c>
      <c r="M1340" s="45">
        <v>95000.0</v>
      </c>
      <c r="O1340" s="30">
        <v>125000.0</v>
      </c>
      <c r="P1340" s="31">
        <v>0.0076</v>
      </c>
      <c r="Q1340" s="32">
        <v>-30000.0</v>
      </c>
      <c r="R1340" s="32">
        <v>-40000.0</v>
      </c>
      <c r="S1340" s="28"/>
      <c r="T1340" s="28">
        <f t="shared" si="551"/>
        <v>1</v>
      </c>
    </row>
    <row r="1341" ht="12.75" customHeight="1">
      <c r="A1341" s="25" t="s">
        <v>93</v>
      </c>
      <c r="B1341" s="26" t="s">
        <v>1937</v>
      </c>
      <c r="C1341" s="39" t="s">
        <v>2932</v>
      </c>
      <c r="D1341" s="28" t="s">
        <v>5390</v>
      </c>
      <c r="E1341" s="28" t="s">
        <v>1902</v>
      </c>
      <c r="F1341" s="28" t="s">
        <v>1924</v>
      </c>
      <c r="G1341" s="28" t="s">
        <v>5391</v>
      </c>
      <c r="H1341" s="28" t="s">
        <v>2314</v>
      </c>
      <c r="I1341" s="28" t="s">
        <v>2447</v>
      </c>
      <c r="J1341" s="28" t="s">
        <v>1576</v>
      </c>
      <c r="K1341" s="28" t="s">
        <v>687</v>
      </c>
      <c r="L1341" s="29">
        <f t="shared" si="550"/>
        <v>78000</v>
      </c>
      <c r="M1341" s="40">
        <v>65000.0</v>
      </c>
      <c r="N1341" s="32"/>
      <c r="O1341" s="30">
        <v>125000.0</v>
      </c>
      <c r="P1341" s="31">
        <f t="shared" ref="P1341:P1350" si="552">sum(M1341/O1341/100)</f>
        <v>0.0052</v>
      </c>
      <c r="Q1341" s="32">
        <f t="shared" ref="Q1341:Q1350" si="553">sum(M1341-O1341)</f>
        <v>-60000</v>
      </c>
      <c r="R1341" s="32">
        <f t="shared" ref="R1341:R1350" si="554">M1341-O1341-$S$1</f>
        <v>-70000</v>
      </c>
      <c r="S1341" s="28"/>
      <c r="T1341" s="28">
        <f t="shared" si="551"/>
        <v>1</v>
      </c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</row>
    <row r="1342" ht="12.75" customHeight="1">
      <c r="A1342" s="25" t="s">
        <v>93</v>
      </c>
      <c r="B1342" s="26" t="s">
        <v>1937</v>
      </c>
      <c r="C1342" s="39" t="s">
        <v>2827</v>
      </c>
      <c r="D1342" s="28" t="s">
        <v>5392</v>
      </c>
      <c r="E1342" s="28" t="s">
        <v>1905</v>
      </c>
      <c r="F1342" s="28" t="s">
        <v>1924</v>
      </c>
      <c r="G1342" s="28" t="s">
        <v>5393</v>
      </c>
      <c r="H1342" s="28" t="s">
        <v>2314</v>
      </c>
      <c r="I1342" s="28" t="s">
        <v>127</v>
      </c>
      <c r="J1342" s="28" t="s">
        <v>1752</v>
      </c>
      <c r="K1342" s="28" t="s">
        <v>1247</v>
      </c>
      <c r="L1342" s="29">
        <f t="shared" si="550"/>
        <v>336000</v>
      </c>
      <c r="M1342" s="40">
        <v>280000.0</v>
      </c>
      <c r="N1342" s="32"/>
      <c r="O1342" s="30">
        <v>125000.0</v>
      </c>
      <c r="P1342" s="31">
        <f t="shared" si="552"/>
        <v>0.0224</v>
      </c>
      <c r="Q1342" s="32">
        <f t="shared" si="553"/>
        <v>155000</v>
      </c>
      <c r="R1342" s="32">
        <f t="shared" si="554"/>
        <v>145000</v>
      </c>
      <c r="S1342" s="28"/>
      <c r="T1342" s="28">
        <f t="shared" si="551"/>
        <v>0</v>
      </c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</row>
    <row r="1343" ht="12.75" customHeight="1">
      <c r="A1343" s="25" t="s">
        <v>93</v>
      </c>
      <c r="B1343" s="26" t="s">
        <v>1937</v>
      </c>
      <c r="C1343" s="39" t="s">
        <v>5394</v>
      </c>
      <c r="D1343" s="28" t="s">
        <v>5395</v>
      </c>
      <c r="E1343" s="28" t="s">
        <v>1905</v>
      </c>
      <c r="F1343" s="28" t="s">
        <v>1924</v>
      </c>
      <c r="G1343" s="28" t="s">
        <v>5396</v>
      </c>
      <c r="H1343" s="28" t="s">
        <v>2314</v>
      </c>
      <c r="I1343" s="28" t="s">
        <v>2869</v>
      </c>
      <c r="J1343" s="28" t="s">
        <v>1707</v>
      </c>
      <c r="K1343" s="28" t="s">
        <v>760</v>
      </c>
      <c r="L1343" s="29">
        <f t="shared" si="550"/>
        <v>192000</v>
      </c>
      <c r="M1343" s="40">
        <v>160000.0</v>
      </c>
      <c r="N1343" s="32"/>
      <c r="O1343" s="30">
        <v>125000.0</v>
      </c>
      <c r="P1343" s="31">
        <f t="shared" si="552"/>
        <v>0.0128</v>
      </c>
      <c r="Q1343" s="32">
        <f t="shared" si="553"/>
        <v>35000</v>
      </c>
      <c r="R1343" s="32">
        <f t="shared" si="554"/>
        <v>25000</v>
      </c>
      <c r="S1343" s="28"/>
      <c r="T1343" s="28">
        <f t="shared" si="551"/>
        <v>0</v>
      </c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</row>
    <row r="1344" ht="12.75" customHeight="1">
      <c r="A1344" s="25" t="s">
        <v>93</v>
      </c>
      <c r="B1344" s="26" t="s">
        <v>1937</v>
      </c>
      <c r="C1344" s="39" t="s">
        <v>4372</v>
      </c>
      <c r="D1344" s="28" t="s">
        <v>5397</v>
      </c>
      <c r="E1344" s="28" t="s">
        <v>1902</v>
      </c>
      <c r="F1344" s="28" t="s">
        <v>1924</v>
      </c>
      <c r="G1344" s="28" t="s">
        <v>5398</v>
      </c>
      <c r="H1344" s="28" t="s">
        <v>2314</v>
      </c>
      <c r="I1344" s="28" t="s">
        <v>5399</v>
      </c>
      <c r="J1344" s="28" t="s">
        <v>1735</v>
      </c>
      <c r="K1344" s="28" t="s">
        <v>647</v>
      </c>
      <c r="L1344" s="29">
        <f t="shared" si="550"/>
        <v>74400</v>
      </c>
      <c r="M1344" s="40">
        <v>62000.0</v>
      </c>
      <c r="N1344" s="32"/>
      <c r="O1344" s="30">
        <v>125000.0</v>
      </c>
      <c r="P1344" s="31">
        <f t="shared" si="552"/>
        <v>0.00496</v>
      </c>
      <c r="Q1344" s="32">
        <f t="shared" si="553"/>
        <v>-63000</v>
      </c>
      <c r="R1344" s="32">
        <f t="shared" si="554"/>
        <v>-73000</v>
      </c>
      <c r="S1344" s="28"/>
      <c r="T1344" s="28">
        <f t="shared" si="551"/>
        <v>1</v>
      </c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</row>
    <row r="1345" ht="12.75" customHeight="1">
      <c r="A1345" s="25" t="s">
        <v>93</v>
      </c>
      <c r="B1345" s="26" t="s">
        <v>1937</v>
      </c>
      <c r="C1345" s="39" t="s">
        <v>4931</v>
      </c>
      <c r="D1345" s="28" t="s">
        <v>5400</v>
      </c>
      <c r="E1345" s="28" t="s">
        <v>1905</v>
      </c>
      <c r="F1345" s="28" t="s">
        <v>1924</v>
      </c>
      <c r="G1345" s="28" t="s">
        <v>5401</v>
      </c>
      <c r="H1345" s="28" t="s">
        <v>2314</v>
      </c>
      <c r="I1345" s="28" t="s">
        <v>48</v>
      </c>
      <c r="J1345" s="28" t="s">
        <v>1439</v>
      </c>
      <c r="K1345" s="28" t="s">
        <v>1039</v>
      </c>
      <c r="L1345" s="29">
        <f t="shared" si="550"/>
        <v>360000</v>
      </c>
      <c r="M1345" s="40">
        <v>300000.0</v>
      </c>
      <c r="N1345" s="32"/>
      <c r="O1345" s="30">
        <v>125000.0</v>
      </c>
      <c r="P1345" s="31">
        <f t="shared" si="552"/>
        <v>0.024</v>
      </c>
      <c r="Q1345" s="32">
        <f t="shared" si="553"/>
        <v>175000</v>
      </c>
      <c r="R1345" s="32">
        <f t="shared" si="554"/>
        <v>165000</v>
      </c>
      <c r="S1345" s="28"/>
      <c r="T1345" s="28">
        <f t="shared" si="551"/>
        <v>0</v>
      </c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</row>
    <row r="1346" ht="12.75" customHeight="1">
      <c r="A1346" s="25" t="s">
        <v>93</v>
      </c>
      <c r="B1346" s="26" t="s">
        <v>1937</v>
      </c>
      <c r="C1346" s="39" t="s">
        <v>5402</v>
      </c>
      <c r="D1346" s="28" t="s">
        <v>5403</v>
      </c>
      <c r="E1346" s="28" t="s">
        <v>1902</v>
      </c>
      <c r="F1346" s="28" t="s">
        <v>1924</v>
      </c>
      <c r="G1346" s="28" t="s">
        <v>5404</v>
      </c>
      <c r="H1346" s="28" t="s">
        <v>2314</v>
      </c>
      <c r="I1346" s="28" t="s">
        <v>2454</v>
      </c>
      <c r="J1346" s="28" t="s">
        <v>1454</v>
      </c>
      <c r="K1346" s="28" t="s">
        <v>1208</v>
      </c>
      <c r="L1346" s="29">
        <f t="shared" si="550"/>
        <v>168000</v>
      </c>
      <c r="M1346" s="40">
        <v>140000.0</v>
      </c>
      <c r="N1346" s="32"/>
      <c r="O1346" s="30">
        <v>125000.0</v>
      </c>
      <c r="P1346" s="31">
        <f t="shared" si="552"/>
        <v>0.0112</v>
      </c>
      <c r="Q1346" s="32">
        <f t="shared" si="553"/>
        <v>15000</v>
      </c>
      <c r="R1346" s="32">
        <f t="shared" si="554"/>
        <v>5000</v>
      </c>
      <c r="S1346" s="28"/>
      <c r="T1346" s="28">
        <f t="shared" si="551"/>
        <v>0</v>
      </c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</row>
    <row r="1347" ht="12.75" customHeight="1">
      <c r="A1347" s="25" t="s">
        <v>93</v>
      </c>
      <c r="B1347" s="26" t="s">
        <v>1937</v>
      </c>
      <c r="C1347" s="42" t="s">
        <v>5405</v>
      </c>
      <c r="D1347" s="28" t="s">
        <v>5406</v>
      </c>
      <c r="E1347" s="28" t="s">
        <v>1905</v>
      </c>
      <c r="F1347" s="28" t="s">
        <v>1924</v>
      </c>
      <c r="G1347" s="28" t="s">
        <v>5407</v>
      </c>
      <c r="H1347" s="28" t="s">
        <v>2314</v>
      </c>
      <c r="I1347" s="28" t="s">
        <v>19</v>
      </c>
      <c r="J1347" s="28" t="s">
        <v>1610</v>
      </c>
      <c r="K1347" s="28" t="s">
        <v>903</v>
      </c>
      <c r="L1347" s="29">
        <f t="shared" si="550"/>
        <v>60000</v>
      </c>
      <c r="M1347" s="43">
        <v>50000.0</v>
      </c>
      <c r="N1347" s="28"/>
      <c r="O1347" s="30">
        <v>125000.0</v>
      </c>
      <c r="P1347" s="31">
        <f t="shared" si="552"/>
        <v>0.004</v>
      </c>
      <c r="Q1347" s="32">
        <f t="shared" si="553"/>
        <v>-75000</v>
      </c>
      <c r="R1347" s="32">
        <f t="shared" si="554"/>
        <v>-85000</v>
      </c>
      <c r="S1347" s="28"/>
      <c r="T1347" s="28">
        <f t="shared" si="551"/>
        <v>1</v>
      </c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</row>
    <row r="1348" ht="12.75" customHeight="1">
      <c r="A1348" s="25" t="s">
        <v>93</v>
      </c>
      <c r="B1348" s="26" t="s">
        <v>1937</v>
      </c>
      <c r="C1348" s="42" t="s">
        <v>5408</v>
      </c>
      <c r="D1348" s="28" t="s">
        <v>5409</v>
      </c>
      <c r="E1348" s="28" t="s">
        <v>1902</v>
      </c>
      <c r="F1348" s="28" t="s">
        <v>1952</v>
      </c>
      <c r="G1348" s="28" t="s">
        <v>5410</v>
      </c>
      <c r="H1348" s="28" t="s">
        <v>2314</v>
      </c>
      <c r="I1348" s="28" t="s">
        <v>2205</v>
      </c>
      <c r="J1348" s="28" t="s">
        <v>1439</v>
      </c>
      <c r="K1348" s="28" t="s">
        <v>207</v>
      </c>
      <c r="L1348" s="29">
        <f t="shared" si="550"/>
        <v>144000</v>
      </c>
      <c r="M1348" s="43">
        <v>120000.0</v>
      </c>
      <c r="N1348" s="28"/>
      <c r="O1348" s="30">
        <v>125000.0</v>
      </c>
      <c r="P1348" s="31">
        <f t="shared" si="552"/>
        <v>0.0096</v>
      </c>
      <c r="Q1348" s="32">
        <f t="shared" si="553"/>
        <v>-5000</v>
      </c>
      <c r="R1348" s="32">
        <f t="shared" si="554"/>
        <v>-15000</v>
      </c>
      <c r="S1348" s="28"/>
      <c r="T1348" s="28">
        <f t="shared" si="551"/>
        <v>1</v>
      </c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</row>
    <row r="1349" ht="12.75" customHeight="1">
      <c r="A1349" s="25" t="s">
        <v>93</v>
      </c>
      <c r="B1349" s="26" t="s">
        <v>1937</v>
      </c>
      <c r="C1349" s="42" t="s">
        <v>5411</v>
      </c>
      <c r="D1349" s="28" t="s">
        <v>5412</v>
      </c>
      <c r="E1349" s="28" t="s">
        <v>1905</v>
      </c>
      <c r="F1349" s="28" t="s">
        <v>1924</v>
      </c>
      <c r="G1349" s="28" t="s">
        <v>5413</v>
      </c>
      <c r="H1349" s="28" t="s">
        <v>2314</v>
      </c>
      <c r="I1349" s="28" t="s">
        <v>3337</v>
      </c>
      <c r="J1349" s="28" t="s">
        <v>1439</v>
      </c>
      <c r="K1349" s="28" t="s">
        <v>519</v>
      </c>
      <c r="L1349" s="29">
        <f t="shared" si="550"/>
        <v>180000</v>
      </c>
      <c r="M1349" s="43">
        <v>150000.0</v>
      </c>
      <c r="N1349" s="28"/>
      <c r="O1349" s="30">
        <v>125000.0</v>
      </c>
      <c r="P1349" s="31">
        <f t="shared" si="552"/>
        <v>0.012</v>
      </c>
      <c r="Q1349" s="32">
        <f t="shared" si="553"/>
        <v>25000</v>
      </c>
      <c r="R1349" s="32">
        <f t="shared" si="554"/>
        <v>15000</v>
      </c>
      <c r="S1349" s="28"/>
      <c r="T1349" s="28">
        <f t="shared" si="551"/>
        <v>0</v>
      </c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</row>
    <row r="1350" ht="12.75" customHeight="1">
      <c r="A1350" s="25" t="s">
        <v>93</v>
      </c>
      <c r="B1350" s="26" t="s">
        <v>1937</v>
      </c>
      <c r="C1350" s="42" t="s">
        <v>5414</v>
      </c>
      <c r="D1350" s="28" t="s">
        <v>5415</v>
      </c>
      <c r="E1350" s="28" t="s">
        <v>1905</v>
      </c>
      <c r="F1350" s="28" t="s">
        <v>1952</v>
      </c>
      <c r="G1350" s="28" t="s">
        <v>5416</v>
      </c>
      <c r="H1350" s="28" t="s">
        <v>2314</v>
      </c>
      <c r="I1350" s="28" t="s">
        <v>58</v>
      </c>
      <c r="J1350" s="28" t="s">
        <v>1671</v>
      </c>
      <c r="K1350" s="28" t="s">
        <v>644</v>
      </c>
      <c r="L1350" s="29">
        <f t="shared" si="550"/>
        <v>480000</v>
      </c>
      <c r="M1350" s="43">
        <v>400000.0</v>
      </c>
      <c r="N1350" s="28"/>
      <c r="O1350" s="30">
        <v>125000.0</v>
      </c>
      <c r="P1350" s="31">
        <f t="shared" si="552"/>
        <v>0.032</v>
      </c>
      <c r="Q1350" s="32">
        <f t="shared" si="553"/>
        <v>275000</v>
      </c>
      <c r="R1350" s="32">
        <f t="shared" si="554"/>
        <v>265000</v>
      </c>
      <c r="S1350" s="28"/>
      <c r="T1350" s="28">
        <f t="shared" si="551"/>
        <v>0</v>
      </c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</row>
    <row r="1351" ht="12.75" customHeight="1">
      <c r="A1351" s="25" t="s">
        <v>94</v>
      </c>
      <c r="B1351" s="26" t="s">
        <v>1900</v>
      </c>
      <c r="C1351" s="27">
        <v>61.0</v>
      </c>
      <c r="D1351" s="28" t="s">
        <v>5417</v>
      </c>
      <c r="E1351" s="28" t="s">
        <v>1905</v>
      </c>
      <c r="F1351" s="28"/>
      <c r="G1351" s="28" t="s">
        <v>5418</v>
      </c>
      <c r="H1351" s="28"/>
      <c r="I1351" s="28"/>
      <c r="J1351" s="28" t="s">
        <v>1528</v>
      </c>
      <c r="K1351" s="28" t="s">
        <v>1317</v>
      </c>
      <c r="L1351" s="29">
        <f t="shared" si="550"/>
        <v>18000</v>
      </c>
      <c r="M1351" s="29">
        <v>15000.0</v>
      </c>
      <c r="N1351" s="28"/>
      <c r="O1351" s="30">
        <v>10200.0</v>
      </c>
      <c r="P1351" s="31">
        <f t="shared" ref="P1351:P1373" si="555">sum(L1351/O1351/100)</f>
        <v>0.01764705882</v>
      </c>
      <c r="Q1351" s="32">
        <f t="shared" ref="Q1351:Q1373" si="556">sum(L1351-O1351)</f>
        <v>7800</v>
      </c>
      <c r="R1351" s="32">
        <f t="shared" ref="R1351:R1373" si="557">L1351-O1351-$S$1</f>
        <v>-2200</v>
      </c>
      <c r="S1351" s="28"/>
      <c r="T1351" s="28">
        <f t="shared" ref="T1351:T1373" si="558">IF(O1351&gt;=L1351,1,0)</f>
        <v>0</v>
      </c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</row>
    <row r="1352" ht="12.75" customHeight="1">
      <c r="A1352" s="25" t="s">
        <v>94</v>
      </c>
      <c r="B1352" s="26" t="s">
        <v>1900</v>
      </c>
      <c r="C1352" s="27">
        <v>71.0</v>
      </c>
      <c r="D1352" s="28" t="s">
        <v>5419</v>
      </c>
      <c r="E1352" s="28" t="s">
        <v>1902</v>
      </c>
      <c r="F1352" s="28"/>
      <c r="G1352" s="28" t="s">
        <v>5420</v>
      </c>
      <c r="H1352" s="28"/>
      <c r="I1352" s="28"/>
      <c r="J1352" s="28" t="s">
        <v>1678</v>
      </c>
      <c r="K1352" s="28" t="s">
        <v>1079</v>
      </c>
      <c r="L1352" s="29">
        <f t="shared" si="550"/>
        <v>90000</v>
      </c>
      <c r="M1352" s="29">
        <v>75000.0</v>
      </c>
      <c r="N1352" s="28"/>
      <c r="O1352" s="30">
        <v>10200.0</v>
      </c>
      <c r="P1352" s="31">
        <f t="shared" si="555"/>
        <v>0.08823529412</v>
      </c>
      <c r="Q1352" s="32">
        <f t="shared" si="556"/>
        <v>79800</v>
      </c>
      <c r="R1352" s="32">
        <f t="shared" si="557"/>
        <v>69800</v>
      </c>
      <c r="S1352" s="28"/>
      <c r="T1352" s="28">
        <f t="shared" si="558"/>
        <v>0</v>
      </c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</row>
    <row r="1353" ht="12.75" customHeight="1">
      <c r="A1353" s="25" t="s">
        <v>94</v>
      </c>
      <c r="B1353" s="26" t="s">
        <v>1900</v>
      </c>
      <c r="C1353" s="27">
        <v>91.0</v>
      </c>
      <c r="D1353" s="28" t="s">
        <v>5421</v>
      </c>
      <c r="E1353" s="28" t="s">
        <v>1902</v>
      </c>
      <c r="F1353" s="28"/>
      <c r="G1353" s="28" t="s">
        <v>5422</v>
      </c>
      <c r="H1353" s="28"/>
      <c r="I1353" s="28"/>
      <c r="J1353" s="28" t="s">
        <v>1560</v>
      </c>
      <c r="K1353" s="28" t="s">
        <v>526</v>
      </c>
      <c r="L1353" s="29">
        <f t="shared" si="550"/>
        <v>52800</v>
      </c>
      <c r="M1353" s="29">
        <v>44000.0</v>
      </c>
      <c r="N1353" s="28"/>
      <c r="O1353" s="30">
        <v>10200.0</v>
      </c>
      <c r="P1353" s="31">
        <f t="shared" si="555"/>
        <v>0.05176470588</v>
      </c>
      <c r="Q1353" s="32">
        <f t="shared" si="556"/>
        <v>42600</v>
      </c>
      <c r="R1353" s="32">
        <f t="shared" si="557"/>
        <v>32600</v>
      </c>
      <c r="S1353" s="28"/>
      <c r="T1353" s="28">
        <f t="shared" si="558"/>
        <v>0</v>
      </c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</row>
    <row r="1354" ht="12.75" customHeight="1">
      <c r="A1354" s="25" t="s">
        <v>94</v>
      </c>
      <c r="B1354" s="26" t="s">
        <v>1900</v>
      </c>
      <c r="C1354" s="27">
        <v>121.0</v>
      </c>
      <c r="D1354" s="28" t="s">
        <v>5423</v>
      </c>
      <c r="E1354" s="28" t="s">
        <v>1905</v>
      </c>
      <c r="F1354" s="28"/>
      <c r="G1354" s="28" t="s">
        <v>5424</v>
      </c>
      <c r="H1354" s="28"/>
      <c r="I1354" s="28"/>
      <c r="J1354" s="28" t="s">
        <v>1213</v>
      </c>
      <c r="K1354" s="28" t="s">
        <v>325</v>
      </c>
      <c r="L1354" s="29">
        <f t="shared" si="550"/>
        <v>30000</v>
      </c>
      <c r="M1354" s="29">
        <v>25000.0</v>
      </c>
      <c r="N1354" s="28"/>
      <c r="O1354" s="30">
        <v>10200.0</v>
      </c>
      <c r="P1354" s="31">
        <f t="shared" si="555"/>
        <v>0.02941176471</v>
      </c>
      <c r="Q1354" s="32">
        <f t="shared" si="556"/>
        <v>19800</v>
      </c>
      <c r="R1354" s="32">
        <f t="shared" si="557"/>
        <v>9800</v>
      </c>
      <c r="S1354" s="28"/>
      <c r="T1354" s="28">
        <f t="shared" si="558"/>
        <v>0</v>
      </c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</row>
    <row r="1355" ht="12.75" customHeight="1">
      <c r="A1355" s="25" t="s">
        <v>94</v>
      </c>
      <c r="B1355" s="26" t="s">
        <v>1900</v>
      </c>
      <c r="C1355" s="27">
        <v>237.0</v>
      </c>
      <c r="D1355" s="28" t="s">
        <v>5425</v>
      </c>
      <c r="E1355" s="28" t="s">
        <v>1902</v>
      </c>
      <c r="F1355" s="28"/>
      <c r="G1355" s="28" t="s">
        <v>5426</v>
      </c>
      <c r="H1355" s="28"/>
      <c r="I1355" s="28"/>
      <c r="J1355" s="28" t="s">
        <v>1501</v>
      </c>
      <c r="K1355" s="28" t="s">
        <v>959</v>
      </c>
      <c r="L1355" s="29">
        <f t="shared" si="550"/>
        <v>90000</v>
      </c>
      <c r="M1355" s="29">
        <v>75000.0</v>
      </c>
      <c r="N1355" s="28"/>
      <c r="O1355" s="30">
        <v>10200.0</v>
      </c>
      <c r="P1355" s="31">
        <f t="shared" si="555"/>
        <v>0.08823529412</v>
      </c>
      <c r="Q1355" s="32">
        <f t="shared" si="556"/>
        <v>79800</v>
      </c>
      <c r="R1355" s="32">
        <f t="shared" si="557"/>
        <v>69800</v>
      </c>
      <c r="S1355" s="28"/>
      <c r="T1355" s="28">
        <f t="shared" si="558"/>
        <v>0</v>
      </c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</row>
    <row r="1356" ht="12.75" customHeight="1">
      <c r="A1356" s="25" t="s">
        <v>94</v>
      </c>
      <c r="B1356" s="26" t="s">
        <v>1900</v>
      </c>
      <c r="C1356" s="27">
        <v>255.0</v>
      </c>
      <c r="D1356" s="28" t="s">
        <v>5427</v>
      </c>
      <c r="E1356" s="28" t="s">
        <v>1905</v>
      </c>
      <c r="F1356" s="28"/>
      <c r="G1356" s="28" t="s">
        <v>5428</v>
      </c>
      <c r="H1356" s="28"/>
      <c r="I1356" s="28"/>
      <c r="J1356" s="28" t="s">
        <v>1878</v>
      </c>
      <c r="K1356" s="28" t="s">
        <v>1079</v>
      </c>
      <c r="L1356" s="29">
        <f t="shared" si="550"/>
        <v>96000</v>
      </c>
      <c r="M1356" s="29">
        <v>80000.0</v>
      </c>
      <c r="N1356" s="28"/>
      <c r="O1356" s="30">
        <v>10200.0</v>
      </c>
      <c r="P1356" s="31">
        <f t="shared" si="555"/>
        <v>0.09411764706</v>
      </c>
      <c r="Q1356" s="32">
        <f t="shared" si="556"/>
        <v>85800</v>
      </c>
      <c r="R1356" s="32">
        <f t="shared" si="557"/>
        <v>75800</v>
      </c>
      <c r="S1356" s="28"/>
      <c r="T1356" s="28">
        <f t="shared" si="558"/>
        <v>0</v>
      </c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</row>
    <row r="1357" ht="12.75" customHeight="1">
      <c r="A1357" s="25" t="s">
        <v>94</v>
      </c>
      <c r="B1357" s="26" t="s">
        <v>1900</v>
      </c>
      <c r="C1357" s="27">
        <v>267.0</v>
      </c>
      <c r="D1357" s="28" t="s">
        <v>5429</v>
      </c>
      <c r="E1357" s="28" t="s">
        <v>1902</v>
      </c>
      <c r="F1357" s="28"/>
      <c r="G1357" s="28" t="s">
        <v>5430</v>
      </c>
      <c r="H1357" s="28"/>
      <c r="I1357" s="28"/>
      <c r="J1357" s="28" t="s">
        <v>1737</v>
      </c>
      <c r="K1357" s="28" t="s">
        <v>1088</v>
      </c>
      <c r="L1357" s="29">
        <f t="shared" si="550"/>
        <v>42000</v>
      </c>
      <c r="M1357" s="29">
        <v>35000.0</v>
      </c>
      <c r="N1357" s="28"/>
      <c r="O1357" s="30">
        <v>10200.0</v>
      </c>
      <c r="P1357" s="31">
        <f t="shared" si="555"/>
        <v>0.04117647059</v>
      </c>
      <c r="Q1357" s="32">
        <f t="shared" si="556"/>
        <v>31800</v>
      </c>
      <c r="R1357" s="32">
        <f t="shared" si="557"/>
        <v>21800</v>
      </c>
      <c r="S1357" s="28"/>
      <c r="T1357" s="28">
        <f t="shared" si="558"/>
        <v>0</v>
      </c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</row>
    <row r="1358" ht="12.75" customHeight="1">
      <c r="A1358" s="25" t="s">
        <v>94</v>
      </c>
      <c r="B1358" s="26" t="s">
        <v>1900</v>
      </c>
      <c r="C1358" s="27">
        <v>305.0</v>
      </c>
      <c r="D1358" s="28" t="s">
        <v>5431</v>
      </c>
      <c r="E1358" s="28" t="s">
        <v>1905</v>
      </c>
      <c r="F1358" s="28"/>
      <c r="G1358" s="28" t="s">
        <v>5432</v>
      </c>
      <c r="H1358" s="28"/>
      <c r="I1358" s="28"/>
      <c r="J1358" s="28" t="s">
        <v>1528</v>
      </c>
      <c r="K1358" s="28" t="s">
        <v>958</v>
      </c>
      <c r="L1358" s="29">
        <f t="shared" si="550"/>
        <v>20400</v>
      </c>
      <c r="M1358" s="29">
        <v>17000.0</v>
      </c>
      <c r="N1358" s="28"/>
      <c r="O1358" s="30">
        <v>10200.0</v>
      </c>
      <c r="P1358" s="31">
        <f t="shared" si="555"/>
        <v>0.02</v>
      </c>
      <c r="Q1358" s="32">
        <f t="shared" si="556"/>
        <v>10200</v>
      </c>
      <c r="R1358" s="32">
        <f t="shared" si="557"/>
        <v>200</v>
      </c>
      <c r="S1358" s="28"/>
      <c r="T1358" s="28">
        <f t="shared" si="558"/>
        <v>0</v>
      </c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</row>
    <row r="1359" ht="12.75" customHeight="1">
      <c r="A1359" s="25" t="s">
        <v>94</v>
      </c>
      <c r="B1359" s="26" t="s">
        <v>1900</v>
      </c>
      <c r="C1359" s="27">
        <v>320.0</v>
      </c>
      <c r="D1359" s="28" t="s">
        <v>5433</v>
      </c>
      <c r="E1359" s="28" t="s">
        <v>1905</v>
      </c>
      <c r="F1359" s="28"/>
      <c r="G1359" s="28" t="s">
        <v>5434</v>
      </c>
      <c r="H1359" s="28"/>
      <c r="I1359" s="28"/>
      <c r="J1359" s="28" t="s">
        <v>1696</v>
      </c>
      <c r="K1359" s="28" t="s">
        <v>620</v>
      </c>
      <c r="L1359" s="29">
        <f t="shared" si="550"/>
        <v>7200</v>
      </c>
      <c r="M1359" s="29">
        <v>6000.0</v>
      </c>
      <c r="N1359" s="28"/>
      <c r="O1359" s="30">
        <v>10200.0</v>
      </c>
      <c r="P1359" s="31">
        <f t="shared" si="555"/>
        <v>0.007058823529</v>
      </c>
      <c r="Q1359" s="32">
        <f t="shared" si="556"/>
        <v>-3000</v>
      </c>
      <c r="R1359" s="32">
        <f t="shared" si="557"/>
        <v>-13000</v>
      </c>
      <c r="S1359" s="28"/>
      <c r="T1359" s="28">
        <f t="shared" si="558"/>
        <v>1</v>
      </c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</row>
    <row r="1360" ht="12.75" customHeight="1">
      <c r="A1360" s="25" t="s">
        <v>94</v>
      </c>
      <c r="B1360" s="26" t="s">
        <v>1900</v>
      </c>
      <c r="C1360" s="27">
        <v>366.0</v>
      </c>
      <c r="D1360" s="28" t="s">
        <v>5435</v>
      </c>
      <c r="E1360" s="28" t="s">
        <v>1902</v>
      </c>
      <c r="F1360" s="28"/>
      <c r="G1360" s="28" t="s">
        <v>5436</v>
      </c>
      <c r="H1360" s="28"/>
      <c r="I1360" s="28"/>
      <c r="J1360" s="28" t="s">
        <v>1411</v>
      </c>
      <c r="K1360" s="28" t="s">
        <v>957</v>
      </c>
      <c r="L1360" s="29">
        <f t="shared" si="550"/>
        <v>4200</v>
      </c>
      <c r="M1360" s="29">
        <v>3500.0</v>
      </c>
      <c r="N1360" s="28"/>
      <c r="O1360" s="30">
        <v>10200.0</v>
      </c>
      <c r="P1360" s="31">
        <f t="shared" si="555"/>
        <v>0.004117647059</v>
      </c>
      <c r="Q1360" s="32">
        <f t="shared" si="556"/>
        <v>-6000</v>
      </c>
      <c r="R1360" s="32">
        <f t="shared" si="557"/>
        <v>-16000</v>
      </c>
      <c r="S1360" s="28"/>
      <c r="T1360" s="28">
        <f t="shared" si="558"/>
        <v>1</v>
      </c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</row>
    <row r="1361" ht="12.75" customHeight="1">
      <c r="A1361" s="25" t="s">
        <v>94</v>
      </c>
      <c r="B1361" s="26" t="s">
        <v>1900</v>
      </c>
      <c r="C1361" s="27">
        <v>434.0</v>
      </c>
      <c r="D1361" s="28" t="s">
        <v>5437</v>
      </c>
      <c r="E1361" s="28" t="s">
        <v>1905</v>
      </c>
      <c r="F1361" s="28"/>
      <c r="G1361" s="28" t="s">
        <v>5438</v>
      </c>
      <c r="H1361" s="28"/>
      <c r="I1361" s="28"/>
      <c r="J1361" s="28" t="s">
        <v>1623</v>
      </c>
      <c r="K1361" s="28" t="s">
        <v>358</v>
      </c>
      <c r="L1361" s="29">
        <f t="shared" si="550"/>
        <v>39600</v>
      </c>
      <c r="M1361" s="29">
        <v>33000.0</v>
      </c>
      <c r="N1361" s="28"/>
      <c r="O1361" s="30">
        <v>10200.0</v>
      </c>
      <c r="P1361" s="31">
        <f t="shared" si="555"/>
        <v>0.03882352941</v>
      </c>
      <c r="Q1361" s="32">
        <f t="shared" si="556"/>
        <v>29400</v>
      </c>
      <c r="R1361" s="32">
        <f t="shared" si="557"/>
        <v>19400</v>
      </c>
      <c r="S1361" s="28"/>
      <c r="T1361" s="28">
        <f t="shared" si="558"/>
        <v>0</v>
      </c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</row>
    <row r="1362" ht="12.75" customHeight="1">
      <c r="A1362" s="25" t="s">
        <v>94</v>
      </c>
      <c r="B1362" s="26" t="s">
        <v>1900</v>
      </c>
      <c r="C1362" s="27">
        <v>439.0</v>
      </c>
      <c r="D1362" s="28" t="s">
        <v>5439</v>
      </c>
      <c r="E1362" s="28" t="s">
        <v>1902</v>
      </c>
      <c r="F1362" s="28"/>
      <c r="G1362" s="28" t="s">
        <v>5440</v>
      </c>
      <c r="H1362" s="28"/>
      <c r="I1362" s="28"/>
      <c r="J1362" s="28" t="s">
        <v>1501</v>
      </c>
      <c r="K1362" s="28" t="s">
        <v>1166</v>
      </c>
      <c r="L1362" s="29">
        <f t="shared" si="550"/>
        <v>26400</v>
      </c>
      <c r="M1362" s="29">
        <v>22000.0</v>
      </c>
      <c r="N1362" s="28"/>
      <c r="O1362" s="30">
        <v>10200.0</v>
      </c>
      <c r="P1362" s="31">
        <f t="shared" si="555"/>
        <v>0.02588235294</v>
      </c>
      <c r="Q1362" s="32">
        <f t="shared" si="556"/>
        <v>16200</v>
      </c>
      <c r="R1362" s="32">
        <f t="shared" si="557"/>
        <v>6200</v>
      </c>
      <c r="S1362" s="28"/>
      <c r="T1362" s="28">
        <f t="shared" si="558"/>
        <v>0</v>
      </c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</row>
    <row r="1363" ht="12.75" customHeight="1">
      <c r="A1363" s="33" t="s">
        <v>94</v>
      </c>
      <c r="B1363" s="26" t="s">
        <v>1919</v>
      </c>
      <c r="C1363" s="34">
        <v>259.0</v>
      </c>
      <c r="D1363" s="26" t="s">
        <v>5441</v>
      </c>
      <c r="E1363" s="26" t="s">
        <v>1905</v>
      </c>
      <c r="F1363" s="35"/>
      <c r="G1363" s="26"/>
      <c r="H1363" s="26"/>
      <c r="I1363" s="26"/>
      <c r="J1363" s="26" t="s">
        <v>1775</v>
      </c>
      <c r="K1363" s="26" t="s">
        <v>701</v>
      </c>
      <c r="L1363" s="36">
        <v>175000.0</v>
      </c>
      <c r="M1363" s="29">
        <f t="shared" ref="M1363:M1371" si="559">L1363</f>
        <v>175000</v>
      </c>
      <c r="N1363" s="53"/>
      <c r="O1363" s="37">
        <v>10200.0</v>
      </c>
      <c r="P1363" s="31">
        <f t="shared" si="555"/>
        <v>0.1715686275</v>
      </c>
      <c r="Q1363" s="32">
        <f t="shared" si="556"/>
        <v>164800</v>
      </c>
      <c r="R1363" s="32">
        <f t="shared" si="557"/>
        <v>154800</v>
      </c>
      <c r="S1363" s="28"/>
      <c r="T1363" s="28">
        <f t="shared" si="558"/>
        <v>0</v>
      </c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</row>
    <row r="1364" ht="12.75" customHeight="1">
      <c r="A1364" s="33" t="s">
        <v>94</v>
      </c>
      <c r="B1364" s="26" t="s">
        <v>2005</v>
      </c>
      <c r="C1364" s="54">
        <v>670.0</v>
      </c>
      <c r="D1364" s="28" t="s">
        <v>5442</v>
      </c>
      <c r="E1364" s="26" t="s">
        <v>1905</v>
      </c>
      <c r="F1364" s="35" t="s">
        <v>1924</v>
      </c>
      <c r="G1364" s="35" t="s">
        <v>5443</v>
      </c>
      <c r="H1364" s="28"/>
      <c r="I1364" s="28"/>
      <c r="J1364" s="35" t="s">
        <v>1624</v>
      </c>
      <c r="K1364" s="35" t="s">
        <v>656</v>
      </c>
      <c r="L1364" s="40">
        <v>10000.0</v>
      </c>
      <c r="M1364" s="29">
        <f t="shared" si="559"/>
        <v>10000</v>
      </c>
      <c r="N1364" s="53"/>
      <c r="O1364" s="30">
        <v>10200.0</v>
      </c>
      <c r="P1364" s="31">
        <f t="shared" si="555"/>
        <v>0.009803921569</v>
      </c>
      <c r="Q1364" s="32">
        <f t="shared" si="556"/>
        <v>-200</v>
      </c>
      <c r="R1364" s="32">
        <f t="shared" si="557"/>
        <v>-10200</v>
      </c>
      <c r="S1364" s="28"/>
      <c r="T1364" s="28">
        <f t="shared" si="558"/>
        <v>1</v>
      </c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</row>
    <row r="1365" ht="12.75" customHeight="1">
      <c r="A1365" s="38" t="s">
        <v>94</v>
      </c>
      <c r="B1365" s="34" t="s">
        <v>1921</v>
      </c>
      <c r="C1365" s="39" t="s">
        <v>4214</v>
      </c>
      <c r="D1365" s="28" t="s">
        <v>5444</v>
      </c>
      <c r="E1365" s="26" t="s">
        <v>1902</v>
      </c>
      <c r="F1365" s="28" t="s">
        <v>1952</v>
      </c>
      <c r="G1365" s="28" t="s">
        <v>5445</v>
      </c>
      <c r="H1365" s="28" t="s">
        <v>93</v>
      </c>
      <c r="I1365" s="28" t="s">
        <v>9</v>
      </c>
      <c r="J1365" s="28" t="s">
        <v>1850</v>
      </c>
      <c r="K1365" s="28" t="s">
        <v>258</v>
      </c>
      <c r="L1365" s="40">
        <v>9000.0</v>
      </c>
      <c r="M1365" s="29">
        <f t="shared" si="559"/>
        <v>9000</v>
      </c>
      <c r="N1365" s="41"/>
      <c r="O1365" s="37">
        <v>10200.0</v>
      </c>
      <c r="P1365" s="31">
        <f t="shared" si="555"/>
        <v>0.008823529412</v>
      </c>
      <c r="Q1365" s="32">
        <f t="shared" si="556"/>
        <v>-1200</v>
      </c>
      <c r="R1365" s="32">
        <f t="shared" si="557"/>
        <v>-11200</v>
      </c>
      <c r="S1365" s="28"/>
      <c r="T1365" s="28">
        <f t="shared" si="558"/>
        <v>1</v>
      </c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</row>
    <row r="1366" ht="12.75" customHeight="1">
      <c r="A1366" s="38" t="s">
        <v>94</v>
      </c>
      <c r="B1366" s="34" t="s">
        <v>1921</v>
      </c>
      <c r="C1366" s="39" t="s">
        <v>5446</v>
      </c>
      <c r="D1366" s="28" t="s">
        <v>5447</v>
      </c>
      <c r="E1366" s="26" t="s">
        <v>1905</v>
      </c>
      <c r="F1366" s="28" t="s">
        <v>1924</v>
      </c>
      <c r="G1366" s="28" t="s">
        <v>5448</v>
      </c>
      <c r="H1366" s="28" t="s">
        <v>93</v>
      </c>
      <c r="I1366" s="28" t="s">
        <v>5449</v>
      </c>
      <c r="J1366" s="28" t="s">
        <v>1426</v>
      </c>
      <c r="K1366" s="28" t="s">
        <v>833</v>
      </c>
      <c r="L1366" s="40">
        <v>22000.0</v>
      </c>
      <c r="M1366" s="29">
        <f t="shared" si="559"/>
        <v>22000</v>
      </c>
      <c r="N1366" s="41"/>
      <c r="O1366" s="37">
        <v>10200.0</v>
      </c>
      <c r="P1366" s="31">
        <f t="shared" si="555"/>
        <v>0.02156862745</v>
      </c>
      <c r="Q1366" s="32">
        <f t="shared" si="556"/>
        <v>11800</v>
      </c>
      <c r="R1366" s="32">
        <f t="shared" si="557"/>
        <v>1800</v>
      </c>
      <c r="S1366" s="28"/>
      <c r="T1366" s="28">
        <f t="shared" si="558"/>
        <v>0</v>
      </c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</row>
    <row r="1367" ht="12.75" customHeight="1">
      <c r="A1367" s="38" t="s">
        <v>94</v>
      </c>
      <c r="B1367" s="34" t="s">
        <v>1921</v>
      </c>
      <c r="C1367" s="39" t="s">
        <v>5450</v>
      </c>
      <c r="D1367" s="28" t="s">
        <v>5451</v>
      </c>
      <c r="E1367" s="26" t="s">
        <v>1902</v>
      </c>
      <c r="F1367" s="28" t="s">
        <v>1924</v>
      </c>
      <c r="G1367" s="28" t="s">
        <v>5452</v>
      </c>
      <c r="H1367" s="28" t="s">
        <v>93</v>
      </c>
      <c r="I1367" s="28" t="s">
        <v>2728</v>
      </c>
      <c r="J1367" s="28" t="s">
        <v>1449</v>
      </c>
      <c r="K1367" s="28" t="s">
        <v>665</v>
      </c>
      <c r="L1367" s="40">
        <v>25000.0</v>
      </c>
      <c r="M1367" s="29">
        <f t="shared" si="559"/>
        <v>25000</v>
      </c>
      <c r="N1367" s="41"/>
      <c r="O1367" s="37">
        <v>10200.0</v>
      </c>
      <c r="P1367" s="31">
        <f t="shared" si="555"/>
        <v>0.02450980392</v>
      </c>
      <c r="Q1367" s="32">
        <f t="shared" si="556"/>
        <v>14800</v>
      </c>
      <c r="R1367" s="32">
        <f t="shared" si="557"/>
        <v>4800</v>
      </c>
      <c r="S1367" s="28"/>
      <c r="T1367" s="28">
        <f t="shared" si="558"/>
        <v>0</v>
      </c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</row>
    <row r="1368" ht="12.75" customHeight="1">
      <c r="A1368" s="38" t="s">
        <v>94</v>
      </c>
      <c r="B1368" s="34" t="s">
        <v>1921</v>
      </c>
      <c r="C1368" s="39" t="s">
        <v>5453</v>
      </c>
      <c r="D1368" s="28" t="s">
        <v>5454</v>
      </c>
      <c r="E1368" s="26" t="s">
        <v>1902</v>
      </c>
      <c r="F1368" s="28" t="s">
        <v>1924</v>
      </c>
      <c r="G1368" s="28" t="s">
        <v>5455</v>
      </c>
      <c r="H1368" s="28" t="s">
        <v>93</v>
      </c>
      <c r="I1368" s="28" t="s">
        <v>5456</v>
      </c>
      <c r="J1368" s="28" t="s">
        <v>1463</v>
      </c>
      <c r="K1368" s="28" t="s">
        <v>1215</v>
      </c>
      <c r="L1368" s="40">
        <v>8000.0</v>
      </c>
      <c r="M1368" s="29">
        <f t="shared" si="559"/>
        <v>8000</v>
      </c>
      <c r="N1368" s="41"/>
      <c r="O1368" s="37">
        <v>10200.0</v>
      </c>
      <c r="P1368" s="31">
        <f t="shared" si="555"/>
        <v>0.007843137255</v>
      </c>
      <c r="Q1368" s="32">
        <f t="shared" si="556"/>
        <v>-2200</v>
      </c>
      <c r="R1368" s="32">
        <f t="shared" si="557"/>
        <v>-12200</v>
      </c>
      <c r="S1368" s="28"/>
      <c r="T1368" s="28">
        <f t="shared" si="558"/>
        <v>1</v>
      </c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</row>
    <row r="1369" ht="12.75" customHeight="1">
      <c r="A1369" s="38" t="s">
        <v>94</v>
      </c>
      <c r="B1369" s="34" t="s">
        <v>1928</v>
      </c>
      <c r="C1369" s="39" t="s">
        <v>5457</v>
      </c>
      <c r="D1369" s="28" t="s">
        <v>5458</v>
      </c>
      <c r="E1369" s="26" t="s">
        <v>1902</v>
      </c>
      <c r="F1369" s="28" t="s">
        <v>1924</v>
      </c>
      <c r="G1369" s="28" t="s">
        <v>5459</v>
      </c>
      <c r="H1369" s="28" t="s">
        <v>93</v>
      </c>
      <c r="I1369" s="28" t="s">
        <v>4669</v>
      </c>
      <c r="J1369" s="28" t="s">
        <v>1433</v>
      </c>
      <c r="K1369" s="28" t="s">
        <v>572</v>
      </c>
      <c r="L1369" s="40">
        <v>9000.0</v>
      </c>
      <c r="M1369" s="29">
        <f t="shared" si="559"/>
        <v>9000</v>
      </c>
      <c r="N1369" s="41"/>
      <c r="O1369" s="37">
        <v>10200.0</v>
      </c>
      <c r="P1369" s="31">
        <f t="shared" si="555"/>
        <v>0.008823529412</v>
      </c>
      <c r="Q1369" s="32">
        <f t="shared" si="556"/>
        <v>-1200</v>
      </c>
      <c r="R1369" s="32">
        <f t="shared" si="557"/>
        <v>-11200</v>
      </c>
      <c r="S1369" s="28"/>
      <c r="T1369" s="28">
        <f t="shared" si="558"/>
        <v>1</v>
      </c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</row>
    <row r="1370" ht="12.75" customHeight="1">
      <c r="A1370" s="38" t="s">
        <v>94</v>
      </c>
      <c r="B1370" s="34" t="s">
        <v>1928</v>
      </c>
      <c r="C1370" s="39" t="s">
        <v>5460</v>
      </c>
      <c r="D1370" s="28" t="s">
        <v>5461</v>
      </c>
      <c r="E1370" s="26" t="s">
        <v>1905</v>
      </c>
      <c r="F1370" s="28" t="s">
        <v>1952</v>
      </c>
      <c r="G1370" s="28" t="s">
        <v>5462</v>
      </c>
      <c r="H1370" s="28" t="s">
        <v>93</v>
      </c>
      <c r="I1370" s="28" t="s">
        <v>1978</v>
      </c>
      <c r="J1370" s="28" t="s">
        <v>1734</v>
      </c>
      <c r="K1370" s="28" t="s">
        <v>653</v>
      </c>
      <c r="L1370" s="40">
        <v>26000.0</v>
      </c>
      <c r="M1370" s="29">
        <f t="shared" si="559"/>
        <v>26000</v>
      </c>
      <c r="N1370" s="41"/>
      <c r="O1370" s="37">
        <v>10200.0</v>
      </c>
      <c r="P1370" s="31">
        <f t="shared" si="555"/>
        <v>0.02549019608</v>
      </c>
      <c r="Q1370" s="32">
        <f t="shared" si="556"/>
        <v>15800</v>
      </c>
      <c r="R1370" s="32">
        <f t="shared" si="557"/>
        <v>5800</v>
      </c>
      <c r="S1370" s="28"/>
      <c r="T1370" s="28">
        <f t="shared" si="558"/>
        <v>0</v>
      </c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</row>
    <row r="1371" ht="12.75" customHeight="1">
      <c r="A1371" s="38" t="s">
        <v>94</v>
      </c>
      <c r="B1371" s="34" t="s">
        <v>1928</v>
      </c>
      <c r="C1371" s="39" t="s">
        <v>5463</v>
      </c>
      <c r="D1371" s="28" t="s">
        <v>5464</v>
      </c>
      <c r="E1371" s="26" t="s">
        <v>1902</v>
      </c>
      <c r="F1371" s="28" t="s">
        <v>1924</v>
      </c>
      <c r="G1371" s="28" t="s">
        <v>5465</v>
      </c>
      <c r="H1371" s="28" t="s">
        <v>93</v>
      </c>
      <c r="I1371" s="28" t="s">
        <v>5135</v>
      </c>
      <c r="J1371" s="28" t="s">
        <v>1494</v>
      </c>
      <c r="K1371" s="28" t="s">
        <v>203</v>
      </c>
      <c r="L1371" s="40">
        <v>45000.0</v>
      </c>
      <c r="M1371" s="29">
        <f t="shared" si="559"/>
        <v>45000</v>
      </c>
      <c r="N1371" s="41"/>
      <c r="O1371" s="37">
        <v>10200.0</v>
      </c>
      <c r="P1371" s="31">
        <f t="shared" si="555"/>
        <v>0.04411764706</v>
      </c>
      <c r="Q1371" s="32">
        <f t="shared" si="556"/>
        <v>34800</v>
      </c>
      <c r="R1371" s="32">
        <f t="shared" si="557"/>
        <v>24800</v>
      </c>
      <c r="S1371" s="28"/>
      <c r="T1371" s="28">
        <f t="shared" si="558"/>
        <v>0</v>
      </c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</row>
    <row r="1372" ht="12.75" customHeight="1">
      <c r="A1372" s="25" t="s">
        <v>94</v>
      </c>
      <c r="B1372" s="26" t="s">
        <v>1933</v>
      </c>
      <c r="C1372" s="39" t="s">
        <v>5466</v>
      </c>
      <c r="D1372" s="28" t="s">
        <v>5467</v>
      </c>
      <c r="E1372" s="28" t="s">
        <v>1902</v>
      </c>
      <c r="F1372" s="28" t="s">
        <v>1924</v>
      </c>
      <c r="G1372" s="28" t="s">
        <v>5468</v>
      </c>
      <c r="H1372" s="53" t="s">
        <v>93</v>
      </c>
      <c r="I1372" s="28" t="s">
        <v>2447</v>
      </c>
      <c r="J1372" s="28" t="s">
        <v>1726</v>
      </c>
      <c r="K1372" s="28" t="s">
        <v>926</v>
      </c>
      <c r="L1372" s="29">
        <f t="shared" ref="L1372:L1379" si="560">M1372*1.2</f>
        <v>102000</v>
      </c>
      <c r="M1372" s="49">
        <v>85000.0</v>
      </c>
      <c r="N1372" s="28"/>
      <c r="O1372" s="37">
        <v>10200.0</v>
      </c>
      <c r="P1372" s="31">
        <f t="shared" si="555"/>
        <v>0.1</v>
      </c>
      <c r="Q1372" s="32">
        <f t="shared" si="556"/>
        <v>91800</v>
      </c>
      <c r="R1372" s="32">
        <f t="shared" si="557"/>
        <v>81800</v>
      </c>
      <c r="S1372" s="28"/>
      <c r="T1372" s="28">
        <f t="shared" si="558"/>
        <v>0</v>
      </c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</row>
    <row r="1373" ht="12.75" customHeight="1">
      <c r="A1373" s="25" t="s">
        <v>94</v>
      </c>
      <c r="B1373" s="26" t="s">
        <v>1933</v>
      </c>
      <c r="C1373" s="39" t="s">
        <v>5469</v>
      </c>
      <c r="D1373" s="28" t="s">
        <v>5470</v>
      </c>
      <c r="E1373" s="28" t="s">
        <v>1905</v>
      </c>
      <c r="F1373" s="28" t="s">
        <v>1924</v>
      </c>
      <c r="G1373" s="28" t="s">
        <v>5471</v>
      </c>
      <c r="H1373" s="53" t="s">
        <v>93</v>
      </c>
      <c r="I1373" s="28" t="s">
        <v>2205</v>
      </c>
      <c r="J1373" s="28" t="s">
        <v>1808</v>
      </c>
      <c r="K1373" s="28" t="s">
        <v>1159</v>
      </c>
      <c r="L1373" s="29">
        <f t="shared" si="560"/>
        <v>150000</v>
      </c>
      <c r="M1373" s="49">
        <v>125000.0</v>
      </c>
      <c r="N1373" s="28"/>
      <c r="O1373" s="37">
        <v>10200.0</v>
      </c>
      <c r="P1373" s="31">
        <f t="shared" si="555"/>
        <v>0.1470588235</v>
      </c>
      <c r="Q1373" s="32">
        <f t="shared" si="556"/>
        <v>139800</v>
      </c>
      <c r="R1373" s="32">
        <f t="shared" si="557"/>
        <v>129800</v>
      </c>
      <c r="S1373" s="28"/>
      <c r="T1373" s="28">
        <f t="shared" si="558"/>
        <v>0</v>
      </c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</row>
    <row r="1374" ht="12.75" customHeight="1">
      <c r="A1374" s="25" t="s">
        <v>94</v>
      </c>
      <c r="B1374" s="26" t="s">
        <v>1937</v>
      </c>
      <c r="C1374" s="44" t="s">
        <v>5472</v>
      </c>
      <c r="D1374" s="6" t="s">
        <v>5473</v>
      </c>
      <c r="E1374" s="6" t="s">
        <v>1905</v>
      </c>
      <c r="F1374" s="6" t="s">
        <v>1924</v>
      </c>
      <c r="G1374" s="6" t="s">
        <v>5474</v>
      </c>
      <c r="I1374" s="6" t="s">
        <v>93</v>
      </c>
      <c r="J1374" s="6" t="s">
        <v>1529</v>
      </c>
      <c r="K1374" s="6" t="s">
        <v>1237</v>
      </c>
      <c r="L1374" s="29">
        <f t="shared" si="560"/>
        <v>54000</v>
      </c>
      <c r="M1374" s="45">
        <v>45000.0</v>
      </c>
      <c r="O1374" s="30">
        <v>10200.0</v>
      </c>
      <c r="P1374" s="31">
        <v>0.04411764705882353</v>
      </c>
      <c r="Q1374" s="32">
        <v>34800.0</v>
      </c>
      <c r="R1374" s="32">
        <v>24800.0</v>
      </c>
      <c r="S1374" s="28"/>
      <c r="T1374" s="28">
        <f t="shared" ref="T1374:T1393" si="561">IF(O1374&gt;=M1374,1,0)</f>
        <v>0</v>
      </c>
    </row>
    <row r="1375" ht="12.75" customHeight="1">
      <c r="A1375" s="25" t="s">
        <v>94</v>
      </c>
      <c r="B1375" s="26" t="s">
        <v>1937</v>
      </c>
      <c r="C1375" s="44" t="s">
        <v>5475</v>
      </c>
      <c r="D1375" s="6" t="s">
        <v>5476</v>
      </c>
      <c r="E1375" s="6" t="s">
        <v>1902</v>
      </c>
      <c r="F1375" s="6" t="s">
        <v>1924</v>
      </c>
      <c r="G1375" s="6" t="s">
        <v>5477</v>
      </c>
      <c r="I1375" s="6" t="s">
        <v>93</v>
      </c>
      <c r="J1375" s="6" t="s">
        <v>1762</v>
      </c>
      <c r="K1375" s="6" t="s">
        <v>177</v>
      </c>
      <c r="L1375" s="29">
        <f t="shared" si="560"/>
        <v>168000</v>
      </c>
      <c r="M1375" s="45">
        <v>140000.0</v>
      </c>
      <c r="O1375" s="30">
        <v>10200.0</v>
      </c>
      <c r="P1375" s="31">
        <v>0.1372549019607843</v>
      </c>
      <c r="Q1375" s="32">
        <v>129800.0</v>
      </c>
      <c r="R1375" s="32">
        <v>119800.0</v>
      </c>
      <c r="S1375" s="28"/>
      <c r="T1375" s="28">
        <f t="shared" si="561"/>
        <v>0</v>
      </c>
    </row>
    <row r="1376" ht="12.75" customHeight="1">
      <c r="A1376" s="25" t="s">
        <v>94</v>
      </c>
      <c r="B1376" s="26" t="s">
        <v>1937</v>
      </c>
      <c r="C1376" s="39" t="s">
        <v>4873</v>
      </c>
      <c r="D1376" s="28" t="s">
        <v>5478</v>
      </c>
      <c r="E1376" s="28" t="s">
        <v>1902</v>
      </c>
      <c r="F1376" s="28" t="s">
        <v>1924</v>
      </c>
      <c r="G1376" s="28" t="s">
        <v>5479</v>
      </c>
      <c r="H1376" s="28" t="s">
        <v>93</v>
      </c>
      <c r="I1376" s="28" t="s">
        <v>1926</v>
      </c>
      <c r="J1376" s="28" t="s">
        <v>1669</v>
      </c>
      <c r="K1376" s="28" t="s">
        <v>1247</v>
      </c>
      <c r="L1376" s="29">
        <f t="shared" si="560"/>
        <v>150000</v>
      </c>
      <c r="M1376" s="40">
        <v>125000.0</v>
      </c>
      <c r="N1376" s="32"/>
      <c r="O1376" s="30">
        <v>10200.0</v>
      </c>
      <c r="P1376" s="31">
        <f t="shared" ref="P1376:P1393" si="562">sum(M1376/O1376/100)</f>
        <v>0.1225490196</v>
      </c>
      <c r="Q1376" s="32">
        <f t="shared" ref="Q1376:Q1393" si="563">sum(M1376-O1376)</f>
        <v>114800</v>
      </c>
      <c r="R1376" s="32">
        <f t="shared" ref="R1376:R1393" si="564">M1376-O1376-$S$1</f>
        <v>104800</v>
      </c>
      <c r="S1376" s="28"/>
      <c r="T1376" s="28">
        <f t="shared" si="561"/>
        <v>0</v>
      </c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</row>
    <row r="1377" ht="12.75" customHeight="1">
      <c r="A1377" s="25" t="s">
        <v>94</v>
      </c>
      <c r="B1377" s="26" t="s">
        <v>1937</v>
      </c>
      <c r="C1377" s="39" t="s">
        <v>5480</v>
      </c>
      <c r="D1377" s="28" t="s">
        <v>5481</v>
      </c>
      <c r="E1377" s="28" t="s">
        <v>1905</v>
      </c>
      <c r="F1377" s="28" t="s">
        <v>1924</v>
      </c>
      <c r="G1377" s="28" t="s">
        <v>5482</v>
      </c>
      <c r="H1377" s="28" t="s">
        <v>93</v>
      </c>
      <c r="I1377" s="28" t="s">
        <v>2869</v>
      </c>
      <c r="J1377" s="28" t="s">
        <v>1464</v>
      </c>
      <c r="K1377" s="28" t="s">
        <v>418</v>
      </c>
      <c r="L1377" s="29">
        <f t="shared" si="560"/>
        <v>12000</v>
      </c>
      <c r="M1377" s="40">
        <v>10000.0</v>
      </c>
      <c r="N1377" s="32"/>
      <c r="O1377" s="30">
        <v>10200.0</v>
      </c>
      <c r="P1377" s="31">
        <f t="shared" si="562"/>
        <v>0.009803921569</v>
      </c>
      <c r="Q1377" s="32">
        <f t="shared" si="563"/>
        <v>-200</v>
      </c>
      <c r="R1377" s="32">
        <f t="shared" si="564"/>
        <v>-10200</v>
      </c>
      <c r="S1377" s="28"/>
      <c r="T1377" s="28">
        <f t="shared" si="561"/>
        <v>1</v>
      </c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</row>
    <row r="1378" ht="12.75" customHeight="1">
      <c r="A1378" s="25" t="s">
        <v>94</v>
      </c>
      <c r="B1378" s="26" t="s">
        <v>1937</v>
      </c>
      <c r="C1378" s="39" t="s">
        <v>5483</v>
      </c>
      <c r="D1378" s="28" t="s">
        <v>5484</v>
      </c>
      <c r="E1378" s="28" t="s">
        <v>1902</v>
      </c>
      <c r="F1378" s="28" t="s">
        <v>1924</v>
      </c>
      <c r="G1378" s="28" t="s">
        <v>5485</v>
      </c>
      <c r="H1378" s="28" t="s">
        <v>93</v>
      </c>
      <c r="I1378" s="28" t="s">
        <v>47</v>
      </c>
      <c r="J1378" s="28" t="s">
        <v>1454</v>
      </c>
      <c r="K1378" s="28" t="s">
        <v>177</v>
      </c>
      <c r="L1378" s="29">
        <f t="shared" si="560"/>
        <v>62400</v>
      </c>
      <c r="M1378" s="40">
        <v>52000.0</v>
      </c>
      <c r="N1378" s="32"/>
      <c r="O1378" s="30">
        <v>10200.0</v>
      </c>
      <c r="P1378" s="31">
        <f t="shared" si="562"/>
        <v>0.05098039216</v>
      </c>
      <c r="Q1378" s="32">
        <f t="shared" si="563"/>
        <v>41800</v>
      </c>
      <c r="R1378" s="32">
        <f t="shared" si="564"/>
        <v>31800</v>
      </c>
      <c r="S1378" s="28"/>
      <c r="T1378" s="28">
        <f t="shared" si="561"/>
        <v>0</v>
      </c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</row>
    <row r="1379" ht="12.75" customHeight="1">
      <c r="A1379" s="25" t="s">
        <v>94</v>
      </c>
      <c r="B1379" s="26" t="s">
        <v>1937</v>
      </c>
      <c r="C1379" s="42" t="s">
        <v>5486</v>
      </c>
      <c r="D1379" s="28" t="s">
        <v>5487</v>
      </c>
      <c r="E1379" s="28" t="s">
        <v>1902</v>
      </c>
      <c r="F1379" s="28" t="s">
        <v>1924</v>
      </c>
      <c r="G1379" s="28" t="s">
        <v>5488</v>
      </c>
      <c r="H1379" s="28" t="s">
        <v>93</v>
      </c>
      <c r="I1379" s="28" t="s">
        <v>112</v>
      </c>
      <c r="J1379" s="28" t="s">
        <v>1844</v>
      </c>
      <c r="K1379" s="28" t="s">
        <v>311</v>
      </c>
      <c r="L1379" s="29">
        <f t="shared" si="560"/>
        <v>36000</v>
      </c>
      <c r="M1379" s="43">
        <v>30000.0</v>
      </c>
      <c r="N1379" s="28"/>
      <c r="O1379" s="30">
        <v>10200.0</v>
      </c>
      <c r="P1379" s="31">
        <f t="shared" si="562"/>
        <v>0.02941176471</v>
      </c>
      <c r="Q1379" s="32">
        <f t="shared" si="563"/>
        <v>19800</v>
      </c>
      <c r="R1379" s="32">
        <f t="shared" si="564"/>
        <v>9800</v>
      </c>
      <c r="S1379" s="28"/>
      <c r="T1379" s="28">
        <f t="shared" si="561"/>
        <v>0</v>
      </c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</row>
    <row r="1380" ht="12.75" customHeight="1">
      <c r="A1380" s="25" t="s">
        <v>94</v>
      </c>
      <c r="B1380" s="35" t="s">
        <v>1949</v>
      </c>
      <c r="C1380" s="27" t="s">
        <v>5489</v>
      </c>
      <c r="D1380" s="28" t="s">
        <v>5490</v>
      </c>
      <c r="E1380" s="28" t="s">
        <v>1902</v>
      </c>
      <c r="F1380" s="28" t="s">
        <v>1924</v>
      </c>
      <c r="G1380" s="28" t="s">
        <v>5491</v>
      </c>
      <c r="H1380" s="28" t="s">
        <v>93</v>
      </c>
      <c r="I1380" s="28" t="s">
        <v>9</v>
      </c>
      <c r="J1380" s="32" t="s">
        <v>1792</v>
      </c>
      <c r="K1380" s="32" t="s">
        <v>715</v>
      </c>
      <c r="L1380" s="29">
        <v>10800.0</v>
      </c>
      <c r="M1380" s="49">
        <v>9000.0</v>
      </c>
      <c r="N1380" s="50"/>
      <c r="O1380" s="48">
        <v>10200.0</v>
      </c>
      <c r="P1380" s="31">
        <f t="shared" si="562"/>
        <v>0.008823529412</v>
      </c>
      <c r="Q1380" s="32">
        <f t="shared" si="563"/>
        <v>-1200</v>
      </c>
      <c r="R1380" s="32">
        <f t="shared" si="564"/>
        <v>-11200</v>
      </c>
      <c r="S1380" s="28"/>
      <c r="T1380" s="28">
        <f t="shared" si="561"/>
        <v>1</v>
      </c>
      <c r="U1380" s="28"/>
      <c r="V1380" s="28"/>
      <c r="W1380" s="28"/>
    </row>
    <row r="1381" ht="12.75" customHeight="1">
      <c r="A1381" s="25" t="s">
        <v>94</v>
      </c>
      <c r="B1381" s="35" t="s">
        <v>1949</v>
      </c>
      <c r="C1381" s="27" t="s">
        <v>5492</v>
      </c>
      <c r="D1381" s="28" t="s">
        <v>5493</v>
      </c>
      <c r="E1381" s="28" t="s">
        <v>1905</v>
      </c>
      <c r="F1381" s="28" t="s">
        <v>1952</v>
      </c>
      <c r="G1381" s="28" t="s">
        <v>5494</v>
      </c>
      <c r="H1381" s="28" t="s">
        <v>93</v>
      </c>
      <c r="I1381" s="28" t="s">
        <v>45</v>
      </c>
      <c r="J1381" s="32" t="s">
        <v>1726</v>
      </c>
      <c r="K1381" s="32" t="s">
        <v>502</v>
      </c>
      <c r="L1381" s="29">
        <v>12000.0</v>
      </c>
      <c r="M1381" s="49">
        <v>10000.0</v>
      </c>
      <c r="N1381" s="50"/>
      <c r="O1381" s="48">
        <v>10200.0</v>
      </c>
      <c r="P1381" s="31">
        <f t="shared" si="562"/>
        <v>0.009803921569</v>
      </c>
      <c r="Q1381" s="32">
        <f t="shared" si="563"/>
        <v>-200</v>
      </c>
      <c r="R1381" s="32">
        <f t="shared" si="564"/>
        <v>-10200</v>
      </c>
      <c r="S1381" s="28"/>
      <c r="T1381" s="28">
        <f t="shared" si="561"/>
        <v>1</v>
      </c>
      <c r="U1381" s="28"/>
      <c r="V1381" s="28"/>
      <c r="W1381" s="28"/>
    </row>
    <row r="1382" ht="12.75" customHeight="1">
      <c r="A1382" s="25" t="s">
        <v>94</v>
      </c>
      <c r="B1382" s="35" t="s">
        <v>1949</v>
      </c>
      <c r="C1382" s="27" t="s">
        <v>5495</v>
      </c>
      <c r="D1382" s="28" t="s">
        <v>5496</v>
      </c>
      <c r="E1382" s="28" t="s">
        <v>1902</v>
      </c>
      <c r="F1382" s="28" t="s">
        <v>1952</v>
      </c>
      <c r="G1382" s="28" t="s">
        <v>5497</v>
      </c>
      <c r="H1382" s="28" t="s">
        <v>93</v>
      </c>
      <c r="I1382" s="28" t="s">
        <v>4669</v>
      </c>
      <c r="J1382" s="32" t="s">
        <v>1653</v>
      </c>
      <c r="K1382" s="32" t="s">
        <v>587</v>
      </c>
      <c r="L1382" s="29">
        <v>25200.0</v>
      </c>
      <c r="M1382" s="49">
        <v>21000.0</v>
      </c>
      <c r="N1382" s="50"/>
      <c r="O1382" s="48">
        <v>10200.0</v>
      </c>
      <c r="P1382" s="31">
        <f t="shared" si="562"/>
        <v>0.02058823529</v>
      </c>
      <c r="Q1382" s="32">
        <f t="shared" si="563"/>
        <v>10800</v>
      </c>
      <c r="R1382" s="32">
        <f t="shared" si="564"/>
        <v>800</v>
      </c>
      <c r="S1382" s="28"/>
      <c r="T1382" s="28">
        <f t="shared" si="561"/>
        <v>0</v>
      </c>
      <c r="U1382" s="28"/>
      <c r="V1382" s="28"/>
      <c r="W1382" s="28"/>
    </row>
    <row r="1383" ht="12.75" customHeight="1">
      <c r="A1383" s="25" t="s">
        <v>94</v>
      </c>
      <c r="B1383" s="35" t="s">
        <v>1949</v>
      </c>
      <c r="C1383" s="27" t="s">
        <v>5498</v>
      </c>
      <c r="D1383" s="28" t="s">
        <v>5499</v>
      </c>
      <c r="E1383" s="28" t="s">
        <v>1905</v>
      </c>
      <c r="F1383" s="28" t="s">
        <v>1924</v>
      </c>
      <c r="G1383" s="28" t="s">
        <v>5500</v>
      </c>
      <c r="H1383" s="28" t="s">
        <v>93</v>
      </c>
      <c r="I1383" s="28" t="s">
        <v>79</v>
      </c>
      <c r="J1383" s="32" t="s">
        <v>1480</v>
      </c>
      <c r="K1383" s="32" t="s">
        <v>1167</v>
      </c>
      <c r="L1383" s="29">
        <v>7200.0</v>
      </c>
      <c r="M1383" s="49">
        <v>6000.0</v>
      </c>
      <c r="N1383" s="50"/>
      <c r="O1383" s="48">
        <v>10200.0</v>
      </c>
      <c r="P1383" s="31">
        <f t="shared" si="562"/>
        <v>0.005882352941</v>
      </c>
      <c r="Q1383" s="32">
        <f t="shared" si="563"/>
        <v>-4200</v>
      </c>
      <c r="R1383" s="32">
        <f t="shared" si="564"/>
        <v>-14200</v>
      </c>
      <c r="S1383" s="28"/>
      <c r="T1383" s="28">
        <f t="shared" si="561"/>
        <v>1</v>
      </c>
      <c r="U1383" s="28"/>
      <c r="V1383" s="28"/>
      <c r="W1383" s="28"/>
    </row>
    <row r="1384" ht="12.75" customHeight="1">
      <c r="A1384" s="25" t="s">
        <v>94</v>
      </c>
      <c r="B1384" s="35" t="s">
        <v>1949</v>
      </c>
      <c r="C1384" s="27" t="s">
        <v>5501</v>
      </c>
      <c r="D1384" s="28" t="s">
        <v>5502</v>
      </c>
      <c r="E1384" s="28" t="s">
        <v>1905</v>
      </c>
      <c r="F1384" s="28" t="s">
        <v>1924</v>
      </c>
      <c r="G1384" s="28" t="s">
        <v>5503</v>
      </c>
      <c r="H1384" s="28" t="s">
        <v>93</v>
      </c>
      <c r="I1384" s="28" t="s">
        <v>4669</v>
      </c>
      <c r="J1384" s="32" t="s">
        <v>1567</v>
      </c>
      <c r="K1384" s="32" t="s">
        <v>576</v>
      </c>
      <c r="L1384" s="29">
        <v>42000.0</v>
      </c>
      <c r="M1384" s="49">
        <v>35000.0</v>
      </c>
      <c r="N1384" s="50"/>
      <c r="O1384" s="48">
        <v>10200.0</v>
      </c>
      <c r="P1384" s="31">
        <f t="shared" si="562"/>
        <v>0.03431372549</v>
      </c>
      <c r="Q1384" s="32">
        <f t="shared" si="563"/>
        <v>24800</v>
      </c>
      <c r="R1384" s="32">
        <f t="shared" si="564"/>
        <v>14800</v>
      </c>
      <c r="S1384" s="28"/>
      <c r="T1384" s="28">
        <f t="shared" si="561"/>
        <v>0</v>
      </c>
      <c r="U1384" s="28"/>
      <c r="V1384" s="28"/>
      <c r="W1384" s="28"/>
    </row>
    <row r="1385" ht="12.75" customHeight="1">
      <c r="A1385" s="25" t="s">
        <v>94</v>
      </c>
      <c r="B1385" s="35" t="s">
        <v>1949</v>
      </c>
      <c r="C1385" s="27" t="s">
        <v>5504</v>
      </c>
      <c r="D1385" s="28" t="s">
        <v>5505</v>
      </c>
      <c r="E1385" s="28" t="s">
        <v>1905</v>
      </c>
      <c r="F1385" s="28" t="s">
        <v>1924</v>
      </c>
      <c r="G1385" s="28" t="s">
        <v>5506</v>
      </c>
      <c r="H1385" s="28" t="s">
        <v>93</v>
      </c>
      <c r="I1385" s="28" t="s">
        <v>2447</v>
      </c>
      <c r="J1385" s="32" t="s">
        <v>1736</v>
      </c>
      <c r="K1385" s="32" t="s">
        <v>1172</v>
      </c>
      <c r="L1385" s="29">
        <v>6000.0</v>
      </c>
      <c r="M1385" s="49">
        <v>5000.0</v>
      </c>
      <c r="N1385" s="50"/>
      <c r="O1385" s="48">
        <v>10200.0</v>
      </c>
      <c r="P1385" s="31">
        <f t="shared" si="562"/>
        <v>0.004901960784</v>
      </c>
      <c r="Q1385" s="32">
        <f t="shared" si="563"/>
        <v>-5200</v>
      </c>
      <c r="R1385" s="32">
        <f t="shared" si="564"/>
        <v>-15200</v>
      </c>
      <c r="S1385" s="28"/>
      <c r="T1385" s="28">
        <f t="shared" si="561"/>
        <v>1</v>
      </c>
      <c r="U1385" s="28"/>
      <c r="V1385" s="28"/>
      <c r="W1385" s="28"/>
    </row>
    <row r="1386" ht="12.75" customHeight="1">
      <c r="A1386" s="25" t="s">
        <v>94</v>
      </c>
      <c r="B1386" s="35" t="s">
        <v>1949</v>
      </c>
      <c r="C1386" s="27" t="s">
        <v>5507</v>
      </c>
      <c r="D1386" s="28" t="s">
        <v>5508</v>
      </c>
      <c r="E1386" s="28" t="s">
        <v>1905</v>
      </c>
      <c r="F1386" s="28" t="s">
        <v>1924</v>
      </c>
      <c r="G1386" s="28" t="s">
        <v>5509</v>
      </c>
      <c r="H1386" s="28" t="s">
        <v>93</v>
      </c>
      <c r="I1386" s="28" t="s">
        <v>2477</v>
      </c>
      <c r="J1386" s="32" t="s">
        <v>1620</v>
      </c>
      <c r="K1386" s="32" t="s">
        <v>1256</v>
      </c>
      <c r="L1386" s="29">
        <v>26400.0</v>
      </c>
      <c r="M1386" s="49">
        <v>22000.0</v>
      </c>
      <c r="N1386" s="50"/>
      <c r="O1386" s="48">
        <v>10200.0</v>
      </c>
      <c r="P1386" s="31">
        <f t="shared" si="562"/>
        <v>0.02156862745</v>
      </c>
      <c r="Q1386" s="32">
        <f t="shared" si="563"/>
        <v>11800</v>
      </c>
      <c r="R1386" s="32">
        <f t="shared" si="564"/>
        <v>1800</v>
      </c>
      <c r="S1386" s="28"/>
      <c r="T1386" s="28">
        <f t="shared" si="561"/>
        <v>0</v>
      </c>
      <c r="U1386" s="28"/>
      <c r="V1386" s="28"/>
      <c r="W1386" s="28"/>
    </row>
    <row r="1387" ht="12.75" customHeight="1">
      <c r="A1387" s="25" t="s">
        <v>94</v>
      </c>
      <c r="B1387" s="35" t="s">
        <v>1949</v>
      </c>
      <c r="C1387" s="27" t="s">
        <v>5510</v>
      </c>
      <c r="D1387" s="28" t="s">
        <v>5511</v>
      </c>
      <c r="E1387" s="28" t="s">
        <v>1905</v>
      </c>
      <c r="F1387" s="28" t="s">
        <v>1924</v>
      </c>
      <c r="G1387" s="28" t="s">
        <v>5512</v>
      </c>
      <c r="H1387" s="28" t="s">
        <v>93</v>
      </c>
      <c r="I1387" s="28" t="s">
        <v>2391</v>
      </c>
      <c r="J1387" s="32" t="s">
        <v>1830</v>
      </c>
      <c r="K1387" s="32" t="s">
        <v>372</v>
      </c>
      <c r="L1387" s="29">
        <v>9600.0</v>
      </c>
      <c r="M1387" s="49">
        <v>8000.0</v>
      </c>
      <c r="N1387" s="50"/>
      <c r="O1387" s="48">
        <v>10200.0</v>
      </c>
      <c r="P1387" s="31">
        <f t="shared" si="562"/>
        <v>0.007843137255</v>
      </c>
      <c r="Q1387" s="32">
        <f t="shared" si="563"/>
        <v>-2200</v>
      </c>
      <c r="R1387" s="32">
        <f t="shared" si="564"/>
        <v>-12200</v>
      </c>
      <c r="S1387" s="28"/>
      <c r="T1387" s="28">
        <f t="shared" si="561"/>
        <v>1</v>
      </c>
      <c r="U1387" s="28"/>
      <c r="V1387" s="28"/>
      <c r="W1387" s="28"/>
    </row>
    <row r="1388" ht="12.75" customHeight="1">
      <c r="A1388" s="25" t="s">
        <v>94</v>
      </c>
      <c r="B1388" s="35" t="s">
        <v>1949</v>
      </c>
      <c r="C1388" s="27" t="s">
        <v>5513</v>
      </c>
      <c r="D1388" s="28" t="s">
        <v>5514</v>
      </c>
      <c r="E1388" s="28" t="s">
        <v>1902</v>
      </c>
      <c r="F1388" s="28" t="s">
        <v>1952</v>
      </c>
      <c r="G1388" s="28" t="s">
        <v>5515</v>
      </c>
      <c r="H1388" s="28" t="s">
        <v>93</v>
      </c>
      <c r="I1388" s="28" t="s">
        <v>2391</v>
      </c>
      <c r="J1388" s="32" t="s">
        <v>1566</v>
      </c>
      <c r="K1388" s="32" t="s">
        <v>891</v>
      </c>
      <c r="L1388" s="29">
        <v>24000.0</v>
      </c>
      <c r="M1388" s="49">
        <v>20000.0</v>
      </c>
      <c r="N1388" s="50"/>
      <c r="O1388" s="48">
        <v>10200.0</v>
      </c>
      <c r="P1388" s="31">
        <f t="shared" si="562"/>
        <v>0.01960784314</v>
      </c>
      <c r="Q1388" s="32">
        <f t="shared" si="563"/>
        <v>9800</v>
      </c>
      <c r="R1388" s="32">
        <f t="shared" si="564"/>
        <v>-200</v>
      </c>
      <c r="S1388" s="28"/>
      <c r="T1388" s="28">
        <f t="shared" si="561"/>
        <v>0</v>
      </c>
      <c r="U1388" s="28"/>
      <c r="V1388" s="28"/>
      <c r="W1388" s="28"/>
    </row>
    <row r="1389" ht="12.75" customHeight="1">
      <c r="A1389" s="25" t="s">
        <v>94</v>
      </c>
      <c r="B1389" s="35" t="s">
        <v>1949</v>
      </c>
      <c r="C1389" s="27" t="s">
        <v>5516</v>
      </c>
      <c r="D1389" s="28" t="s">
        <v>5517</v>
      </c>
      <c r="E1389" s="28" t="s">
        <v>1905</v>
      </c>
      <c r="F1389" s="28" t="s">
        <v>1924</v>
      </c>
      <c r="G1389" s="28" t="s">
        <v>5518</v>
      </c>
      <c r="H1389" s="28" t="s">
        <v>93</v>
      </c>
      <c r="I1389" s="28" t="s">
        <v>110</v>
      </c>
      <c r="J1389" s="32" t="s">
        <v>1570</v>
      </c>
      <c r="K1389" s="32" t="s">
        <v>354</v>
      </c>
      <c r="L1389" s="29">
        <v>24000.0</v>
      </c>
      <c r="M1389" s="49">
        <v>20000.0</v>
      </c>
      <c r="N1389" s="50"/>
      <c r="O1389" s="48">
        <v>10200.0</v>
      </c>
      <c r="P1389" s="31">
        <f t="shared" si="562"/>
        <v>0.01960784314</v>
      </c>
      <c r="Q1389" s="32">
        <f t="shared" si="563"/>
        <v>9800</v>
      </c>
      <c r="R1389" s="32">
        <f t="shared" si="564"/>
        <v>-200</v>
      </c>
      <c r="S1389" s="28"/>
      <c r="T1389" s="28">
        <f t="shared" si="561"/>
        <v>0</v>
      </c>
      <c r="U1389" s="28"/>
      <c r="V1389" s="28"/>
      <c r="W1389" s="28"/>
    </row>
    <row r="1390" ht="12.75" customHeight="1">
      <c r="A1390" s="25" t="s">
        <v>94</v>
      </c>
      <c r="B1390" s="35" t="s">
        <v>1949</v>
      </c>
      <c r="C1390" s="27" t="s">
        <v>5519</v>
      </c>
      <c r="D1390" s="28" t="s">
        <v>5520</v>
      </c>
      <c r="E1390" s="28" t="s">
        <v>1905</v>
      </c>
      <c r="F1390" s="28" t="s">
        <v>1924</v>
      </c>
      <c r="G1390" s="28" t="s">
        <v>5521</v>
      </c>
      <c r="H1390" s="28" t="s">
        <v>93</v>
      </c>
      <c r="I1390" s="28" t="s">
        <v>101</v>
      </c>
      <c r="J1390" s="32" t="s">
        <v>1525</v>
      </c>
      <c r="K1390" s="32" t="s">
        <v>232</v>
      </c>
      <c r="L1390" s="29">
        <v>8400.0</v>
      </c>
      <c r="M1390" s="49">
        <v>7000.0</v>
      </c>
      <c r="N1390" s="50"/>
      <c r="O1390" s="48">
        <v>10200.0</v>
      </c>
      <c r="P1390" s="31">
        <f t="shared" si="562"/>
        <v>0.006862745098</v>
      </c>
      <c r="Q1390" s="32">
        <f t="shared" si="563"/>
        <v>-3200</v>
      </c>
      <c r="R1390" s="32">
        <f t="shared" si="564"/>
        <v>-13200</v>
      </c>
      <c r="S1390" s="28"/>
      <c r="T1390" s="28">
        <f t="shared" si="561"/>
        <v>1</v>
      </c>
      <c r="U1390" s="28"/>
      <c r="V1390" s="28"/>
      <c r="W1390" s="28"/>
    </row>
    <row r="1391" ht="12.75" customHeight="1">
      <c r="A1391" s="25" t="s">
        <v>94</v>
      </c>
      <c r="B1391" s="35" t="s">
        <v>1949</v>
      </c>
      <c r="C1391" s="27" t="s">
        <v>5522</v>
      </c>
      <c r="D1391" s="28" t="s">
        <v>5523</v>
      </c>
      <c r="E1391" s="28" t="s">
        <v>1905</v>
      </c>
      <c r="F1391" s="28" t="s">
        <v>1924</v>
      </c>
      <c r="G1391" s="28" t="s">
        <v>5524</v>
      </c>
      <c r="H1391" s="28" t="s">
        <v>93</v>
      </c>
      <c r="I1391" s="28" t="s">
        <v>5525</v>
      </c>
      <c r="J1391" s="32" t="s">
        <v>1736</v>
      </c>
      <c r="K1391" s="32" t="s">
        <v>1303</v>
      </c>
      <c r="L1391" s="29">
        <v>1440.0</v>
      </c>
      <c r="M1391" s="49">
        <v>1200.0</v>
      </c>
      <c r="N1391" s="50"/>
      <c r="O1391" s="48">
        <v>10200.0</v>
      </c>
      <c r="P1391" s="31">
        <f t="shared" si="562"/>
        <v>0.001176470588</v>
      </c>
      <c r="Q1391" s="32">
        <f t="shared" si="563"/>
        <v>-9000</v>
      </c>
      <c r="R1391" s="32">
        <f t="shared" si="564"/>
        <v>-19000</v>
      </c>
      <c r="S1391" s="28"/>
      <c r="T1391" s="28">
        <f t="shared" si="561"/>
        <v>1</v>
      </c>
      <c r="U1391" s="28"/>
      <c r="V1391" s="28"/>
      <c r="W1391" s="28"/>
    </row>
    <row r="1392" ht="12.75" customHeight="1">
      <c r="A1392" s="25" t="s">
        <v>94</v>
      </c>
      <c r="B1392" s="35" t="s">
        <v>1949</v>
      </c>
      <c r="C1392" s="27" t="s">
        <v>5526</v>
      </c>
      <c r="D1392" s="28" t="s">
        <v>5527</v>
      </c>
      <c r="E1392" s="28" t="s">
        <v>1905</v>
      </c>
      <c r="F1392" s="28" t="s">
        <v>1924</v>
      </c>
      <c r="G1392" s="28" t="s">
        <v>5528</v>
      </c>
      <c r="H1392" s="28" t="s">
        <v>93</v>
      </c>
      <c r="I1392" s="28" t="s">
        <v>3367</v>
      </c>
      <c r="J1392" s="32" t="s">
        <v>1476</v>
      </c>
      <c r="K1392" s="32" t="s">
        <v>698</v>
      </c>
      <c r="L1392" s="29">
        <v>4800.0</v>
      </c>
      <c r="M1392" s="49">
        <v>4000.0</v>
      </c>
      <c r="N1392" s="50"/>
      <c r="O1392" s="48">
        <v>10200.0</v>
      </c>
      <c r="P1392" s="31">
        <f t="shared" si="562"/>
        <v>0.003921568627</v>
      </c>
      <c r="Q1392" s="32">
        <f t="shared" si="563"/>
        <v>-6200</v>
      </c>
      <c r="R1392" s="32">
        <f t="shared" si="564"/>
        <v>-16200</v>
      </c>
      <c r="S1392" s="28"/>
      <c r="T1392" s="28">
        <f t="shared" si="561"/>
        <v>1</v>
      </c>
      <c r="U1392" s="28"/>
      <c r="V1392" s="28"/>
      <c r="W1392" s="28"/>
    </row>
    <row r="1393" ht="12.75" customHeight="1">
      <c r="A1393" s="25" t="s">
        <v>94</v>
      </c>
      <c r="B1393" s="35" t="s">
        <v>1983</v>
      </c>
      <c r="C1393" s="27" t="s">
        <v>5529</v>
      </c>
      <c r="D1393" s="28" t="s">
        <v>5530</v>
      </c>
      <c r="E1393" s="28" t="s">
        <v>1905</v>
      </c>
      <c r="F1393" s="28" t="s">
        <v>2382</v>
      </c>
      <c r="G1393" s="28" t="s">
        <v>5531</v>
      </c>
      <c r="H1393" s="28" t="s">
        <v>93</v>
      </c>
      <c r="I1393" s="28" t="s">
        <v>2085</v>
      </c>
      <c r="J1393" s="32" t="s">
        <v>1717</v>
      </c>
      <c r="K1393" s="32" t="s">
        <v>684</v>
      </c>
      <c r="L1393" s="29">
        <v>4800.0</v>
      </c>
      <c r="M1393" s="49">
        <v>4000.0</v>
      </c>
      <c r="N1393" s="50"/>
      <c r="O1393" s="48">
        <v>10200.0</v>
      </c>
      <c r="P1393" s="31">
        <f t="shared" si="562"/>
        <v>0.003921568627</v>
      </c>
      <c r="Q1393" s="32">
        <f t="shared" si="563"/>
        <v>-6200</v>
      </c>
      <c r="R1393" s="32">
        <f t="shared" si="564"/>
        <v>-16200</v>
      </c>
      <c r="S1393" s="28"/>
      <c r="T1393" s="28">
        <f t="shared" si="561"/>
        <v>1</v>
      </c>
      <c r="U1393" s="28"/>
      <c r="V1393" s="28"/>
      <c r="W1393" s="28"/>
    </row>
    <row r="1394" ht="12.75" customHeight="1">
      <c r="A1394" s="25" t="s">
        <v>95</v>
      </c>
      <c r="B1394" s="26" t="s">
        <v>1900</v>
      </c>
      <c r="C1394" s="27">
        <v>70.0</v>
      </c>
      <c r="D1394" s="28" t="s">
        <v>5532</v>
      </c>
      <c r="E1394" s="28" t="s">
        <v>1902</v>
      </c>
      <c r="F1394" s="28"/>
      <c r="G1394" s="28" t="s">
        <v>5533</v>
      </c>
      <c r="H1394" s="28"/>
      <c r="I1394" s="28"/>
      <c r="J1394" s="28" t="s">
        <v>1575</v>
      </c>
      <c r="K1394" s="28" t="s">
        <v>1079</v>
      </c>
      <c r="L1394" s="29">
        <f t="shared" ref="L1394:L1397" si="565">M1394*1.2</f>
        <v>62400</v>
      </c>
      <c r="M1394" s="29">
        <v>52000.0</v>
      </c>
      <c r="N1394" s="28"/>
      <c r="O1394" s="30">
        <v>12500.0</v>
      </c>
      <c r="P1394" s="31">
        <f t="shared" ref="P1394:P1429" si="566">sum(L1394/O1394/100)</f>
        <v>0.04992</v>
      </c>
      <c r="Q1394" s="32">
        <f t="shared" ref="Q1394:Q1429" si="567">sum(L1394-O1394)</f>
        <v>49900</v>
      </c>
      <c r="R1394" s="32">
        <f t="shared" ref="R1394:R1429" si="568">L1394-O1394-$S$1</f>
        <v>39900</v>
      </c>
      <c r="S1394" s="28"/>
      <c r="T1394" s="28">
        <f t="shared" ref="T1394:T1429" si="569">IF(O1394&gt;=L1394,1,0)</f>
        <v>0</v>
      </c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</row>
    <row r="1395" ht="12.75" customHeight="1">
      <c r="A1395" s="25" t="s">
        <v>95</v>
      </c>
      <c r="B1395" s="26" t="s">
        <v>1900</v>
      </c>
      <c r="C1395" s="27">
        <v>80.0</v>
      </c>
      <c r="D1395" s="28" t="s">
        <v>5534</v>
      </c>
      <c r="E1395" s="28" t="s">
        <v>1902</v>
      </c>
      <c r="F1395" s="28"/>
      <c r="G1395" s="28" t="s">
        <v>5535</v>
      </c>
      <c r="H1395" s="28"/>
      <c r="I1395" s="28"/>
      <c r="J1395" s="28" t="s">
        <v>1621</v>
      </c>
      <c r="K1395" s="28" t="s">
        <v>968</v>
      </c>
      <c r="L1395" s="29">
        <f t="shared" si="565"/>
        <v>12000</v>
      </c>
      <c r="M1395" s="29">
        <v>10000.0</v>
      </c>
      <c r="N1395" s="28"/>
      <c r="O1395" s="30">
        <v>12500.0</v>
      </c>
      <c r="P1395" s="31">
        <f t="shared" si="566"/>
        <v>0.0096</v>
      </c>
      <c r="Q1395" s="32">
        <f t="shared" si="567"/>
        <v>-500</v>
      </c>
      <c r="R1395" s="32">
        <f t="shared" si="568"/>
        <v>-10500</v>
      </c>
      <c r="S1395" s="28"/>
      <c r="T1395" s="28">
        <f t="shared" si="569"/>
        <v>1</v>
      </c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</row>
    <row r="1396" ht="12.75" customHeight="1">
      <c r="A1396" s="25" t="s">
        <v>95</v>
      </c>
      <c r="B1396" s="26" t="s">
        <v>1900</v>
      </c>
      <c r="C1396" s="27">
        <v>365.0</v>
      </c>
      <c r="D1396" s="28" t="s">
        <v>5536</v>
      </c>
      <c r="E1396" s="28" t="s">
        <v>1905</v>
      </c>
      <c r="F1396" s="28"/>
      <c r="G1396" s="28" t="s">
        <v>5537</v>
      </c>
      <c r="H1396" s="28"/>
      <c r="I1396" s="28"/>
      <c r="J1396" s="28" t="s">
        <v>1783</v>
      </c>
      <c r="K1396" s="28" t="s">
        <v>472</v>
      </c>
      <c r="L1396" s="29">
        <f t="shared" si="565"/>
        <v>6000</v>
      </c>
      <c r="M1396" s="29">
        <v>5000.0</v>
      </c>
      <c r="N1396" s="28"/>
      <c r="O1396" s="30">
        <v>12500.0</v>
      </c>
      <c r="P1396" s="31">
        <f t="shared" si="566"/>
        <v>0.0048</v>
      </c>
      <c r="Q1396" s="32">
        <f t="shared" si="567"/>
        <v>-6500</v>
      </c>
      <c r="R1396" s="32">
        <f t="shared" si="568"/>
        <v>-16500</v>
      </c>
      <c r="S1396" s="28"/>
      <c r="T1396" s="28">
        <f t="shared" si="569"/>
        <v>1</v>
      </c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</row>
    <row r="1397" ht="12.75" customHeight="1">
      <c r="A1397" s="25" t="s">
        <v>95</v>
      </c>
      <c r="B1397" s="26" t="s">
        <v>1900</v>
      </c>
      <c r="C1397" s="27">
        <v>380.0</v>
      </c>
      <c r="D1397" s="28" t="s">
        <v>5538</v>
      </c>
      <c r="E1397" s="28" t="s">
        <v>1905</v>
      </c>
      <c r="F1397" s="28"/>
      <c r="G1397" s="28" t="s">
        <v>5539</v>
      </c>
      <c r="H1397" s="28"/>
      <c r="I1397" s="28"/>
      <c r="J1397" s="28" t="s">
        <v>1839</v>
      </c>
      <c r="K1397" s="28" t="s">
        <v>1388</v>
      </c>
      <c r="L1397" s="29">
        <f t="shared" si="565"/>
        <v>4800</v>
      </c>
      <c r="M1397" s="29">
        <v>4000.0</v>
      </c>
      <c r="N1397" s="28"/>
      <c r="O1397" s="30">
        <v>12500.0</v>
      </c>
      <c r="P1397" s="31">
        <f t="shared" si="566"/>
        <v>0.00384</v>
      </c>
      <c r="Q1397" s="32">
        <f t="shared" si="567"/>
        <v>-7700</v>
      </c>
      <c r="R1397" s="32">
        <f t="shared" si="568"/>
        <v>-17700</v>
      </c>
      <c r="S1397" s="28"/>
      <c r="T1397" s="28">
        <f t="shared" si="569"/>
        <v>1</v>
      </c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</row>
    <row r="1398" ht="12.75" customHeight="1">
      <c r="A1398" s="33" t="s">
        <v>95</v>
      </c>
      <c r="B1398" s="26" t="s">
        <v>1919</v>
      </c>
      <c r="C1398" s="51">
        <v>34.0</v>
      </c>
      <c r="D1398" s="26" t="s">
        <v>5540</v>
      </c>
      <c r="E1398" s="26" t="s">
        <v>1905</v>
      </c>
      <c r="F1398" s="35"/>
      <c r="G1398" s="26"/>
      <c r="H1398" s="26"/>
      <c r="I1398" s="26"/>
      <c r="J1398" s="26" t="s">
        <v>1091</v>
      </c>
      <c r="K1398" s="26" t="s">
        <v>1080</v>
      </c>
      <c r="L1398" s="36">
        <v>90000.0</v>
      </c>
      <c r="M1398" s="29">
        <f t="shared" ref="M1398:M1427" si="570">L1398</f>
        <v>90000</v>
      </c>
      <c r="N1398" s="28"/>
      <c r="O1398" s="37">
        <v>12500.0</v>
      </c>
      <c r="P1398" s="31">
        <f t="shared" si="566"/>
        <v>0.072</v>
      </c>
      <c r="Q1398" s="32">
        <f t="shared" si="567"/>
        <v>77500</v>
      </c>
      <c r="R1398" s="32">
        <f t="shared" si="568"/>
        <v>67500</v>
      </c>
      <c r="S1398" s="28"/>
      <c r="T1398" s="28">
        <f t="shared" si="569"/>
        <v>0</v>
      </c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</row>
    <row r="1399" ht="12.75" customHeight="1">
      <c r="A1399" s="33" t="s">
        <v>95</v>
      </c>
      <c r="B1399" s="26" t="s">
        <v>1919</v>
      </c>
      <c r="C1399" s="34">
        <v>62.0</v>
      </c>
      <c r="D1399" s="26" t="s">
        <v>5541</v>
      </c>
      <c r="E1399" s="26" t="s">
        <v>1902</v>
      </c>
      <c r="F1399" s="35"/>
      <c r="G1399" s="26"/>
      <c r="H1399" s="26"/>
      <c r="I1399" s="26"/>
      <c r="J1399" s="26" t="s">
        <v>1617</v>
      </c>
      <c r="K1399" s="26" t="s">
        <v>1389</v>
      </c>
      <c r="L1399" s="36">
        <v>100000.0</v>
      </c>
      <c r="M1399" s="29">
        <f t="shared" si="570"/>
        <v>100000</v>
      </c>
      <c r="N1399" s="28"/>
      <c r="O1399" s="37">
        <v>12500.0</v>
      </c>
      <c r="P1399" s="31">
        <f t="shared" si="566"/>
        <v>0.08</v>
      </c>
      <c r="Q1399" s="32">
        <f t="shared" si="567"/>
        <v>87500</v>
      </c>
      <c r="R1399" s="32">
        <f t="shared" si="568"/>
        <v>77500</v>
      </c>
      <c r="S1399" s="28"/>
      <c r="T1399" s="28">
        <f t="shared" si="569"/>
        <v>0</v>
      </c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</row>
    <row r="1400" ht="12.75" customHeight="1">
      <c r="A1400" s="33" t="s">
        <v>95</v>
      </c>
      <c r="B1400" s="26" t="s">
        <v>1919</v>
      </c>
      <c r="C1400" s="34">
        <v>175.0</v>
      </c>
      <c r="D1400" s="26" t="s">
        <v>5542</v>
      </c>
      <c r="E1400" s="26" t="s">
        <v>1905</v>
      </c>
      <c r="F1400" s="35"/>
      <c r="G1400" s="26"/>
      <c r="H1400" s="26"/>
      <c r="I1400" s="26"/>
      <c r="J1400" s="26" t="s">
        <v>1447</v>
      </c>
      <c r="K1400" s="26" t="s">
        <v>614</v>
      </c>
      <c r="L1400" s="36">
        <v>120000.0</v>
      </c>
      <c r="M1400" s="29">
        <f t="shared" si="570"/>
        <v>120000</v>
      </c>
      <c r="N1400" s="28"/>
      <c r="O1400" s="37">
        <v>12500.0</v>
      </c>
      <c r="P1400" s="31">
        <f t="shared" si="566"/>
        <v>0.096</v>
      </c>
      <c r="Q1400" s="32">
        <f t="shared" si="567"/>
        <v>107500</v>
      </c>
      <c r="R1400" s="32">
        <f t="shared" si="568"/>
        <v>97500</v>
      </c>
      <c r="S1400" s="28"/>
      <c r="T1400" s="28">
        <f t="shared" si="569"/>
        <v>0</v>
      </c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</row>
    <row r="1401" ht="12.75" customHeight="1">
      <c r="A1401" s="52" t="s">
        <v>95</v>
      </c>
      <c r="B1401" s="26" t="s">
        <v>1919</v>
      </c>
      <c r="C1401" s="34">
        <v>272.0</v>
      </c>
      <c r="D1401" s="26" t="s">
        <v>5543</v>
      </c>
      <c r="E1401" s="26" t="s">
        <v>1905</v>
      </c>
      <c r="F1401" s="28"/>
      <c r="G1401" s="28"/>
      <c r="H1401" s="28"/>
      <c r="I1401" s="28"/>
      <c r="J1401" s="26" t="s">
        <v>1839</v>
      </c>
      <c r="K1401" s="26" t="s">
        <v>367</v>
      </c>
      <c r="L1401" s="40">
        <v>28000.0</v>
      </c>
      <c r="M1401" s="29">
        <f t="shared" si="570"/>
        <v>28000</v>
      </c>
      <c r="N1401" s="53"/>
      <c r="O1401" s="30">
        <v>12500.0</v>
      </c>
      <c r="P1401" s="31">
        <f t="shared" si="566"/>
        <v>0.0224</v>
      </c>
      <c r="Q1401" s="32">
        <f t="shared" si="567"/>
        <v>15500</v>
      </c>
      <c r="R1401" s="32">
        <f t="shared" si="568"/>
        <v>5500</v>
      </c>
      <c r="S1401" s="28"/>
      <c r="T1401" s="28">
        <f t="shared" si="569"/>
        <v>0</v>
      </c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</row>
    <row r="1402" ht="12.75" customHeight="1">
      <c r="A1402" s="52" t="s">
        <v>95</v>
      </c>
      <c r="B1402" s="26" t="s">
        <v>1919</v>
      </c>
      <c r="C1402" s="34">
        <v>327.0</v>
      </c>
      <c r="D1402" s="26" t="s">
        <v>5544</v>
      </c>
      <c r="E1402" s="26" t="s">
        <v>1905</v>
      </c>
      <c r="F1402" s="28"/>
      <c r="G1402" s="28"/>
      <c r="H1402" s="28"/>
      <c r="I1402" s="28"/>
      <c r="J1402" s="26" t="s">
        <v>1621</v>
      </c>
      <c r="K1402" s="26" t="s">
        <v>969</v>
      </c>
      <c r="L1402" s="40">
        <v>50000.0</v>
      </c>
      <c r="M1402" s="29">
        <f t="shared" si="570"/>
        <v>50000</v>
      </c>
      <c r="N1402" s="53"/>
      <c r="O1402" s="37">
        <v>12500.0</v>
      </c>
      <c r="P1402" s="31">
        <f t="shared" si="566"/>
        <v>0.04</v>
      </c>
      <c r="Q1402" s="32">
        <f t="shared" si="567"/>
        <v>37500</v>
      </c>
      <c r="R1402" s="32">
        <f t="shared" si="568"/>
        <v>27500</v>
      </c>
      <c r="S1402" s="28"/>
      <c r="T1402" s="28">
        <f t="shared" si="569"/>
        <v>0</v>
      </c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</row>
    <row r="1403" ht="12.75" customHeight="1">
      <c r="A1403" s="52" t="s">
        <v>95</v>
      </c>
      <c r="B1403" s="26" t="s">
        <v>1919</v>
      </c>
      <c r="C1403" s="34">
        <v>393.0</v>
      </c>
      <c r="D1403" s="26" t="s">
        <v>5545</v>
      </c>
      <c r="E1403" s="26" t="s">
        <v>1905</v>
      </c>
      <c r="F1403" s="28"/>
      <c r="G1403" s="28"/>
      <c r="H1403" s="28"/>
      <c r="I1403" s="28"/>
      <c r="J1403" s="26" t="s">
        <v>1839</v>
      </c>
      <c r="K1403" s="26" t="s">
        <v>802</v>
      </c>
      <c r="L1403" s="40">
        <v>135000.0</v>
      </c>
      <c r="M1403" s="29">
        <f t="shared" si="570"/>
        <v>135000</v>
      </c>
      <c r="N1403" s="53"/>
      <c r="O1403" s="37">
        <v>12500.0</v>
      </c>
      <c r="P1403" s="31">
        <f t="shared" si="566"/>
        <v>0.108</v>
      </c>
      <c r="Q1403" s="32">
        <f t="shared" si="567"/>
        <v>122500</v>
      </c>
      <c r="R1403" s="32">
        <f t="shared" si="568"/>
        <v>112500</v>
      </c>
      <c r="S1403" s="28"/>
      <c r="T1403" s="28">
        <f t="shared" si="569"/>
        <v>0</v>
      </c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</row>
    <row r="1404" ht="12.75" customHeight="1">
      <c r="A1404" s="52" t="s">
        <v>95</v>
      </c>
      <c r="B1404" s="26" t="s">
        <v>1919</v>
      </c>
      <c r="C1404" s="34">
        <v>427.0</v>
      </c>
      <c r="D1404" s="26" t="s">
        <v>5546</v>
      </c>
      <c r="E1404" s="26" t="s">
        <v>1902</v>
      </c>
      <c r="F1404" s="28"/>
      <c r="G1404" s="28"/>
      <c r="H1404" s="28"/>
      <c r="I1404" s="28"/>
      <c r="J1404" s="26" t="s">
        <v>1680</v>
      </c>
      <c r="K1404" s="26" t="s">
        <v>1389</v>
      </c>
      <c r="L1404" s="40">
        <v>150000.0</v>
      </c>
      <c r="M1404" s="29">
        <f t="shared" si="570"/>
        <v>150000</v>
      </c>
      <c r="N1404" s="53"/>
      <c r="O1404" s="30">
        <v>12500.0</v>
      </c>
      <c r="P1404" s="31">
        <f t="shared" si="566"/>
        <v>0.12</v>
      </c>
      <c r="Q1404" s="32">
        <f t="shared" si="567"/>
        <v>137500</v>
      </c>
      <c r="R1404" s="32">
        <f t="shared" si="568"/>
        <v>127500</v>
      </c>
      <c r="S1404" s="28"/>
      <c r="T1404" s="28">
        <f t="shared" si="569"/>
        <v>0</v>
      </c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</row>
    <row r="1405" ht="12.75" customHeight="1">
      <c r="A1405" s="52" t="s">
        <v>95</v>
      </c>
      <c r="B1405" s="26" t="s">
        <v>1919</v>
      </c>
      <c r="C1405" s="34">
        <v>445.0</v>
      </c>
      <c r="D1405" s="26" t="s">
        <v>5547</v>
      </c>
      <c r="E1405" s="26" t="s">
        <v>1905</v>
      </c>
      <c r="F1405" s="28"/>
      <c r="G1405" s="28"/>
      <c r="H1405" s="28"/>
      <c r="I1405" s="28"/>
      <c r="J1405" s="26" t="s">
        <v>1263</v>
      </c>
      <c r="K1405" s="26" t="s">
        <v>390</v>
      </c>
      <c r="L1405" s="40">
        <v>50000.0</v>
      </c>
      <c r="M1405" s="29">
        <f t="shared" si="570"/>
        <v>50000</v>
      </c>
      <c r="N1405" s="53"/>
      <c r="O1405" s="30">
        <v>12500.0</v>
      </c>
      <c r="P1405" s="31">
        <f t="shared" si="566"/>
        <v>0.04</v>
      </c>
      <c r="Q1405" s="32">
        <f t="shared" si="567"/>
        <v>37500</v>
      </c>
      <c r="R1405" s="32">
        <f t="shared" si="568"/>
        <v>27500</v>
      </c>
      <c r="S1405" s="28"/>
      <c r="T1405" s="28">
        <f t="shared" si="569"/>
        <v>0</v>
      </c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</row>
    <row r="1406" ht="12.75" customHeight="1">
      <c r="A1406" s="52" t="s">
        <v>95</v>
      </c>
      <c r="B1406" s="26" t="s">
        <v>2005</v>
      </c>
      <c r="C1406" s="34">
        <v>766.0</v>
      </c>
      <c r="D1406" s="26" t="s">
        <v>5548</v>
      </c>
      <c r="E1406" s="26" t="s">
        <v>1905</v>
      </c>
      <c r="F1406" s="26" t="s">
        <v>1924</v>
      </c>
      <c r="G1406" s="26" t="s">
        <v>5549</v>
      </c>
      <c r="H1406" s="28"/>
      <c r="I1406" s="28"/>
      <c r="J1406" s="26" t="s">
        <v>1520</v>
      </c>
      <c r="K1406" s="26" t="s">
        <v>301</v>
      </c>
      <c r="L1406" s="36">
        <v>14000.0</v>
      </c>
      <c r="M1406" s="29">
        <f t="shared" si="570"/>
        <v>14000</v>
      </c>
      <c r="N1406" s="53"/>
      <c r="O1406" s="30">
        <v>12500.0</v>
      </c>
      <c r="P1406" s="31">
        <f t="shared" si="566"/>
        <v>0.0112</v>
      </c>
      <c r="Q1406" s="32">
        <f t="shared" si="567"/>
        <v>1500</v>
      </c>
      <c r="R1406" s="32">
        <f t="shared" si="568"/>
        <v>-8500</v>
      </c>
      <c r="S1406" s="28"/>
      <c r="T1406" s="28">
        <f t="shared" si="569"/>
        <v>0</v>
      </c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</row>
    <row r="1407" ht="12.75" customHeight="1">
      <c r="A1407" s="52" t="s">
        <v>95</v>
      </c>
      <c r="B1407" s="26" t="s">
        <v>2005</v>
      </c>
      <c r="C1407" s="34">
        <v>804.0</v>
      </c>
      <c r="D1407" s="28" t="str">
        <f t="shared" ref="D1407:D1410" si="571">CONCATENATE(A1407," x ", G1407)</f>
        <v>Lucky Vega (IRE) x Jellicle Ball (IRE)</v>
      </c>
      <c r="E1407" s="26" t="s">
        <v>1905</v>
      </c>
      <c r="F1407" s="26" t="s">
        <v>2019</v>
      </c>
      <c r="G1407" s="26" t="s">
        <v>5550</v>
      </c>
      <c r="H1407" s="28"/>
      <c r="I1407" s="28"/>
      <c r="J1407" s="26" t="s">
        <v>1617</v>
      </c>
      <c r="K1407" s="26" t="s">
        <v>1334</v>
      </c>
      <c r="L1407" s="55">
        <v>3000.0</v>
      </c>
      <c r="M1407" s="29">
        <f t="shared" si="570"/>
        <v>3000</v>
      </c>
      <c r="N1407" s="28"/>
      <c r="O1407" s="37">
        <v>12500.0</v>
      </c>
      <c r="P1407" s="31">
        <f t="shared" si="566"/>
        <v>0.0024</v>
      </c>
      <c r="Q1407" s="32">
        <f t="shared" si="567"/>
        <v>-9500</v>
      </c>
      <c r="R1407" s="32">
        <f t="shared" si="568"/>
        <v>-19500</v>
      </c>
      <c r="S1407" s="28"/>
      <c r="T1407" s="28">
        <f t="shared" si="569"/>
        <v>1</v>
      </c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</row>
    <row r="1408" ht="12.75" customHeight="1">
      <c r="A1408" s="52" t="s">
        <v>95</v>
      </c>
      <c r="B1408" s="26" t="s">
        <v>2005</v>
      </c>
      <c r="C1408" s="34">
        <v>812.0</v>
      </c>
      <c r="D1408" s="28" t="str">
        <f t="shared" si="571"/>
        <v>Lucky Vega (IRE) x Katie O'Hara (IRE)</v>
      </c>
      <c r="E1408" s="26" t="s">
        <v>1905</v>
      </c>
      <c r="F1408" s="26" t="s">
        <v>2437</v>
      </c>
      <c r="G1408" s="26" t="s">
        <v>5551</v>
      </c>
      <c r="H1408" s="28"/>
      <c r="I1408" s="28"/>
      <c r="J1408" s="26" t="s">
        <v>1787</v>
      </c>
      <c r="K1408" s="26" t="s">
        <v>1026</v>
      </c>
      <c r="L1408" s="55">
        <v>5000.0</v>
      </c>
      <c r="M1408" s="29">
        <f t="shared" si="570"/>
        <v>5000</v>
      </c>
      <c r="N1408" s="28"/>
      <c r="O1408" s="37">
        <v>12500.0</v>
      </c>
      <c r="P1408" s="31">
        <f t="shared" si="566"/>
        <v>0.004</v>
      </c>
      <c r="Q1408" s="32">
        <f t="shared" si="567"/>
        <v>-7500</v>
      </c>
      <c r="R1408" s="32">
        <f t="shared" si="568"/>
        <v>-17500</v>
      </c>
      <c r="S1408" s="28"/>
      <c r="T1408" s="28">
        <f t="shared" si="569"/>
        <v>1</v>
      </c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</row>
    <row r="1409" ht="12.75" customHeight="1">
      <c r="A1409" s="52" t="s">
        <v>95</v>
      </c>
      <c r="B1409" s="26" t="s">
        <v>2005</v>
      </c>
      <c r="C1409" s="34">
        <v>869.0</v>
      </c>
      <c r="D1409" s="28" t="str">
        <f t="shared" si="571"/>
        <v>Lucky Vega (IRE) x Mihrab (USA)</v>
      </c>
      <c r="E1409" s="26" t="s">
        <v>1902</v>
      </c>
      <c r="F1409" s="26" t="s">
        <v>2437</v>
      </c>
      <c r="G1409" s="26" t="s">
        <v>5552</v>
      </c>
      <c r="H1409" s="28"/>
      <c r="I1409" s="28"/>
      <c r="J1409" s="26" t="s">
        <v>1617</v>
      </c>
      <c r="K1409" s="26" t="s">
        <v>891</v>
      </c>
      <c r="L1409" s="55">
        <v>6000.0</v>
      </c>
      <c r="M1409" s="29">
        <f t="shared" si="570"/>
        <v>6000</v>
      </c>
      <c r="N1409" s="28"/>
      <c r="O1409" s="37">
        <v>12500.0</v>
      </c>
      <c r="P1409" s="31">
        <f t="shared" si="566"/>
        <v>0.0048</v>
      </c>
      <c r="Q1409" s="32">
        <f t="shared" si="567"/>
        <v>-6500</v>
      </c>
      <c r="R1409" s="32">
        <f t="shared" si="568"/>
        <v>-16500</v>
      </c>
      <c r="S1409" s="28"/>
      <c r="T1409" s="28">
        <f t="shared" si="569"/>
        <v>1</v>
      </c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</row>
    <row r="1410" ht="12.75" customHeight="1">
      <c r="A1410" s="52" t="s">
        <v>95</v>
      </c>
      <c r="B1410" s="26" t="s">
        <v>2005</v>
      </c>
      <c r="C1410" s="34">
        <v>926.0</v>
      </c>
      <c r="D1410" s="28" t="str">
        <f t="shared" si="571"/>
        <v>Lucky Vega (IRE) x Pure Greed (IRE)</v>
      </c>
      <c r="E1410" s="26" t="s">
        <v>1905</v>
      </c>
      <c r="F1410" s="26" t="s">
        <v>2019</v>
      </c>
      <c r="G1410" s="26" t="s">
        <v>5553</v>
      </c>
      <c r="H1410" s="28"/>
      <c r="I1410" s="28"/>
      <c r="J1410" s="26" t="s">
        <v>1449</v>
      </c>
      <c r="K1410" s="26" t="s">
        <v>653</v>
      </c>
      <c r="L1410" s="55">
        <v>11000.0</v>
      </c>
      <c r="M1410" s="29">
        <f t="shared" si="570"/>
        <v>11000</v>
      </c>
      <c r="N1410" s="28"/>
      <c r="O1410" s="37">
        <v>12500.0</v>
      </c>
      <c r="P1410" s="31">
        <f t="shared" si="566"/>
        <v>0.0088</v>
      </c>
      <c r="Q1410" s="32">
        <f t="shared" si="567"/>
        <v>-1500</v>
      </c>
      <c r="R1410" s="32">
        <f t="shared" si="568"/>
        <v>-11500</v>
      </c>
      <c r="S1410" s="28"/>
      <c r="T1410" s="28">
        <f t="shared" si="569"/>
        <v>1</v>
      </c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</row>
    <row r="1411" ht="12.75" customHeight="1">
      <c r="A1411" s="38" t="s">
        <v>95</v>
      </c>
      <c r="B1411" s="34" t="s">
        <v>1921</v>
      </c>
      <c r="C1411" s="39" t="s">
        <v>2966</v>
      </c>
      <c r="D1411" s="28" t="s">
        <v>5554</v>
      </c>
      <c r="E1411" s="26" t="s">
        <v>1905</v>
      </c>
      <c r="F1411" s="28" t="s">
        <v>1924</v>
      </c>
      <c r="G1411" s="28" t="s">
        <v>5555</v>
      </c>
      <c r="H1411" s="28" t="s">
        <v>93</v>
      </c>
      <c r="I1411" s="28" t="s">
        <v>2447</v>
      </c>
      <c r="J1411" s="28" t="s">
        <v>1449</v>
      </c>
      <c r="K1411" s="28" t="s">
        <v>1301</v>
      </c>
      <c r="L1411" s="40">
        <v>35000.0</v>
      </c>
      <c r="M1411" s="29">
        <f t="shared" si="570"/>
        <v>35000</v>
      </c>
      <c r="N1411" s="57"/>
      <c r="O1411" s="37">
        <v>12500.0</v>
      </c>
      <c r="P1411" s="31">
        <f t="shared" si="566"/>
        <v>0.028</v>
      </c>
      <c r="Q1411" s="32">
        <f t="shared" si="567"/>
        <v>22500</v>
      </c>
      <c r="R1411" s="32">
        <f t="shared" si="568"/>
        <v>12500</v>
      </c>
      <c r="S1411" s="28"/>
      <c r="T1411" s="28">
        <f t="shared" si="569"/>
        <v>0</v>
      </c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</row>
    <row r="1412" ht="12.75" customHeight="1">
      <c r="A1412" s="38" t="s">
        <v>95</v>
      </c>
      <c r="B1412" s="34" t="s">
        <v>1921</v>
      </c>
      <c r="C1412" s="39" t="s">
        <v>4484</v>
      </c>
      <c r="D1412" s="28" t="s">
        <v>5556</v>
      </c>
      <c r="E1412" s="26" t="s">
        <v>1902</v>
      </c>
      <c r="F1412" s="28" t="s">
        <v>1924</v>
      </c>
      <c r="G1412" s="28" t="s">
        <v>5557</v>
      </c>
      <c r="H1412" s="28" t="s">
        <v>93</v>
      </c>
      <c r="I1412" s="28" t="s">
        <v>79</v>
      </c>
      <c r="J1412" s="28" t="s">
        <v>1617</v>
      </c>
      <c r="K1412" s="28" t="s">
        <v>1239</v>
      </c>
      <c r="L1412" s="40">
        <v>37000.0</v>
      </c>
      <c r="M1412" s="29">
        <f t="shared" si="570"/>
        <v>37000</v>
      </c>
      <c r="N1412" s="57"/>
      <c r="O1412" s="37">
        <v>12500.0</v>
      </c>
      <c r="P1412" s="31">
        <f t="shared" si="566"/>
        <v>0.0296</v>
      </c>
      <c r="Q1412" s="32">
        <f t="shared" si="567"/>
        <v>24500</v>
      </c>
      <c r="R1412" s="32">
        <f t="shared" si="568"/>
        <v>14500</v>
      </c>
      <c r="S1412" s="28"/>
      <c r="T1412" s="28">
        <f t="shared" si="569"/>
        <v>0</v>
      </c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</row>
    <row r="1413" ht="12.75" customHeight="1">
      <c r="A1413" s="38" t="s">
        <v>95</v>
      </c>
      <c r="B1413" s="34" t="s">
        <v>1921</v>
      </c>
      <c r="C1413" s="39" t="s">
        <v>5558</v>
      </c>
      <c r="D1413" s="28" t="s">
        <v>5559</v>
      </c>
      <c r="E1413" s="26" t="s">
        <v>1905</v>
      </c>
      <c r="F1413" s="28" t="s">
        <v>1924</v>
      </c>
      <c r="G1413" s="28" t="s">
        <v>5560</v>
      </c>
      <c r="H1413" s="28" t="s">
        <v>93</v>
      </c>
      <c r="I1413" s="28" t="s">
        <v>5561</v>
      </c>
      <c r="J1413" s="28" t="s">
        <v>1620</v>
      </c>
      <c r="K1413" s="28" t="s">
        <v>1186</v>
      </c>
      <c r="L1413" s="40">
        <v>28000.0</v>
      </c>
      <c r="M1413" s="29">
        <f t="shared" si="570"/>
        <v>28000</v>
      </c>
      <c r="N1413" s="57"/>
      <c r="O1413" s="37">
        <v>12500.0</v>
      </c>
      <c r="P1413" s="31">
        <f t="shared" si="566"/>
        <v>0.0224</v>
      </c>
      <c r="Q1413" s="32">
        <f t="shared" si="567"/>
        <v>15500</v>
      </c>
      <c r="R1413" s="32">
        <f t="shared" si="568"/>
        <v>5500</v>
      </c>
      <c r="S1413" s="28"/>
      <c r="T1413" s="28">
        <f t="shared" si="569"/>
        <v>0</v>
      </c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</row>
    <row r="1414" ht="12.75" customHeight="1">
      <c r="A1414" s="38" t="s">
        <v>95</v>
      </c>
      <c r="B1414" s="34" t="s">
        <v>1921</v>
      </c>
      <c r="C1414" s="39" t="s">
        <v>5562</v>
      </c>
      <c r="D1414" s="28" t="s">
        <v>5563</v>
      </c>
      <c r="E1414" s="26" t="s">
        <v>1902</v>
      </c>
      <c r="F1414" s="28" t="s">
        <v>1924</v>
      </c>
      <c r="G1414" s="28" t="s">
        <v>5564</v>
      </c>
      <c r="H1414" s="28" t="s">
        <v>93</v>
      </c>
      <c r="I1414" s="28" t="s">
        <v>3864</v>
      </c>
      <c r="J1414" s="28" t="s">
        <v>1504</v>
      </c>
      <c r="K1414" s="28" t="s">
        <v>300</v>
      </c>
      <c r="L1414" s="40">
        <v>50000.0</v>
      </c>
      <c r="M1414" s="29">
        <f t="shared" si="570"/>
        <v>50000</v>
      </c>
      <c r="N1414" s="57"/>
      <c r="O1414" s="37">
        <v>12500.0</v>
      </c>
      <c r="P1414" s="31">
        <f t="shared" si="566"/>
        <v>0.04</v>
      </c>
      <c r="Q1414" s="32">
        <f t="shared" si="567"/>
        <v>37500</v>
      </c>
      <c r="R1414" s="32">
        <f t="shared" si="568"/>
        <v>27500</v>
      </c>
      <c r="S1414" s="28"/>
      <c r="T1414" s="28">
        <f t="shared" si="569"/>
        <v>0</v>
      </c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</row>
    <row r="1415" ht="12.75" customHeight="1">
      <c r="A1415" s="38" t="s">
        <v>95</v>
      </c>
      <c r="B1415" s="34" t="s">
        <v>1921</v>
      </c>
      <c r="C1415" s="39" t="s">
        <v>5565</v>
      </c>
      <c r="D1415" s="28" t="s">
        <v>5566</v>
      </c>
      <c r="E1415" s="26" t="s">
        <v>1902</v>
      </c>
      <c r="F1415" s="28" t="s">
        <v>1952</v>
      </c>
      <c r="G1415" s="28" t="s">
        <v>5567</v>
      </c>
      <c r="H1415" s="28" t="s">
        <v>93</v>
      </c>
      <c r="I1415" s="28" t="s">
        <v>1978</v>
      </c>
      <c r="J1415" s="28" t="s">
        <v>1449</v>
      </c>
      <c r="K1415" s="28" t="s">
        <v>701</v>
      </c>
      <c r="L1415" s="40">
        <v>52000.0</v>
      </c>
      <c r="M1415" s="29">
        <f t="shared" si="570"/>
        <v>52000</v>
      </c>
      <c r="N1415" s="57"/>
      <c r="O1415" s="37">
        <v>12500.0</v>
      </c>
      <c r="P1415" s="31">
        <f t="shared" si="566"/>
        <v>0.0416</v>
      </c>
      <c r="Q1415" s="32">
        <f t="shared" si="567"/>
        <v>39500</v>
      </c>
      <c r="R1415" s="32">
        <f t="shared" si="568"/>
        <v>29500</v>
      </c>
      <c r="S1415" s="28"/>
      <c r="T1415" s="28">
        <f t="shared" si="569"/>
        <v>0</v>
      </c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</row>
    <row r="1416" ht="12.75" customHeight="1">
      <c r="A1416" s="38" t="s">
        <v>95</v>
      </c>
      <c r="B1416" s="34" t="s">
        <v>1921</v>
      </c>
      <c r="C1416" s="39" t="s">
        <v>3782</v>
      </c>
      <c r="D1416" s="28" t="s">
        <v>5568</v>
      </c>
      <c r="E1416" s="26" t="s">
        <v>1905</v>
      </c>
      <c r="F1416" s="28" t="s">
        <v>1924</v>
      </c>
      <c r="G1416" s="28" t="s">
        <v>5569</v>
      </c>
      <c r="H1416" s="28" t="s">
        <v>93</v>
      </c>
      <c r="I1416" s="28" t="s">
        <v>2477</v>
      </c>
      <c r="J1416" s="28" t="s">
        <v>1449</v>
      </c>
      <c r="K1416" s="28" t="s">
        <v>653</v>
      </c>
      <c r="L1416" s="40">
        <v>24000.0</v>
      </c>
      <c r="M1416" s="29">
        <f t="shared" si="570"/>
        <v>24000</v>
      </c>
      <c r="N1416" s="57"/>
      <c r="O1416" s="37">
        <v>12500.0</v>
      </c>
      <c r="P1416" s="31">
        <f t="shared" si="566"/>
        <v>0.0192</v>
      </c>
      <c r="Q1416" s="32">
        <f t="shared" si="567"/>
        <v>11500</v>
      </c>
      <c r="R1416" s="32">
        <f t="shared" si="568"/>
        <v>1500</v>
      </c>
      <c r="S1416" s="28"/>
      <c r="T1416" s="28">
        <f t="shared" si="569"/>
        <v>0</v>
      </c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</row>
    <row r="1417" ht="12.75" customHeight="1">
      <c r="A1417" s="38" t="s">
        <v>95</v>
      </c>
      <c r="B1417" s="34" t="s">
        <v>1921</v>
      </c>
      <c r="C1417" s="39" t="s">
        <v>2685</v>
      </c>
      <c r="D1417" s="28" t="s">
        <v>5570</v>
      </c>
      <c r="E1417" s="26" t="s">
        <v>1905</v>
      </c>
      <c r="F1417" s="28" t="s">
        <v>1924</v>
      </c>
      <c r="G1417" s="28" t="s">
        <v>5571</v>
      </c>
      <c r="H1417" s="28" t="s">
        <v>93</v>
      </c>
      <c r="I1417" s="28" t="s">
        <v>2477</v>
      </c>
      <c r="J1417" s="28" t="s">
        <v>1530</v>
      </c>
      <c r="K1417" s="28" t="s">
        <v>810</v>
      </c>
      <c r="L1417" s="40">
        <v>80000.0</v>
      </c>
      <c r="M1417" s="29">
        <f t="shared" si="570"/>
        <v>80000</v>
      </c>
      <c r="N1417" s="57"/>
      <c r="O1417" s="37">
        <v>12500.0</v>
      </c>
      <c r="P1417" s="31">
        <f t="shared" si="566"/>
        <v>0.064</v>
      </c>
      <c r="Q1417" s="32">
        <f t="shared" si="567"/>
        <v>67500</v>
      </c>
      <c r="R1417" s="32">
        <f t="shared" si="568"/>
        <v>57500</v>
      </c>
      <c r="S1417" s="28"/>
      <c r="T1417" s="28">
        <f t="shared" si="569"/>
        <v>0</v>
      </c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</row>
    <row r="1418" ht="12.75" customHeight="1">
      <c r="A1418" s="38" t="s">
        <v>95</v>
      </c>
      <c r="B1418" s="34" t="s">
        <v>1921</v>
      </c>
      <c r="C1418" s="39" t="s">
        <v>5572</v>
      </c>
      <c r="D1418" s="28" t="s">
        <v>5573</v>
      </c>
      <c r="E1418" s="26" t="s">
        <v>1902</v>
      </c>
      <c r="F1418" s="28" t="s">
        <v>1924</v>
      </c>
      <c r="G1418" s="28" t="s">
        <v>5574</v>
      </c>
      <c r="H1418" s="28" t="s">
        <v>93</v>
      </c>
      <c r="I1418" s="28" t="s">
        <v>2026</v>
      </c>
      <c r="J1418" s="28" t="s">
        <v>1747</v>
      </c>
      <c r="K1418" s="28" t="s">
        <v>1035</v>
      </c>
      <c r="L1418" s="40">
        <v>1500.0</v>
      </c>
      <c r="M1418" s="29">
        <f t="shared" si="570"/>
        <v>1500</v>
      </c>
      <c r="N1418" s="57"/>
      <c r="O1418" s="37">
        <v>12500.0</v>
      </c>
      <c r="P1418" s="31">
        <f t="shared" si="566"/>
        <v>0.0012</v>
      </c>
      <c r="Q1418" s="32">
        <f t="shared" si="567"/>
        <v>-11000</v>
      </c>
      <c r="R1418" s="32">
        <f t="shared" si="568"/>
        <v>-21000</v>
      </c>
      <c r="S1418" s="28"/>
      <c r="T1418" s="28">
        <f t="shared" si="569"/>
        <v>1</v>
      </c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</row>
    <row r="1419" ht="12.75" customHeight="1">
      <c r="A1419" s="38" t="s">
        <v>95</v>
      </c>
      <c r="B1419" s="34" t="s">
        <v>1921</v>
      </c>
      <c r="C1419" s="39" t="s">
        <v>5575</v>
      </c>
      <c r="D1419" s="28" t="s">
        <v>5576</v>
      </c>
      <c r="E1419" s="26" t="s">
        <v>1902</v>
      </c>
      <c r="F1419" s="28" t="s">
        <v>1924</v>
      </c>
      <c r="G1419" s="28" t="s">
        <v>5577</v>
      </c>
      <c r="H1419" s="28" t="s">
        <v>93</v>
      </c>
      <c r="I1419" s="28" t="s">
        <v>5578</v>
      </c>
      <c r="J1419" s="28" t="s">
        <v>1747</v>
      </c>
      <c r="K1419" s="28" t="s">
        <v>1126</v>
      </c>
      <c r="L1419" s="40">
        <v>7000.0</v>
      </c>
      <c r="M1419" s="29">
        <f t="shared" si="570"/>
        <v>7000</v>
      </c>
      <c r="N1419" s="57"/>
      <c r="O1419" s="37">
        <v>12500.0</v>
      </c>
      <c r="P1419" s="31">
        <f t="shared" si="566"/>
        <v>0.0056</v>
      </c>
      <c r="Q1419" s="32">
        <f t="shared" si="567"/>
        <v>-5500</v>
      </c>
      <c r="R1419" s="32">
        <f t="shared" si="568"/>
        <v>-15500</v>
      </c>
      <c r="S1419" s="28"/>
      <c r="T1419" s="28">
        <f t="shared" si="569"/>
        <v>1</v>
      </c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</row>
    <row r="1420" ht="12.75" customHeight="1">
      <c r="A1420" s="38" t="s">
        <v>95</v>
      </c>
      <c r="B1420" s="34" t="s">
        <v>1928</v>
      </c>
      <c r="C1420" s="39" t="s">
        <v>5579</v>
      </c>
      <c r="D1420" s="28" t="s">
        <v>5580</v>
      </c>
      <c r="E1420" s="26" t="s">
        <v>1905</v>
      </c>
      <c r="F1420" s="28" t="s">
        <v>1924</v>
      </c>
      <c r="G1420" s="28" t="s">
        <v>5581</v>
      </c>
      <c r="H1420" s="28" t="s">
        <v>93</v>
      </c>
      <c r="I1420" s="28" t="s">
        <v>2205</v>
      </c>
      <c r="J1420" s="28" t="s">
        <v>1466</v>
      </c>
      <c r="K1420" s="28" t="s">
        <v>744</v>
      </c>
      <c r="L1420" s="40">
        <v>30000.0</v>
      </c>
      <c r="M1420" s="29">
        <f t="shared" si="570"/>
        <v>30000</v>
      </c>
      <c r="N1420" s="57"/>
      <c r="O1420" s="37">
        <v>12500.0</v>
      </c>
      <c r="P1420" s="31">
        <f t="shared" si="566"/>
        <v>0.024</v>
      </c>
      <c r="Q1420" s="32">
        <f t="shared" si="567"/>
        <v>17500</v>
      </c>
      <c r="R1420" s="32">
        <f t="shared" si="568"/>
        <v>7500</v>
      </c>
      <c r="S1420" s="28"/>
      <c r="T1420" s="28">
        <f t="shared" si="569"/>
        <v>0</v>
      </c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</row>
    <row r="1421" ht="12.75" customHeight="1">
      <c r="A1421" s="38" t="s">
        <v>95</v>
      </c>
      <c r="B1421" s="34" t="s">
        <v>1928</v>
      </c>
      <c r="C1421" s="39" t="s">
        <v>3594</v>
      </c>
      <c r="D1421" s="28" t="s">
        <v>5582</v>
      </c>
      <c r="E1421" s="26" t="s">
        <v>1902</v>
      </c>
      <c r="F1421" s="28" t="s">
        <v>1952</v>
      </c>
      <c r="G1421" s="28" t="s">
        <v>5583</v>
      </c>
      <c r="H1421" s="28" t="s">
        <v>93</v>
      </c>
      <c r="I1421" s="28" t="s">
        <v>110</v>
      </c>
      <c r="J1421" s="28" t="s">
        <v>1761</v>
      </c>
      <c r="K1421" s="28" t="s">
        <v>1231</v>
      </c>
      <c r="L1421" s="40">
        <v>18000.0</v>
      </c>
      <c r="M1421" s="29">
        <f t="shared" si="570"/>
        <v>18000</v>
      </c>
      <c r="N1421" s="57"/>
      <c r="O1421" s="37">
        <v>12500.0</v>
      </c>
      <c r="P1421" s="31">
        <f t="shared" si="566"/>
        <v>0.0144</v>
      </c>
      <c r="Q1421" s="32">
        <f t="shared" si="567"/>
        <v>5500</v>
      </c>
      <c r="R1421" s="32">
        <f t="shared" si="568"/>
        <v>-4500</v>
      </c>
      <c r="S1421" s="28"/>
      <c r="T1421" s="28">
        <f t="shared" si="569"/>
        <v>0</v>
      </c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</row>
    <row r="1422" ht="12.75" customHeight="1">
      <c r="A1422" s="38" t="s">
        <v>95</v>
      </c>
      <c r="B1422" s="34" t="s">
        <v>1928</v>
      </c>
      <c r="C1422" s="39" t="s">
        <v>5584</v>
      </c>
      <c r="D1422" s="28" t="s">
        <v>5585</v>
      </c>
      <c r="E1422" s="26" t="s">
        <v>1902</v>
      </c>
      <c r="F1422" s="28" t="s">
        <v>1952</v>
      </c>
      <c r="G1422" s="28" t="s">
        <v>5586</v>
      </c>
      <c r="H1422" s="28" t="s">
        <v>93</v>
      </c>
      <c r="I1422" s="28" t="s">
        <v>2205</v>
      </c>
      <c r="J1422" s="28" t="s">
        <v>1734</v>
      </c>
      <c r="K1422" s="28" t="s">
        <v>462</v>
      </c>
      <c r="L1422" s="40">
        <v>38000.0</v>
      </c>
      <c r="M1422" s="29">
        <f t="shared" si="570"/>
        <v>38000</v>
      </c>
      <c r="N1422" s="57"/>
      <c r="O1422" s="37">
        <v>12500.0</v>
      </c>
      <c r="P1422" s="31">
        <f t="shared" si="566"/>
        <v>0.0304</v>
      </c>
      <c r="Q1422" s="32">
        <f t="shared" si="567"/>
        <v>25500</v>
      </c>
      <c r="R1422" s="32">
        <f t="shared" si="568"/>
        <v>15500</v>
      </c>
      <c r="S1422" s="28"/>
      <c r="T1422" s="28">
        <f t="shared" si="569"/>
        <v>0</v>
      </c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</row>
    <row r="1423" ht="12.75" customHeight="1">
      <c r="A1423" s="38" t="s">
        <v>95</v>
      </c>
      <c r="B1423" s="34" t="s">
        <v>1928</v>
      </c>
      <c r="C1423" s="39" t="s">
        <v>5587</v>
      </c>
      <c r="D1423" s="28" t="s">
        <v>5588</v>
      </c>
      <c r="E1423" s="26" t="s">
        <v>1902</v>
      </c>
      <c r="F1423" s="28" t="s">
        <v>1924</v>
      </c>
      <c r="G1423" s="28" t="s">
        <v>5589</v>
      </c>
      <c r="H1423" s="28" t="s">
        <v>93</v>
      </c>
      <c r="I1423" s="28" t="s">
        <v>2168</v>
      </c>
      <c r="J1423" s="28" t="s">
        <v>1560</v>
      </c>
      <c r="K1423" s="28" t="s">
        <v>938</v>
      </c>
      <c r="L1423" s="40">
        <v>38000.0</v>
      </c>
      <c r="M1423" s="29">
        <f t="shared" si="570"/>
        <v>38000</v>
      </c>
      <c r="N1423" s="57"/>
      <c r="O1423" s="37">
        <v>12500.0</v>
      </c>
      <c r="P1423" s="31">
        <f t="shared" si="566"/>
        <v>0.0304</v>
      </c>
      <c r="Q1423" s="32">
        <f t="shared" si="567"/>
        <v>25500</v>
      </c>
      <c r="R1423" s="32">
        <f t="shared" si="568"/>
        <v>15500</v>
      </c>
      <c r="S1423" s="28"/>
      <c r="T1423" s="28">
        <f t="shared" si="569"/>
        <v>0</v>
      </c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</row>
    <row r="1424" ht="12.75" customHeight="1">
      <c r="A1424" s="38" t="s">
        <v>95</v>
      </c>
      <c r="B1424" s="34" t="s">
        <v>1928</v>
      </c>
      <c r="C1424" s="39" t="s">
        <v>5590</v>
      </c>
      <c r="D1424" s="28" t="s">
        <v>5591</v>
      </c>
      <c r="E1424" s="26" t="s">
        <v>1902</v>
      </c>
      <c r="F1424" s="28" t="s">
        <v>1952</v>
      </c>
      <c r="G1424" s="28" t="s">
        <v>5592</v>
      </c>
      <c r="H1424" s="28" t="s">
        <v>93</v>
      </c>
      <c r="I1424" s="28" t="s">
        <v>2074</v>
      </c>
      <c r="J1424" s="28" t="s">
        <v>1721</v>
      </c>
      <c r="K1424" s="28" t="s">
        <v>300</v>
      </c>
      <c r="L1424" s="40">
        <v>15000.0</v>
      </c>
      <c r="M1424" s="29">
        <f t="shared" si="570"/>
        <v>15000</v>
      </c>
      <c r="N1424" s="57"/>
      <c r="O1424" s="37">
        <v>12500.0</v>
      </c>
      <c r="P1424" s="31">
        <f t="shared" si="566"/>
        <v>0.012</v>
      </c>
      <c r="Q1424" s="32">
        <f t="shared" si="567"/>
        <v>2500</v>
      </c>
      <c r="R1424" s="32">
        <f t="shared" si="568"/>
        <v>-7500</v>
      </c>
      <c r="S1424" s="28"/>
      <c r="T1424" s="28">
        <f t="shared" si="569"/>
        <v>0</v>
      </c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</row>
    <row r="1425" ht="12.75" customHeight="1">
      <c r="A1425" s="38" t="s">
        <v>95</v>
      </c>
      <c r="B1425" s="34" t="s">
        <v>1928</v>
      </c>
      <c r="C1425" s="39" t="s">
        <v>5593</v>
      </c>
      <c r="D1425" s="28" t="s">
        <v>5594</v>
      </c>
      <c r="E1425" s="26" t="s">
        <v>1905</v>
      </c>
      <c r="F1425" s="28" t="s">
        <v>1924</v>
      </c>
      <c r="G1425" s="28" t="s">
        <v>5595</v>
      </c>
      <c r="H1425" s="28" t="s">
        <v>93</v>
      </c>
      <c r="I1425" s="28" t="s">
        <v>79</v>
      </c>
      <c r="J1425" s="28" t="s">
        <v>1678</v>
      </c>
      <c r="K1425" s="28" t="s">
        <v>226</v>
      </c>
      <c r="L1425" s="40">
        <v>18000.0</v>
      </c>
      <c r="M1425" s="29">
        <f t="shared" si="570"/>
        <v>18000</v>
      </c>
      <c r="N1425" s="57"/>
      <c r="O1425" s="37">
        <v>12500.0</v>
      </c>
      <c r="P1425" s="31">
        <f t="shared" si="566"/>
        <v>0.0144</v>
      </c>
      <c r="Q1425" s="32">
        <f t="shared" si="567"/>
        <v>5500</v>
      </c>
      <c r="R1425" s="32">
        <f t="shared" si="568"/>
        <v>-4500</v>
      </c>
      <c r="S1425" s="28"/>
      <c r="T1425" s="28">
        <f t="shared" si="569"/>
        <v>0</v>
      </c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</row>
    <row r="1426" ht="12.75" customHeight="1">
      <c r="A1426" s="38" t="s">
        <v>95</v>
      </c>
      <c r="B1426" s="34" t="s">
        <v>1928</v>
      </c>
      <c r="C1426" s="39" t="s">
        <v>5596</v>
      </c>
      <c r="D1426" s="28" t="s">
        <v>5597</v>
      </c>
      <c r="E1426" s="26" t="s">
        <v>1902</v>
      </c>
      <c r="F1426" s="28" t="s">
        <v>1924</v>
      </c>
      <c r="G1426" s="28" t="s">
        <v>5598</v>
      </c>
      <c r="H1426" s="28" t="s">
        <v>93</v>
      </c>
      <c r="I1426" s="28" t="s">
        <v>5599</v>
      </c>
      <c r="J1426" s="28" t="s">
        <v>1637</v>
      </c>
      <c r="K1426" s="28" t="s">
        <v>231</v>
      </c>
      <c r="L1426" s="40">
        <v>20000.0</v>
      </c>
      <c r="M1426" s="29">
        <f t="shared" si="570"/>
        <v>20000</v>
      </c>
      <c r="N1426" s="57"/>
      <c r="O1426" s="37">
        <v>12500.0</v>
      </c>
      <c r="P1426" s="31">
        <f t="shared" si="566"/>
        <v>0.016</v>
      </c>
      <c r="Q1426" s="32">
        <f t="shared" si="567"/>
        <v>7500</v>
      </c>
      <c r="R1426" s="32">
        <f t="shared" si="568"/>
        <v>-2500</v>
      </c>
      <c r="S1426" s="28"/>
      <c r="T1426" s="28">
        <f t="shared" si="569"/>
        <v>0</v>
      </c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</row>
    <row r="1427" ht="12.75" customHeight="1">
      <c r="A1427" s="38" t="s">
        <v>95</v>
      </c>
      <c r="B1427" s="34" t="s">
        <v>1928</v>
      </c>
      <c r="C1427" s="39" t="s">
        <v>5600</v>
      </c>
      <c r="D1427" s="28" t="s">
        <v>5601</v>
      </c>
      <c r="E1427" s="26" t="s">
        <v>1902</v>
      </c>
      <c r="F1427" s="28" t="s">
        <v>1924</v>
      </c>
      <c r="G1427" s="28" t="s">
        <v>5602</v>
      </c>
      <c r="H1427" s="28" t="s">
        <v>93</v>
      </c>
      <c r="I1427" s="28" t="s">
        <v>79</v>
      </c>
      <c r="J1427" s="28" t="s">
        <v>1445</v>
      </c>
      <c r="K1427" s="28" t="s">
        <v>1200</v>
      </c>
      <c r="L1427" s="40">
        <v>15000.0</v>
      </c>
      <c r="M1427" s="29">
        <f t="shared" si="570"/>
        <v>15000</v>
      </c>
      <c r="N1427" s="57"/>
      <c r="O1427" s="37">
        <v>12500.0</v>
      </c>
      <c r="P1427" s="31">
        <f t="shared" si="566"/>
        <v>0.012</v>
      </c>
      <c r="Q1427" s="32">
        <f t="shared" si="567"/>
        <v>2500</v>
      </c>
      <c r="R1427" s="32">
        <f t="shared" si="568"/>
        <v>-7500</v>
      </c>
      <c r="S1427" s="28"/>
      <c r="T1427" s="28">
        <f t="shared" si="569"/>
        <v>0</v>
      </c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</row>
    <row r="1428" ht="12.75" customHeight="1">
      <c r="A1428" s="25" t="s">
        <v>95</v>
      </c>
      <c r="B1428" s="26" t="s">
        <v>1933</v>
      </c>
      <c r="C1428" s="39" t="s">
        <v>4670</v>
      </c>
      <c r="D1428" s="28" t="s">
        <v>5603</v>
      </c>
      <c r="E1428" s="28" t="s">
        <v>1905</v>
      </c>
      <c r="F1428" s="28" t="s">
        <v>1924</v>
      </c>
      <c r="G1428" s="28" t="s">
        <v>5604</v>
      </c>
      <c r="H1428" s="53" t="s">
        <v>93</v>
      </c>
      <c r="I1428" s="28" t="s">
        <v>44</v>
      </c>
      <c r="J1428" s="28" t="s">
        <v>1564</v>
      </c>
      <c r="K1428" s="28" t="s">
        <v>1389</v>
      </c>
      <c r="L1428" s="29">
        <f t="shared" ref="L1428:L1433" si="572">M1428*1.2</f>
        <v>216000</v>
      </c>
      <c r="M1428" s="49">
        <v>180000.0</v>
      </c>
      <c r="N1428" s="28"/>
      <c r="O1428" s="30">
        <v>12500.0</v>
      </c>
      <c r="P1428" s="31">
        <f t="shared" si="566"/>
        <v>0.1728</v>
      </c>
      <c r="Q1428" s="32">
        <f t="shared" si="567"/>
        <v>203500</v>
      </c>
      <c r="R1428" s="32">
        <f t="shared" si="568"/>
        <v>193500</v>
      </c>
      <c r="S1428" s="28"/>
      <c r="T1428" s="28">
        <f t="shared" si="569"/>
        <v>0</v>
      </c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</row>
    <row r="1429" ht="12.75" customHeight="1">
      <c r="A1429" s="25" t="s">
        <v>95</v>
      </c>
      <c r="B1429" s="26" t="s">
        <v>1933</v>
      </c>
      <c r="C1429" s="39" t="s">
        <v>5605</v>
      </c>
      <c r="D1429" s="28" t="s">
        <v>5606</v>
      </c>
      <c r="E1429" s="28" t="s">
        <v>1902</v>
      </c>
      <c r="F1429" s="28" t="s">
        <v>1924</v>
      </c>
      <c r="G1429" s="28" t="s">
        <v>5607</v>
      </c>
      <c r="H1429" s="53" t="s">
        <v>93</v>
      </c>
      <c r="I1429" s="28" t="s">
        <v>5608</v>
      </c>
      <c r="J1429" s="28" t="s">
        <v>1649</v>
      </c>
      <c r="K1429" s="28" t="s">
        <v>922</v>
      </c>
      <c r="L1429" s="29">
        <f t="shared" si="572"/>
        <v>216000</v>
      </c>
      <c r="M1429" s="49">
        <v>180000.0</v>
      </c>
      <c r="N1429" s="28"/>
      <c r="O1429" s="30">
        <v>12500.0</v>
      </c>
      <c r="P1429" s="31">
        <f t="shared" si="566"/>
        <v>0.1728</v>
      </c>
      <c r="Q1429" s="32">
        <f t="shared" si="567"/>
        <v>203500</v>
      </c>
      <c r="R1429" s="32">
        <f t="shared" si="568"/>
        <v>193500</v>
      </c>
      <c r="S1429" s="28"/>
      <c r="T1429" s="28">
        <f t="shared" si="569"/>
        <v>0</v>
      </c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</row>
    <row r="1430" ht="12.75" customHeight="1">
      <c r="A1430" s="25" t="s">
        <v>95</v>
      </c>
      <c r="B1430" s="26" t="s">
        <v>1937</v>
      </c>
      <c r="C1430" s="44" t="s">
        <v>5609</v>
      </c>
      <c r="D1430" s="6" t="s">
        <v>5610</v>
      </c>
      <c r="E1430" s="6" t="s">
        <v>1902</v>
      </c>
      <c r="F1430" s="6" t="s">
        <v>1924</v>
      </c>
      <c r="G1430" s="6" t="s">
        <v>5611</v>
      </c>
      <c r="I1430" s="6" t="s">
        <v>93</v>
      </c>
      <c r="J1430" s="6" t="s">
        <v>1746</v>
      </c>
      <c r="K1430" s="6" t="s">
        <v>300</v>
      </c>
      <c r="L1430" s="29">
        <f t="shared" si="572"/>
        <v>74400</v>
      </c>
      <c r="M1430" s="45">
        <v>62000.0</v>
      </c>
      <c r="O1430" s="30">
        <v>12500.0</v>
      </c>
      <c r="P1430" s="31">
        <v>0.0496</v>
      </c>
      <c r="Q1430" s="32">
        <v>49500.0</v>
      </c>
      <c r="R1430" s="32">
        <v>39500.0</v>
      </c>
      <c r="S1430" s="28"/>
      <c r="T1430" s="28">
        <f t="shared" ref="T1430:T1436" si="573">IF(O1430&gt;=M1430,1,0)</f>
        <v>0</v>
      </c>
    </row>
    <row r="1431" ht="12.75" customHeight="1">
      <c r="A1431" s="25" t="s">
        <v>95</v>
      </c>
      <c r="B1431" s="26" t="s">
        <v>1937</v>
      </c>
      <c r="C1431" s="42" t="s">
        <v>4766</v>
      </c>
      <c r="D1431" s="28" t="s">
        <v>5612</v>
      </c>
      <c r="E1431" s="28" t="s">
        <v>1905</v>
      </c>
      <c r="F1431" s="28" t="s">
        <v>1924</v>
      </c>
      <c r="G1431" s="28" t="s">
        <v>5613</v>
      </c>
      <c r="H1431" s="28" t="s">
        <v>93</v>
      </c>
      <c r="I1431" s="28" t="s">
        <v>75</v>
      </c>
      <c r="J1431" s="28" t="s">
        <v>1802</v>
      </c>
      <c r="K1431" s="28" t="s">
        <v>1277</v>
      </c>
      <c r="L1431" s="29">
        <f t="shared" si="572"/>
        <v>22800</v>
      </c>
      <c r="M1431" s="43">
        <v>19000.0</v>
      </c>
      <c r="N1431" s="28"/>
      <c r="O1431" s="30">
        <v>12500.0</v>
      </c>
      <c r="P1431" s="31">
        <f t="shared" ref="P1431:P1436" si="574">sum(M1431/O1431/100)</f>
        <v>0.0152</v>
      </c>
      <c r="Q1431" s="32">
        <f t="shared" ref="Q1431:Q1436" si="575">sum(M1431-O1431)</f>
        <v>6500</v>
      </c>
      <c r="R1431" s="32">
        <f t="shared" ref="R1431:R1436" si="576">M1431-O1431-$S$1</f>
        <v>-3500</v>
      </c>
      <c r="S1431" s="28"/>
      <c r="T1431" s="28">
        <f t="shared" si="573"/>
        <v>0</v>
      </c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</row>
    <row r="1432" ht="12.75" customHeight="1">
      <c r="A1432" s="25" t="s">
        <v>95</v>
      </c>
      <c r="B1432" s="26" t="s">
        <v>1937</v>
      </c>
      <c r="C1432" s="42" t="s">
        <v>5614</v>
      </c>
      <c r="D1432" s="28" t="s">
        <v>5615</v>
      </c>
      <c r="E1432" s="28" t="s">
        <v>1902</v>
      </c>
      <c r="F1432" s="28" t="s">
        <v>1924</v>
      </c>
      <c r="G1432" s="28" t="s">
        <v>5616</v>
      </c>
      <c r="H1432" s="28" t="s">
        <v>93</v>
      </c>
      <c r="I1432" s="28" t="s">
        <v>3730</v>
      </c>
      <c r="J1432" s="28" t="s">
        <v>1874</v>
      </c>
      <c r="K1432" s="28" t="s">
        <v>1162</v>
      </c>
      <c r="L1432" s="29">
        <f t="shared" si="572"/>
        <v>50400</v>
      </c>
      <c r="M1432" s="43">
        <v>42000.0</v>
      </c>
      <c r="N1432" s="28"/>
      <c r="O1432" s="30">
        <v>12500.0</v>
      </c>
      <c r="P1432" s="31">
        <f t="shared" si="574"/>
        <v>0.0336</v>
      </c>
      <c r="Q1432" s="32">
        <f t="shared" si="575"/>
        <v>29500</v>
      </c>
      <c r="R1432" s="32">
        <f t="shared" si="576"/>
        <v>19500</v>
      </c>
      <c r="S1432" s="28"/>
      <c r="T1432" s="28">
        <f t="shared" si="573"/>
        <v>0</v>
      </c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</row>
    <row r="1433" ht="12.75" customHeight="1">
      <c r="A1433" s="25" t="s">
        <v>95</v>
      </c>
      <c r="B1433" s="26" t="s">
        <v>1937</v>
      </c>
      <c r="C1433" s="42" t="s">
        <v>5617</v>
      </c>
      <c r="D1433" s="28" t="s">
        <v>5618</v>
      </c>
      <c r="E1433" s="28" t="s">
        <v>1902</v>
      </c>
      <c r="F1433" s="28" t="s">
        <v>1924</v>
      </c>
      <c r="G1433" s="28" t="s">
        <v>5619</v>
      </c>
      <c r="H1433" s="28" t="s">
        <v>93</v>
      </c>
      <c r="I1433" s="28" t="s">
        <v>5620</v>
      </c>
      <c r="J1433" s="28" t="s">
        <v>1539</v>
      </c>
      <c r="K1433" s="28" t="s">
        <v>679</v>
      </c>
      <c r="L1433" s="29">
        <f t="shared" si="572"/>
        <v>50400</v>
      </c>
      <c r="M1433" s="43">
        <v>42000.0</v>
      </c>
      <c r="N1433" s="28"/>
      <c r="O1433" s="30">
        <v>12500.0</v>
      </c>
      <c r="P1433" s="31">
        <f t="shared" si="574"/>
        <v>0.0336</v>
      </c>
      <c r="Q1433" s="32">
        <f t="shared" si="575"/>
        <v>29500</v>
      </c>
      <c r="R1433" s="32">
        <f t="shared" si="576"/>
        <v>19500</v>
      </c>
      <c r="S1433" s="28"/>
      <c r="T1433" s="28">
        <f t="shared" si="573"/>
        <v>0</v>
      </c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</row>
    <row r="1434" ht="12.75" customHeight="1">
      <c r="A1434" s="25" t="s">
        <v>95</v>
      </c>
      <c r="B1434" s="35" t="s">
        <v>1949</v>
      </c>
      <c r="C1434" s="27" t="s">
        <v>5621</v>
      </c>
      <c r="D1434" s="28" t="s">
        <v>5622</v>
      </c>
      <c r="E1434" s="28" t="s">
        <v>1905</v>
      </c>
      <c r="F1434" s="28" t="s">
        <v>1924</v>
      </c>
      <c r="G1434" s="28" t="s">
        <v>5623</v>
      </c>
      <c r="H1434" s="28" t="s">
        <v>93</v>
      </c>
      <c r="I1434" s="28" t="s">
        <v>2205</v>
      </c>
      <c r="J1434" s="32" t="s">
        <v>1420</v>
      </c>
      <c r="K1434" s="32" t="s">
        <v>1204</v>
      </c>
      <c r="L1434" s="29">
        <v>31200.0</v>
      </c>
      <c r="M1434" s="49">
        <v>26000.0</v>
      </c>
      <c r="N1434" s="50"/>
      <c r="O1434" s="48">
        <v>12500.0</v>
      </c>
      <c r="P1434" s="31">
        <f t="shared" si="574"/>
        <v>0.0208</v>
      </c>
      <c r="Q1434" s="32">
        <f t="shared" si="575"/>
        <v>13500</v>
      </c>
      <c r="R1434" s="32">
        <f t="shared" si="576"/>
        <v>3500</v>
      </c>
      <c r="S1434" s="28"/>
      <c r="T1434" s="28">
        <f t="shared" si="573"/>
        <v>0</v>
      </c>
      <c r="U1434" s="28"/>
      <c r="V1434" s="28"/>
      <c r="W1434" s="28"/>
    </row>
    <row r="1435" ht="12.75" customHeight="1">
      <c r="A1435" s="25" t="s">
        <v>95</v>
      </c>
      <c r="B1435" s="35" t="s">
        <v>1949</v>
      </c>
      <c r="C1435" s="27" t="s">
        <v>5624</v>
      </c>
      <c r="D1435" s="28" t="s">
        <v>5625</v>
      </c>
      <c r="E1435" s="28" t="s">
        <v>1902</v>
      </c>
      <c r="F1435" s="28" t="s">
        <v>1952</v>
      </c>
      <c r="G1435" s="28" t="s">
        <v>5626</v>
      </c>
      <c r="H1435" s="28" t="s">
        <v>93</v>
      </c>
      <c r="I1435" s="28" t="s">
        <v>2772</v>
      </c>
      <c r="J1435" s="32" t="s">
        <v>1870</v>
      </c>
      <c r="K1435" s="32" t="s">
        <v>519</v>
      </c>
      <c r="L1435" s="29">
        <v>22800.0</v>
      </c>
      <c r="M1435" s="49">
        <v>19000.0</v>
      </c>
      <c r="N1435" s="50"/>
      <c r="O1435" s="48">
        <v>12500.0</v>
      </c>
      <c r="P1435" s="31">
        <f t="shared" si="574"/>
        <v>0.0152</v>
      </c>
      <c r="Q1435" s="32">
        <f t="shared" si="575"/>
        <v>6500</v>
      </c>
      <c r="R1435" s="32">
        <f t="shared" si="576"/>
        <v>-3500</v>
      </c>
      <c r="S1435" s="28"/>
      <c r="T1435" s="28">
        <f t="shared" si="573"/>
        <v>0</v>
      </c>
      <c r="U1435" s="28"/>
      <c r="V1435" s="28"/>
      <c r="W1435" s="28"/>
    </row>
    <row r="1436" ht="12.75" customHeight="1">
      <c r="A1436" s="25" t="s">
        <v>95</v>
      </c>
      <c r="B1436" s="35" t="s">
        <v>1949</v>
      </c>
      <c r="C1436" s="27" t="s">
        <v>5627</v>
      </c>
      <c r="D1436" s="28" t="s">
        <v>5628</v>
      </c>
      <c r="E1436" s="28" t="s">
        <v>1905</v>
      </c>
      <c r="F1436" s="28" t="s">
        <v>1924</v>
      </c>
      <c r="G1436" s="28" t="s">
        <v>5629</v>
      </c>
      <c r="H1436" s="28" t="s">
        <v>93</v>
      </c>
      <c r="I1436" s="28" t="s">
        <v>48</v>
      </c>
      <c r="J1436" s="32" t="s">
        <v>1839</v>
      </c>
      <c r="K1436" s="32" t="s">
        <v>663</v>
      </c>
      <c r="L1436" s="29">
        <v>6000.0</v>
      </c>
      <c r="M1436" s="49">
        <v>5000.0</v>
      </c>
      <c r="N1436" s="50"/>
      <c r="O1436" s="48">
        <v>12500.0</v>
      </c>
      <c r="P1436" s="31">
        <f t="shared" si="574"/>
        <v>0.004</v>
      </c>
      <c r="Q1436" s="32">
        <f t="shared" si="575"/>
        <v>-7500</v>
      </c>
      <c r="R1436" s="32">
        <f t="shared" si="576"/>
        <v>-17500</v>
      </c>
      <c r="S1436" s="28"/>
      <c r="T1436" s="28">
        <f t="shared" si="573"/>
        <v>1</v>
      </c>
      <c r="U1436" s="28"/>
      <c r="V1436" s="28"/>
      <c r="W1436" s="28"/>
    </row>
    <row r="1437" ht="12.75" customHeight="1">
      <c r="A1437" s="25" t="s">
        <v>96</v>
      </c>
      <c r="B1437" s="26" t="s">
        <v>1900</v>
      </c>
      <c r="C1437" s="27">
        <v>452.0</v>
      </c>
      <c r="D1437" s="28" t="s">
        <v>5630</v>
      </c>
      <c r="E1437" s="28" t="s">
        <v>1905</v>
      </c>
      <c r="F1437" s="28"/>
      <c r="G1437" s="28" t="s">
        <v>5631</v>
      </c>
      <c r="H1437" s="28"/>
      <c r="I1437" s="28"/>
      <c r="J1437" s="28" t="s">
        <v>1678</v>
      </c>
      <c r="K1437" s="28" t="s">
        <v>1227</v>
      </c>
      <c r="L1437" s="29">
        <f>M1437*1.2</f>
        <v>12000</v>
      </c>
      <c r="M1437" s="29">
        <v>10000.0</v>
      </c>
      <c r="N1437" s="28"/>
      <c r="O1437" s="30">
        <v>10000.0</v>
      </c>
      <c r="P1437" s="31">
        <f t="shared" ref="P1437:P1448" si="577">sum(L1437/O1437/100)</f>
        <v>0.012</v>
      </c>
      <c r="Q1437" s="32">
        <f t="shared" ref="Q1437:Q1448" si="578">sum(L1437-O1437)</f>
        <v>2000</v>
      </c>
      <c r="R1437" s="32">
        <f t="shared" ref="R1437:R1448" si="579">L1437-O1437-$S$1</f>
        <v>-8000</v>
      </c>
      <c r="S1437" s="28"/>
      <c r="T1437" s="28">
        <f t="shared" ref="T1437:T1448" si="580">IF(O1437&gt;=L1437,1,0)</f>
        <v>0</v>
      </c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</row>
    <row r="1438" ht="12.75" customHeight="1">
      <c r="A1438" s="33" t="s">
        <v>96</v>
      </c>
      <c r="B1438" s="26" t="s">
        <v>2005</v>
      </c>
      <c r="C1438" s="54">
        <v>671.0</v>
      </c>
      <c r="D1438" s="28" t="s">
        <v>5632</v>
      </c>
      <c r="E1438" s="26" t="s">
        <v>1905</v>
      </c>
      <c r="F1438" s="35" t="s">
        <v>2382</v>
      </c>
      <c r="G1438" s="35" t="s">
        <v>5633</v>
      </c>
      <c r="H1438" s="28"/>
      <c r="I1438" s="28"/>
      <c r="J1438" s="35" t="s">
        <v>1449</v>
      </c>
      <c r="K1438" s="35" t="s">
        <v>683</v>
      </c>
      <c r="L1438" s="40">
        <v>15000.0</v>
      </c>
      <c r="M1438" s="29">
        <f t="shared" ref="M1438:M1448" si="581">L1438</f>
        <v>15000</v>
      </c>
      <c r="N1438" s="53"/>
      <c r="O1438" s="37">
        <v>10000.0</v>
      </c>
      <c r="P1438" s="31">
        <f t="shared" si="577"/>
        <v>0.015</v>
      </c>
      <c r="Q1438" s="32">
        <f t="shared" si="578"/>
        <v>5000</v>
      </c>
      <c r="R1438" s="32">
        <f t="shared" si="579"/>
        <v>-5000</v>
      </c>
      <c r="S1438" s="28"/>
      <c r="T1438" s="28">
        <f t="shared" si="580"/>
        <v>0</v>
      </c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</row>
    <row r="1439" ht="12.75" customHeight="1">
      <c r="A1439" s="33" t="s">
        <v>96</v>
      </c>
      <c r="B1439" s="26" t="s">
        <v>2005</v>
      </c>
      <c r="C1439" s="54">
        <v>699.0</v>
      </c>
      <c r="D1439" s="28" t="s">
        <v>5634</v>
      </c>
      <c r="E1439" s="26" t="s">
        <v>1905</v>
      </c>
      <c r="F1439" s="35" t="s">
        <v>1924</v>
      </c>
      <c r="G1439" s="35" t="s">
        <v>5635</v>
      </c>
      <c r="H1439" s="28"/>
      <c r="I1439" s="28"/>
      <c r="J1439" s="35" t="s">
        <v>1613</v>
      </c>
      <c r="K1439" s="35" t="s">
        <v>1005</v>
      </c>
      <c r="L1439" s="40">
        <v>14000.0</v>
      </c>
      <c r="M1439" s="29">
        <f t="shared" si="581"/>
        <v>14000</v>
      </c>
      <c r="N1439" s="53"/>
      <c r="O1439" s="37">
        <v>10000.0</v>
      </c>
      <c r="P1439" s="31">
        <f t="shared" si="577"/>
        <v>0.014</v>
      </c>
      <c r="Q1439" s="32">
        <f t="shared" si="578"/>
        <v>4000</v>
      </c>
      <c r="R1439" s="32">
        <f t="shared" si="579"/>
        <v>-6000</v>
      </c>
      <c r="S1439" s="28"/>
      <c r="T1439" s="28">
        <f t="shared" si="580"/>
        <v>0</v>
      </c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</row>
    <row r="1440" ht="12.75" customHeight="1">
      <c r="A1440" s="33" t="s">
        <v>96</v>
      </c>
      <c r="B1440" s="26" t="s">
        <v>2005</v>
      </c>
      <c r="C1440" s="54">
        <v>703.0</v>
      </c>
      <c r="D1440" s="35" t="s">
        <v>5636</v>
      </c>
      <c r="E1440" s="26" t="s">
        <v>1902</v>
      </c>
      <c r="F1440" s="35" t="s">
        <v>1924</v>
      </c>
      <c r="G1440" s="35">
        <v>2023.0</v>
      </c>
      <c r="H1440" s="28"/>
      <c r="I1440" s="28"/>
      <c r="J1440" s="35" t="s">
        <v>1680</v>
      </c>
      <c r="K1440" s="35" t="s">
        <v>815</v>
      </c>
      <c r="L1440" s="40">
        <v>4000.0</v>
      </c>
      <c r="M1440" s="29">
        <f t="shared" si="581"/>
        <v>4000</v>
      </c>
      <c r="N1440" s="53"/>
      <c r="O1440" s="37">
        <v>10000.0</v>
      </c>
      <c r="P1440" s="31">
        <f t="shared" si="577"/>
        <v>0.004</v>
      </c>
      <c r="Q1440" s="32">
        <f t="shared" si="578"/>
        <v>-6000</v>
      </c>
      <c r="R1440" s="32">
        <f t="shared" si="579"/>
        <v>-16000</v>
      </c>
      <c r="S1440" s="28"/>
      <c r="T1440" s="28">
        <f t="shared" si="580"/>
        <v>1</v>
      </c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</row>
    <row r="1441" ht="12.75" customHeight="1">
      <c r="A1441" s="33" t="s">
        <v>96</v>
      </c>
      <c r="B1441" s="26" t="s">
        <v>2005</v>
      </c>
      <c r="C1441" s="54">
        <v>725.0</v>
      </c>
      <c r="D1441" s="35" t="s">
        <v>5637</v>
      </c>
      <c r="E1441" s="26" t="s">
        <v>1902</v>
      </c>
      <c r="F1441" s="35" t="s">
        <v>1944</v>
      </c>
      <c r="G1441" s="35">
        <v>2023.0</v>
      </c>
      <c r="H1441" s="28"/>
      <c r="I1441" s="28"/>
      <c r="J1441" s="35" t="s">
        <v>1883</v>
      </c>
      <c r="K1441" s="35" t="s">
        <v>1131</v>
      </c>
      <c r="L1441" s="40">
        <v>3000.0</v>
      </c>
      <c r="M1441" s="29">
        <f t="shared" si="581"/>
        <v>3000</v>
      </c>
      <c r="N1441" s="53"/>
      <c r="O1441" s="37">
        <v>10000.0</v>
      </c>
      <c r="P1441" s="31">
        <f t="shared" si="577"/>
        <v>0.003</v>
      </c>
      <c r="Q1441" s="32">
        <f t="shared" si="578"/>
        <v>-7000</v>
      </c>
      <c r="R1441" s="32">
        <f t="shared" si="579"/>
        <v>-17000</v>
      </c>
      <c r="S1441" s="28"/>
      <c r="T1441" s="28">
        <f t="shared" si="580"/>
        <v>1</v>
      </c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</row>
    <row r="1442" ht="12.75" customHeight="1">
      <c r="A1442" s="52" t="s">
        <v>96</v>
      </c>
      <c r="B1442" s="26" t="s">
        <v>2005</v>
      </c>
      <c r="C1442" s="34">
        <v>964.0</v>
      </c>
      <c r="D1442" s="28" t="str">
        <f>CONCATENATE(A1442," x ", G1442)</f>
        <v>Magna Grecia (IRE) x Shaqeeqa (GB)</v>
      </c>
      <c r="E1442" s="26" t="s">
        <v>1902</v>
      </c>
      <c r="F1442" s="26" t="s">
        <v>2019</v>
      </c>
      <c r="G1442" s="26" t="s">
        <v>5638</v>
      </c>
      <c r="H1442" s="28"/>
      <c r="I1442" s="28"/>
      <c r="J1442" s="26" t="s">
        <v>1656</v>
      </c>
      <c r="K1442" s="26" t="s">
        <v>1026</v>
      </c>
      <c r="L1442" s="55">
        <v>4500.0</v>
      </c>
      <c r="M1442" s="29">
        <f t="shared" si="581"/>
        <v>4500</v>
      </c>
      <c r="N1442" s="28"/>
      <c r="O1442" s="37">
        <v>10000.0</v>
      </c>
      <c r="P1442" s="31">
        <f t="shared" si="577"/>
        <v>0.0045</v>
      </c>
      <c r="Q1442" s="32">
        <f t="shared" si="578"/>
        <v>-5500</v>
      </c>
      <c r="R1442" s="32">
        <f t="shared" si="579"/>
        <v>-15500</v>
      </c>
      <c r="S1442" s="28"/>
      <c r="T1442" s="28">
        <f t="shared" si="580"/>
        <v>1</v>
      </c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</row>
    <row r="1443" ht="12.75" customHeight="1">
      <c r="A1443" s="38" t="s">
        <v>96</v>
      </c>
      <c r="B1443" s="34" t="s">
        <v>1921</v>
      </c>
      <c r="C1443" s="39" t="s">
        <v>5639</v>
      </c>
      <c r="D1443" s="28" t="s">
        <v>5640</v>
      </c>
      <c r="E1443" s="26" t="s">
        <v>1902</v>
      </c>
      <c r="F1443" s="28" t="s">
        <v>1924</v>
      </c>
      <c r="G1443" s="28" t="s">
        <v>5641</v>
      </c>
      <c r="H1443" s="28" t="s">
        <v>79</v>
      </c>
      <c r="I1443" s="28" t="s">
        <v>5642</v>
      </c>
      <c r="J1443" s="28" t="s">
        <v>1449</v>
      </c>
      <c r="K1443" s="28" t="s">
        <v>188</v>
      </c>
      <c r="L1443" s="40">
        <v>1000.0</v>
      </c>
      <c r="M1443" s="29">
        <f t="shared" si="581"/>
        <v>1000</v>
      </c>
      <c r="N1443" s="57"/>
      <c r="O1443" s="37">
        <v>10000.0</v>
      </c>
      <c r="P1443" s="31">
        <f t="shared" si="577"/>
        <v>0.001</v>
      </c>
      <c r="Q1443" s="32">
        <f t="shared" si="578"/>
        <v>-9000</v>
      </c>
      <c r="R1443" s="32">
        <f t="shared" si="579"/>
        <v>-19000</v>
      </c>
      <c r="S1443" s="28"/>
      <c r="T1443" s="28">
        <f t="shared" si="580"/>
        <v>1</v>
      </c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</row>
    <row r="1444" ht="12.75" customHeight="1">
      <c r="A1444" s="38" t="s">
        <v>96</v>
      </c>
      <c r="B1444" s="34" t="s">
        <v>1921</v>
      </c>
      <c r="C1444" s="39" t="s">
        <v>5643</v>
      </c>
      <c r="D1444" s="28" t="s">
        <v>5644</v>
      </c>
      <c r="E1444" s="26" t="s">
        <v>1902</v>
      </c>
      <c r="F1444" s="28" t="s">
        <v>1944</v>
      </c>
      <c r="G1444" s="28" t="s">
        <v>5645</v>
      </c>
      <c r="H1444" s="28" t="s">
        <v>79</v>
      </c>
      <c r="I1444" s="28" t="s">
        <v>3864</v>
      </c>
      <c r="J1444" s="28" t="s">
        <v>1427</v>
      </c>
      <c r="K1444" s="28" t="s">
        <v>1020</v>
      </c>
      <c r="L1444" s="40">
        <v>2500.0</v>
      </c>
      <c r="M1444" s="29">
        <f t="shared" si="581"/>
        <v>2500</v>
      </c>
      <c r="N1444" s="57"/>
      <c r="O1444" s="37">
        <v>10000.0</v>
      </c>
      <c r="P1444" s="31">
        <f t="shared" si="577"/>
        <v>0.0025</v>
      </c>
      <c r="Q1444" s="32">
        <f t="shared" si="578"/>
        <v>-7500</v>
      </c>
      <c r="R1444" s="32">
        <f t="shared" si="579"/>
        <v>-17500</v>
      </c>
      <c r="S1444" s="28"/>
      <c r="T1444" s="28">
        <f t="shared" si="580"/>
        <v>1</v>
      </c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</row>
    <row r="1445" ht="12.75" customHeight="1">
      <c r="A1445" s="38" t="s">
        <v>96</v>
      </c>
      <c r="B1445" s="34" t="s">
        <v>1921</v>
      </c>
      <c r="C1445" s="39" t="s">
        <v>2870</v>
      </c>
      <c r="D1445" s="28" t="s">
        <v>5646</v>
      </c>
      <c r="E1445" s="26" t="s">
        <v>1905</v>
      </c>
      <c r="F1445" s="28" t="s">
        <v>1924</v>
      </c>
      <c r="G1445" s="28" t="s">
        <v>5647</v>
      </c>
      <c r="H1445" s="28" t="s">
        <v>79</v>
      </c>
      <c r="I1445" s="28" t="s">
        <v>5620</v>
      </c>
      <c r="J1445" s="28" t="s">
        <v>1595</v>
      </c>
      <c r="K1445" s="28" t="s">
        <v>1016</v>
      </c>
      <c r="L1445" s="40">
        <v>7500.0</v>
      </c>
      <c r="M1445" s="29">
        <f t="shared" si="581"/>
        <v>7500</v>
      </c>
      <c r="N1445" s="57"/>
      <c r="O1445" s="37">
        <v>10000.0</v>
      </c>
      <c r="P1445" s="31">
        <f t="shared" si="577"/>
        <v>0.0075</v>
      </c>
      <c r="Q1445" s="32">
        <f t="shared" si="578"/>
        <v>-2500</v>
      </c>
      <c r="R1445" s="32">
        <f t="shared" si="579"/>
        <v>-12500</v>
      </c>
      <c r="S1445" s="28"/>
      <c r="T1445" s="28">
        <f t="shared" si="580"/>
        <v>1</v>
      </c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</row>
    <row r="1446" ht="12.75" customHeight="1">
      <c r="A1446" s="38" t="s">
        <v>96</v>
      </c>
      <c r="B1446" s="34" t="s">
        <v>1921</v>
      </c>
      <c r="C1446" s="39" t="s">
        <v>5648</v>
      </c>
      <c r="D1446" s="28" t="s">
        <v>5649</v>
      </c>
      <c r="E1446" s="26" t="s">
        <v>1902</v>
      </c>
      <c r="F1446" s="28" t="s">
        <v>1924</v>
      </c>
      <c r="G1446" s="28" t="s">
        <v>5650</v>
      </c>
      <c r="H1446" s="28" t="s">
        <v>79</v>
      </c>
      <c r="I1446" s="28" t="s">
        <v>44</v>
      </c>
      <c r="J1446" s="28" t="s">
        <v>1868</v>
      </c>
      <c r="K1446" s="28" t="s">
        <v>840</v>
      </c>
      <c r="L1446" s="40">
        <v>1000.0</v>
      </c>
      <c r="M1446" s="29">
        <f t="shared" si="581"/>
        <v>1000</v>
      </c>
      <c r="N1446" s="57"/>
      <c r="O1446" s="37">
        <v>10000.0</v>
      </c>
      <c r="P1446" s="31">
        <f t="shared" si="577"/>
        <v>0.001</v>
      </c>
      <c r="Q1446" s="32">
        <f t="shared" si="578"/>
        <v>-9000</v>
      </c>
      <c r="R1446" s="32">
        <f t="shared" si="579"/>
        <v>-19000</v>
      </c>
      <c r="S1446" s="28"/>
      <c r="T1446" s="28">
        <f t="shared" si="580"/>
        <v>1</v>
      </c>
      <c r="V1446" s="28"/>
      <c r="W1446" s="28"/>
      <c r="X1446" s="28"/>
    </row>
    <row r="1447" ht="12.75" customHeight="1">
      <c r="A1447" s="38" t="s">
        <v>96</v>
      </c>
      <c r="B1447" s="34" t="s">
        <v>1928</v>
      </c>
      <c r="C1447" s="39" t="s">
        <v>2713</v>
      </c>
      <c r="D1447" s="28" t="s">
        <v>5651</v>
      </c>
      <c r="E1447" s="26" t="s">
        <v>1902</v>
      </c>
      <c r="F1447" s="28" t="s">
        <v>1924</v>
      </c>
      <c r="G1447" s="28" t="s">
        <v>5652</v>
      </c>
      <c r="H1447" s="28" t="s">
        <v>79</v>
      </c>
      <c r="I1447" s="28" t="s">
        <v>2568</v>
      </c>
      <c r="J1447" s="28" t="s">
        <v>1607</v>
      </c>
      <c r="K1447" s="28" t="s">
        <v>826</v>
      </c>
      <c r="L1447" s="40">
        <v>19000.0</v>
      </c>
      <c r="M1447" s="29">
        <f t="shared" si="581"/>
        <v>19000</v>
      </c>
      <c r="N1447" s="57"/>
      <c r="O1447" s="37">
        <v>10000.0</v>
      </c>
      <c r="P1447" s="31">
        <f t="shared" si="577"/>
        <v>0.019</v>
      </c>
      <c r="Q1447" s="32">
        <f t="shared" si="578"/>
        <v>9000</v>
      </c>
      <c r="R1447" s="32">
        <f t="shared" si="579"/>
        <v>-1000</v>
      </c>
      <c r="S1447" s="28"/>
      <c r="T1447" s="28">
        <f t="shared" si="580"/>
        <v>0</v>
      </c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</row>
    <row r="1448" ht="12.75" customHeight="1">
      <c r="A1448" s="38" t="s">
        <v>96</v>
      </c>
      <c r="B1448" s="34" t="s">
        <v>1928</v>
      </c>
      <c r="C1448" s="39" t="s">
        <v>5653</v>
      </c>
      <c r="D1448" s="28" t="s">
        <v>5654</v>
      </c>
      <c r="E1448" s="26" t="s">
        <v>1905</v>
      </c>
      <c r="F1448" s="28" t="s">
        <v>1924</v>
      </c>
      <c r="G1448" s="28" t="s">
        <v>5655</v>
      </c>
      <c r="H1448" s="28" t="s">
        <v>79</v>
      </c>
      <c r="I1448" s="28" t="s">
        <v>9</v>
      </c>
      <c r="J1448" s="28" t="s">
        <v>1711</v>
      </c>
      <c r="K1448" s="28" t="s">
        <v>1246</v>
      </c>
      <c r="L1448" s="40">
        <v>30000.0</v>
      </c>
      <c r="M1448" s="29">
        <f t="shared" si="581"/>
        <v>30000</v>
      </c>
      <c r="N1448" s="57"/>
      <c r="O1448" s="37">
        <v>10000.0</v>
      </c>
      <c r="P1448" s="31">
        <f t="shared" si="577"/>
        <v>0.03</v>
      </c>
      <c r="Q1448" s="32">
        <f t="shared" si="578"/>
        <v>20000</v>
      </c>
      <c r="R1448" s="32">
        <f t="shared" si="579"/>
        <v>10000</v>
      </c>
      <c r="S1448" s="28"/>
      <c r="T1448" s="28">
        <f t="shared" si="580"/>
        <v>0</v>
      </c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</row>
    <row r="1449" ht="12.75" customHeight="1">
      <c r="A1449" s="25" t="s">
        <v>96</v>
      </c>
      <c r="B1449" s="35" t="s">
        <v>1949</v>
      </c>
      <c r="C1449" s="27" t="s">
        <v>5656</v>
      </c>
      <c r="D1449" s="28" t="s">
        <v>5657</v>
      </c>
      <c r="E1449" s="28" t="s">
        <v>1902</v>
      </c>
      <c r="F1449" s="28" t="s">
        <v>1924</v>
      </c>
      <c r="G1449" s="28" t="s">
        <v>5658</v>
      </c>
      <c r="H1449" s="28" t="s">
        <v>79</v>
      </c>
      <c r="I1449" s="28" t="s">
        <v>2314</v>
      </c>
      <c r="J1449" s="32" t="s">
        <v>1679</v>
      </c>
      <c r="K1449" s="32" t="s">
        <v>879</v>
      </c>
      <c r="L1449" s="29">
        <v>13200.0</v>
      </c>
      <c r="M1449" s="49">
        <v>11000.0</v>
      </c>
      <c r="N1449" s="50"/>
      <c r="O1449" s="48">
        <v>10000.0</v>
      </c>
      <c r="P1449" s="31">
        <f t="shared" ref="P1449:P1452" si="582">sum(M1449/O1449/100)</f>
        <v>0.011</v>
      </c>
      <c r="Q1449" s="32">
        <f t="shared" ref="Q1449:Q1452" si="583">sum(M1449-O1449)</f>
        <v>1000</v>
      </c>
      <c r="R1449" s="32">
        <f t="shared" ref="R1449:R1452" si="584">M1449-O1449-$S$1</f>
        <v>-9000</v>
      </c>
      <c r="S1449" s="28"/>
      <c r="T1449" s="28">
        <f t="shared" ref="T1449:T1452" si="585">IF(O1449&gt;=M1449,1,0)</f>
        <v>0</v>
      </c>
      <c r="U1449" s="28"/>
      <c r="V1449" s="28"/>
      <c r="W1449" s="28"/>
    </row>
    <row r="1450" ht="12.75" customHeight="1">
      <c r="A1450" s="25" t="s">
        <v>96</v>
      </c>
      <c r="B1450" s="35" t="s">
        <v>1949</v>
      </c>
      <c r="C1450" s="27" t="s">
        <v>5659</v>
      </c>
      <c r="D1450" s="28" t="s">
        <v>5660</v>
      </c>
      <c r="E1450" s="28" t="s">
        <v>1905</v>
      </c>
      <c r="F1450" s="28" t="s">
        <v>1924</v>
      </c>
      <c r="G1450" s="28" t="s">
        <v>5661</v>
      </c>
      <c r="H1450" s="28" t="s">
        <v>79</v>
      </c>
      <c r="I1450" s="28" t="s">
        <v>70</v>
      </c>
      <c r="J1450" s="32" t="s">
        <v>1578</v>
      </c>
      <c r="K1450" s="32" t="s">
        <v>769</v>
      </c>
      <c r="L1450" s="29">
        <v>19200.0</v>
      </c>
      <c r="M1450" s="49">
        <v>16000.0</v>
      </c>
      <c r="N1450" s="50"/>
      <c r="O1450" s="48">
        <v>10000.0</v>
      </c>
      <c r="P1450" s="31">
        <f t="shared" si="582"/>
        <v>0.016</v>
      </c>
      <c r="Q1450" s="32">
        <f t="shared" si="583"/>
        <v>6000</v>
      </c>
      <c r="R1450" s="32">
        <f t="shared" si="584"/>
        <v>-4000</v>
      </c>
      <c r="S1450" s="28"/>
      <c r="T1450" s="28">
        <f t="shared" si="585"/>
        <v>0</v>
      </c>
      <c r="U1450" s="28"/>
      <c r="V1450" s="28"/>
      <c r="W1450" s="28"/>
    </row>
    <row r="1451" ht="12.75" customHeight="1">
      <c r="A1451" s="25" t="s">
        <v>96</v>
      </c>
      <c r="B1451" s="35" t="s">
        <v>1949</v>
      </c>
      <c r="C1451" s="27" t="s">
        <v>5662</v>
      </c>
      <c r="D1451" s="28" t="s">
        <v>5663</v>
      </c>
      <c r="E1451" s="28" t="s">
        <v>1902</v>
      </c>
      <c r="F1451" s="28" t="s">
        <v>1924</v>
      </c>
      <c r="G1451" s="28" t="s">
        <v>5664</v>
      </c>
      <c r="H1451" s="28" t="s">
        <v>79</v>
      </c>
      <c r="I1451" s="28" t="s">
        <v>2477</v>
      </c>
      <c r="J1451" s="32" t="s">
        <v>1515</v>
      </c>
      <c r="K1451" s="32" t="s">
        <v>829</v>
      </c>
      <c r="L1451" s="29">
        <v>1200.0</v>
      </c>
      <c r="M1451" s="49">
        <v>1000.0</v>
      </c>
      <c r="N1451" s="50"/>
      <c r="O1451" s="48">
        <v>10000.0</v>
      </c>
      <c r="P1451" s="31">
        <f t="shared" si="582"/>
        <v>0.001</v>
      </c>
      <c r="Q1451" s="32">
        <f t="shared" si="583"/>
        <v>-9000</v>
      </c>
      <c r="R1451" s="32">
        <f t="shared" si="584"/>
        <v>-19000</v>
      </c>
      <c r="S1451" s="28"/>
      <c r="T1451" s="28">
        <f t="shared" si="585"/>
        <v>1</v>
      </c>
      <c r="U1451" s="28"/>
      <c r="V1451" s="28"/>
      <c r="W1451" s="28"/>
    </row>
    <row r="1452" ht="12.75" customHeight="1">
      <c r="A1452" s="25" t="s">
        <v>96</v>
      </c>
      <c r="B1452" s="35" t="s">
        <v>1949</v>
      </c>
      <c r="C1452" s="27" t="s">
        <v>5665</v>
      </c>
      <c r="D1452" s="28" t="s">
        <v>5666</v>
      </c>
      <c r="E1452" s="28" t="s">
        <v>1902</v>
      </c>
      <c r="F1452" s="28" t="s">
        <v>1924</v>
      </c>
      <c r="G1452" s="28" t="s">
        <v>5667</v>
      </c>
      <c r="H1452" s="28" t="s">
        <v>79</v>
      </c>
      <c r="I1452" s="28" t="s">
        <v>2634</v>
      </c>
      <c r="J1452" s="32" t="s">
        <v>1454</v>
      </c>
      <c r="K1452" s="32" t="s">
        <v>698</v>
      </c>
      <c r="L1452" s="29">
        <v>1200.0</v>
      </c>
      <c r="M1452" s="49">
        <v>1000.0</v>
      </c>
      <c r="N1452" s="50"/>
      <c r="O1452" s="48">
        <v>10000.0</v>
      </c>
      <c r="P1452" s="31">
        <f t="shared" si="582"/>
        <v>0.001</v>
      </c>
      <c r="Q1452" s="32">
        <f t="shared" si="583"/>
        <v>-9000</v>
      </c>
      <c r="R1452" s="32">
        <f t="shared" si="584"/>
        <v>-19000</v>
      </c>
      <c r="S1452" s="28"/>
      <c r="T1452" s="28">
        <f t="shared" si="585"/>
        <v>1</v>
      </c>
      <c r="U1452" s="28"/>
      <c r="V1452" s="28"/>
      <c r="W1452" s="28"/>
    </row>
    <row r="1453" ht="12.75" customHeight="1">
      <c r="A1453" s="25" t="s">
        <v>97</v>
      </c>
      <c r="B1453" s="26" t="s">
        <v>1900</v>
      </c>
      <c r="C1453" s="27">
        <v>164.0</v>
      </c>
      <c r="D1453" s="28" t="s">
        <v>5668</v>
      </c>
      <c r="E1453" s="28" t="s">
        <v>1902</v>
      </c>
      <c r="F1453" s="28"/>
      <c r="G1453" s="28" t="s">
        <v>5669</v>
      </c>
      <c r="H1453" s="28"/>
      <c r="I1453" s="28"/>
      <c r="J1453" s="28" t="s">
        <v>1543</v>
      </c>
      <c r="K1453" s="28" t="s">
        <v>709</v>
      </c>
      <c r="L1453" s="29">
        <f>M1453*1.2</f>
        <v>24000</v>
      </c>
      <c r="M1453" s="29">
        <v>20000.0</v>
      </c>
      <c r="N1453" s="28"/>
      <c r="O1453" s="30">
        <v>10000.0</v>
      </c>
      <c r="P1453" s="31">
        <f t="shared" ref="P1453:P1467" si="586">sum(L1453/O1453/100)</f>
        <v>0.024</v>
      </c>
      <c r="Q1453" s="32">
        <f t="shared" ref="Q1453:Q1467" si="587">sum(L1453-O1453)</f>
        <v>14000</v>
      </c>
      <c r="R1453" s="32">
        <f t="shared" ref="R1453:R1467" si="588">L1453-O1453-$S$1</f>
        <v>4000</v>
      </c>
      <c r="S1453" s="28"/>
      <c r="T1453" s="28">
        <f t="shared" ref="T1453:T1467" si="589">IF(O1453&gt;=L1453,1,0)</f>
        <v>0</v>
      </c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</row>
    <row r="1454" ht="12.75" customHeight="1">
      <c r="A1454" s="33" t="s">
        <v>97</v>
      </c>
      <c r="B1454" s="26" t="s">
        <v>2005</v>
      </c>
      <c r="C1454" s="54">
        <v>691.0</v>
      </c>
      <c r="D1454" s="28" t="s">
        <v>5670</v>
      </c>
      <c r="E1454" s="26" t="s">
        <v>1905</v>
      </c>
      <c r="F1454" s="35" t="s">
        <v>1924</v>
      </c>
      <c r="G1454" s="35" t="s">
        <v>5671</v>
      </c>
      <c r="H1454" s="28"/>
      <c r="I1454" s="28"/>
      <c r="J1454" s="35" t="s">
        <v>293</v>
      </c>
      <c r="K1454" s="35" t="s">
        <v>871</v>
      </c>
      <c r="L1454" s="40">
        <v>15000.0</v>
      </c>
      <c r="M1454" s="29">
        <f t="shared" ref="M1454:M1467" si="590">L1454</f>
        <v>15000</v>
      </c>
      <c r="N1454" s="53"/>
      <c r="O1454" s="30">
        <v>10000.0</v>
      </c>
      <c r="P1454" s="31">
        <f t="shared" si="586"/>
        <v>0.015</v>
      </c>
      <c r="Q1454" s="32">
        <f t="shared" si="587"/>
        <v>5000</v>
      </c>
      <c r="R1454" s="32">
        <f t="shared" si="588"/>
        <v>-5000</v>
      </c>
      <c r="S1454" s="28"/>
      <c r="T1454" s="28">
        <f t="shared" si="589"/>
        <v>0</v>
      </c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</row>
    <row r="1455" ht="12.75" customHeight="1">
      <c r="A1455" s="52" t="s">
        <v>97</v>
      </c>
      <c r="B1455" s="26" t="s">
        <v>2005</v>
      </c>
      <c r="C1455" s="34">
        <v>757.0</v>
      </c>
      <c r="D1455" s="26" t="s">
        <v>5672</v>
      </c>
      <c r="E1455" s="26" t="s">
        <v>1905</v>
      </c>
      <c r="F1455" s="26" t="s">
        <v>1924</v>
      </c>
      <c r="G1455" s="26" t="s">
        <v>5673</v>
      </c>
      <c r="H1455" s="28"/>
      <c r="I1455" s="28"/>
      <c r="J1455" s="26" t="s">
        <v>1701</v>
      </c>
      <c r="K1455" s="26" t="s">
        <v>1132</v>
      </c>
      <c r="L1455" s="36">
        <v>26000.0</v>
      </c>
      <c r="M1455" s="29">
        <f t="shared" si="590"/>
        <v>26000</v>
      </c>
      <c r="N1455" s="53"/>
      <c r="O1455" s="30">
        <v>10000.0</v>
      </c>
      <c r="P1455" s="31">
        <f t="shared" si="586"/>
        <v>0.026</v>
      </c>
      <c r="Q1455" s="32">
        <f t="shared" si="587"/>
        <v>16000</v>
      </c>
      <c r="R1455" s="32">
        <f t="shared" si="588"/>
        <v>6000</v>
      </c>
      <c r="S1455" s="28"/>
      <c r="T1455" s="28">
        <f t="shared" si="589"/>
        <v>0</v>
      </c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</row>
    <row r="1456" ht="12.75" customHeight="1">
      <c r="A1456" s="52" t="s">
        <v>97</v>
      </c>
      <c r="B1456" s="26" t="s">
        <v>2005</v>
      </c>
      <c r="C1456" s="34">
        <v>786.0</v>
      </c>
      <c r="D1456" s="28" t="str">
        <f t="shared" ref="D1456:D1458" si="591">CONCATENATE(A1456," x ", G1456)</f>
        <v>Make Believe (GB) x Hymnist (IRE)</v>
      </c>
      <c r="E1456" s="26" t="s">
        <v>1902</v>
      </c>
      <c r="F1456" s="26" t="s">
        <v>2019</v>
      </c>
      <c r="G1456" s="26" t="s">
        <v>5674</v>
      </c>
      <c r="H1456" s="28"/>
      <c r="I1456" s="28"/>
      <c r="J1456" s="26" t="s">
        <v>1469</v>
      </c>
      <c r="K1456" s="26" t="s">
        <v>949</v>
      </c>
      <c r="L1456" s="55">
        <v>3000.0</v>
      </c>
      <c r="M1456" s="29">
        <f t="shared" si="590"/>
        <v>3000</v>
      </c>
      <c r="N1456" s="28"/>
      <c r="O1456" s="30">
        <v>10000.0</v>
      </c>
      <c r="P1456" s="31">
        <f t="shared" si="586"/>
        <v>0.003</v>
      </c>
      <c r="Q1456" s="32">
        <f t="shared" si="587"/>
        <v>-7000</v>
      </c>
      <c r="R1456" s="32">
        <f t="shared" si="588"/>
        <v>-17000</v>
      </c>
      <c r="S1456" s="28"/>
      <c r="T1456" s="28">
        <f t="shared" si="589"/>
        <v>1</v>
      </c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</row>
    <row r="1457" ht="12.75" customHeight="1">
      <c r="A1457" s="52" t="s">
        <v>97</v>
      </c>
      <c r="B1457" s="26" t="s">
        <v>2005</v>
      </c>
      <c r="C1457" s="34">
        <v>815.0</v>
      </c>
      <c r="D1457" s="28" t="str">
        <f t="shared" si="591"/>
        <v>Make Believe (GB) x Kerry Gal (IRE)</v>
      </c>
      <c r="E1457" s="26" t="s">
        <v>1905</v>
      </c>
      <c r="F1457" s="26" t="s">
        <v>2019</v>
      </c>
      <c r="G1457" s="26" t="s">
        <v>5675</v>
      </c>
      <c r="H1457" s="28"/>
      <c r="I1457" s="28"/>
      <c r="J1457" s="26" t="s">
        <v>293</v>
      </c>
      <c r="K1457" s="26" t="s">
        <v>1173</v>
      </c>
      <c r="L1457" s="55">
        <v>10000.0</v>
      </c>
      <c r="M1457" s="29">
        <f t="shared" si="590"/>
        <v>10000</v>
      </c>
      <c r="N1457" s="28"/>
      <c r="O1457" s="37">
        <v>10000.0</v>
      </c>
      <c r="P1457" s="31">
        <f t="shared" si="586"/>
        <v>0.01</v>
      </c>
      <c r="Q1457" s="32">
        <f t="shared" si="587"/>
        <v>0</v>
      </c>
      <c r="R1457" s="32">
        <f t="shared" si="588"/>
        <v>-10000</v>
      </c>
      <c r="S1457" s="28"/>
      <c r="T1457" s="28">
        <f t="shared" si="589"/>
        <v>1</v>
      </c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</row>
    <row r="1458" ht="12.75" customHeight="1">
      <c r="A1458" s="52" t="s">
        <v>97</v>
      </c>
      <c r="B1458" s="26" t="s">
        <v>2005</v>
      </c>
      <c r="C1458" s="34">
        <v>915.0</v>
      </c>
      <c r="D1458" s="28" t="str">
        <f t="shared" si="591"/>
        <v>Make Believe (GB) x Paza (USA)</v>
      </c>
      <c r="E1458" s="26" t="s">
        <v>1905</v>
      </c>
      <c r="F1458" s="26" t="s">
        <v>2019</v>
      </c>
      <c r="G1458" s="26" t="s">
        <v>5676</v>
      </c>
      <c r="H1458" s="28"/>
      <c r="I1458" s="28"/>
      <c r="J1458" s="26" t="s">
        <v>293</v>
      </c>
      <c r="K1458" s="26" t="s">
        <v>1306</v>
      </c>
      <c r="L1458" s="55">
        <v>11000.0</v>
      </c>
      <c r="M1458" s="29">
        <f t="shared" si="590"/>
        <v>11000</v>
      </c>
      <c r="N1458" s="28"/>
      <c r="O1458" s="37">
        <v>10000.0</v>
      </c>
      <c r="P1458" s="31">
        <f t="shared" si="586"/>
        <v>0.011</v>
      </c>
      <c r="Q1458" s="32">
        <f t="shared" si="587"/>
        <v>1000</v>
      </c>
      <c r="R1458" s="32">
        <f t="shared" si="588"/>
        <v>-9000</v>
      </c>
      <c r="S1458" s="28"/>
      <c r="T1458" s="28">
        <f t="shared" si="589"/>
        <v>0</v>
      </c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</row>
    <row r="1459" ht="12.75" customHeight="1">
      <c r="A1459" s="38" t="s">
        <v>97</v>
      </c>
      <c r="B1459" s="34" t="s">
        <v>1921</v>
      </c>
      <c r="C1459" s="39" t="s">
        <v>3844</v>
      </c>
      <c r="D1459" s="28" t="s">
        <v>5677</v>
      </c>
      <c r="E1459" s="26" t="s">
        <v>1905</v>
      </c>
      <c r="F1459" s="28" t="s">
        <v>1924</v>
      </c>
      <c r="G1459" s="28" t="s">
        <v>5678</v>
      </c>
      <c r="H1459" s="28" t="s">
        <v>2197</v>
      </c>
      <c r="I1459" s="28" t="s">
        <v>3028</v>
      </c>
      <c r="J1459" s="28" t="s">
        <v>293</v>
      </c>
      <c r="K1459" s="28" t="s">
        <v>1137</v>
      </c>
      <c r="L1459" s="40">
        <v>21000.0</v>
      </c>
      <c r="M1459" s="29">
        <f t="shared" si="590"/>
        <v>21000</v>
      </c>
      <c r="N1459" s="57"/>
      <c r="O1459" s="37">
        <v>10000.0</v>
      </c>
      <c r="P1459" s="31">
        <f t="shared" si="586"/>
        <v>0.021</v>
      </c>
      <c r="Q1459" s="32">
        <f t="shared" si="587"/>
        <v>11000</v>
      </c>
      <c r="R1459" s="32">
        <f t="shared" si="588"/>
        <v>1000</v>
      </c>
      <c r="S1459" s="28"/>
      <c r="T1459" s="28">
        <f t="shared" si="589"/>
        <v>0</v>
      </c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</row>
    <row r="1460" ht="12.75" customHeight="1">
      <c r="A1460" s="38" t="s">
        <v>97</v>
      </c>
      <c r="B1460" s="34" t="s">
        <v>1921</v>
      </c>
      <c r="C1460" s="39" t="s">
        <v>5679</v>
      </c>
      <c r="D1460" s="28" t="s">
        <v>5680</v>
      </c>
      <c r="E1460" s="26" t="s">
        <v>1902</v>
      </c>
      <c r="F1460" s="28" t="s">
        <v>1924</v>
      </c>
      <c r="G1460" s="28" t="s">
        <v>5681</v>
      </c>
      <c r="H1460" s="28" t="s">
        <v>2197</v>
      </c>
      <c r="I1460" s="28" t="s">
        <v>2612</v>
      </c>
      <c r="J1460" s="28" t="s">
        <v>1670</v>
      </c>
      <c r="K1460" s="28" t="s">
        <v>844</v>
      </c>
      <c r="L1460" s="40">
        <v>8500.0</v>
      </c>
      <c r="M1460" s="29">
        <f t="shared" si="590"/>
        <v>8500</v>
      </c>
      <c r="N1460" s="57"/>
      <c r="O1460" s="37">
        <v>10000.0</v>
      </c>
      <c r="P1460" s="31">
        <f t="shared" si="586"/>
        <v>0.0085</v>
      </c>
      <c r="Q1460" s="32">
        <f t="shared" si="587"/>
        <v>-1500</v>
      </c>
      <c r="R1460" s="32">
        <f t="shared" si="588"/>
        <v>-11500</v>
      </c>
      <c r="S1460" s="28"/>
      <c r="T1460" s="28">
        <f t="shared" si="589"/>
        <v>1</v>
      </c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</row>
    <row r="1461" ht="12.75" customHeight="1">
      <c r="A1461" s="38" t="s">
        <v>97</v>
      </c>
      <c r="B1461" s="34" t="s">
        <v>1921</v>
      </c>
      <c r="C1461" s="39" t="s">
        <v>5682</v>
      </c>
      <c r="D1461" s="28" t="s">
        <v>5683</v>
      </c>
      <c r="E1461" s="26" t="s">
        <v>1902</v>
      </c>
      <c r="F1461" s="28" t="s">
        <v>1924</v>
      </c>
      <c r="G1461" s="28" t="s">
        <v>5684</v>
      </c>
      <c r="H1461" s="28" t="s">
        <v>2197</v>
      </c>
      <c r="I1461" s="28" t="s">
        <v>5685</v>
      </c>
      <c r="J1461" s="28" t="s">
        <v>1582</v>
      </c>
      <c r="K1461" s="28" t="s">
        <v>1231</v>
      </c>
      <c r="L1461" s="40">
        <v>14000.0</v>
      </c>
      <c r="M1461" s="29">
        <f t="shared" si="590"/>
        <v>14000</v>
      </c>
      <c r="N1461" s="57"/>
      <c r="O1461" s="37">
        <v>10000.0</v>
      </c>
      <c r="P1461" s="31">
        <f t="shared" si="586"/>
        <v>0.014</v>
      </c>
      <c r="Q1461" s="32">
        <f t="shared" si="587"/>
        <v>4000</v>
      </c>
      <c r="R1461" s="32">
        <f t="shared" si="588"/>
        <v>-6000</v>
      </c>
      <c r="S1461" s="28"/>
      <c r="T1461" s="28">
        <f t="shared" si="589"/>
        <v>0</v>
      </c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</row>
    <row r="1462" ht="12.75" customHeight="1">
      <c r="A1462" s="38" t="s">
        <v>97</v>
      </c>
      <c r="B1462" s="34" t="s">
        <v>1921</v>
      </c>
      <c r="C1462" s="39" t="s">
        <v>5686</v>
      </c>
      <c r="D1462" s="28" t="s">
        <v>5687</v>
      </c>
      <c r="E1462" s="26" t="s">
        <v>1905</v>
      </c>
      <c r="F1462" s="28" t="s">
        <v>1924</v>
      </c>
      <c r="G1462" s="28" t="s">
        <v>5688</v>
      </c>
      <c r="H1462" s="28" t="s">
        <v>2197</v>
      </c>
      <c r="I1462" s="28" t="s">
        <v>2454</v>
      </c>
      <c r="J1462" s="28" t="s">
        <v>1504</v>
      </c>
      <c r="K1462" s="28" t="s">
        <v>870</v>
      </c>
      <c r="L1462" s="40">
        <v>1200.0</v>
      </c>
      <c r="M1462" s="29">
        <f t="shared" si="590"/>
        <v>1200</v>
      </c>
      <c r="N1462" s="57"/>
      <c r="O1462" s="37">
        <v>10000.0</v>
      </c>
      <c r="P1462" s="31">
        <f t="shared" si="586"/>
        <v>0.0012</v>
      </c>
      <c r="Q1462" s="32">
        <f t="shared" si="587"/>
        <v>-8800</v>
      </c>
      <c r="R1462" s="32">
        <f t="shared" si="588"/>
        <v>-18800</v>
      </c>
      <c r="S1462" s="28"/>
      <c r="T1462" s="28">
        <f t="shared" si="589"/>
        <v>1</v>
      </c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</row>
    <row r="1463" ht="12.75" customHeight="1">
      <c r="A1463" s="38" t="s">
        <v>97</v>
      </c>
      <c r="B1463" s="34" t="s">
        <v>1928</v>
      </c>
      <c r="C1463" s="39" t="s">
        <v>5689</v>
      </c>
      <c r="D1463" s="28" t="s">
        <v>5690</v>
      </c>
      <c r="E1463" s="26" t="s">
        <v>1902</v>
      </c>
      <c r="F1463" s="28" t="s">
        <v>1924</v>
      </c>
      <c r="G1463" s="28" t="s">
        <v>5691</v>
      </c>
      <c r="H1463" s="28" t="s">
        <v>2197</v>
      </c>
      <c r="I1463" s="28" t="s">
        <v>2447</v>
      </c>
      <c r="J1463" s="28" t="s">
        <v>1091</v>
      </c>
      <c r="K1463" s="28" t="s">
        <v>1231</v>
      </c>
      <c r="L1463" s="40">
        <v>30000.0</v>
      </c>
      <c r="M1463" s="29">
        <f t="shared" si="590"/>
        <v>30000</v>
      </c>
      <c r="N1463" s="57"/>
      <c r="O1463" s="37">
        <v>10000.0</v>
      </c>
      <c r="P1463" s="31">
        <f t="shared" si="586"/>
        <v>0.03</v>
      </c>
      <c r="Q1463" s="32">
        <f t="shared" si="587"/>
        <v>20000</v>
      </c>
      <c r="R1463" s="32">
        <f t="shared" si="588"/>
        <v>10000</v>
      </c>
      <c r="S1463" s="28"/>
      <c r="T1463" s="28">
        <f t="shared" si="589"/>
        <v>0</v>
      </c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</row>
    <row r="1464" ht="12.75" customHeight="1">
      <c r="A1464" s="38" t="s">
        <v>97</v>
      </c>
      <c r="B1464" s="34" t="s">
        <v>1928</v>
      </c>
      <c r="C1464" s="39" t="s">
        <v>5692</v>
      </c>
      <c r="D1464" s="28" t="s">
        <v>5693</v>
      </c>
      <c r="E1464" s="26" t="s">
        <v>1905</v>
      </c>
      <c r="F1464" s="28" t="s">
        <v>1924</v>
      </c>
      <c r="G1464" s="28" t="s">
        <v>5694</v>
      </c>
      <c r="H1464" s="28" t="s">
        <v>2197</v>
      </c>
      <c r="I1464" s="28" t="s">
        <v>4207</v>
      </c>
      <c r="J1464" s="28" t="s">
        <v>1839</v>
      </c>
      <c r="K1464" s="28" t="s">
        <v>1053</v>
      </c>
      <c r="L1464" s="40">
        <v>50000.0</v>
      </c>
      <c r="M1464" s="29">
        <f t="shared" si="590"/>
        <v>50000</v>
      </c>
      <c r="N1464" s="57"/>
      <c r="O1464" s="37">
        <v>10000.0</v>
      </c>
      <c r="P1464" s="31">
        <f t="shared" si="586"/>
        <v>0.05</v>
      </c>
      <c r="Q1464" s="32">
        <f t="shared" si="587"/>
        <v>40000</v>
      </c>
      <c r="R1464" s="32">
        <f t="shared" si="588"/>
        <v>30000</v>
      </c>
      <c r="S1464" s="28"/>
      <c r="T1464" s="28">
        <f t="shared" si="589"/>
        <v>0</v>
      </c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</row>
    <row r="1465" ht="12.75" customHeight="1">
      <c r="A1465" s="38" t="s">
        <v>97</v>
      </c>
      <c r="B1465" s="34" t="s">
        <v>1928</v>
      </c>
      <c r="C1465" s="39" t="s">
        <v>5695</v>
      </c>
      <c r="D1465" s="28" t="s">
        <v>5696</v>
      </c>
      <c r="E1465" s="26" t="s">
        <v>1902</v>
      </c>
      <c r="F1465" s="28" t="s">
        <v>1924</v>
      </c>
      <c r="G1465" s="28" t="s">
        <v>5697</v>
      </c>
      <c r="H1465" s="28" t="s">
        <v>2197</v>
      </c>
      <c r="I1465" s="28" t="s">
        <v>2164</v>
      </c>
      <c r="J1465" s="28" t="s">
        <v>1803</v>
      </c>
      <c r="K1465" s="28" t="s">
        <v>634</v>
      </c>
      <c r="L1465" s="40">
        <v>8000.0</v>
      </c>
      <c r="M1465" s="29">
        <f t="shared" si="590"/>
        <v>8000</v>
      </c>
      <c r="N1465" s="57"/>
      <c r="O1465" s="37">
        <v>10000.0</v>
      </c>
      <c r="P1465" s="31">
        <f t="shared" si="586"/>
        <v>0.008</v>
      </c>
      <c r="Q1465" s="32">
        <f t="shared" si="587"/>
        <v>-2000</v>
      </c>
      <c r="R1465" s="32">
        <f t="shared" si="588"/>
        <v>-12000</v>
      </c>
      <c r="S1465" s="28"/>
      <c r="T1465" s="28">
        <f t="shared" si="589"/>
        <v>1</v>
      </c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</row>
    <row r="1466" ht="12.75" customHeight="1">
      <c r="A1466" s="38" t="s">
        <v>97</v>
      </c>
      <c r="B1466" s="34" t="s">
        <v>1928</v>
      </c>
      <c r="C1466" s="39" t="s">
        <v>5698</v>
      </c>
      <c r="D1466" s="28" t="s">
        <v>5699</v>
      </c>
      <c r="E1466" s="26" t="s">
        <v>1902</v>
      </c>
      <c r="F1466" s="28" t="s">
        <v>1924</v>
      </c>
      <c r="G1466" s="28" t="s">
        <v>5700</v>
      </c>
      <c r="H1466" s="28" t="s">
        <v>2197</v>
      </c>
      <c r="I1466" s="28" t="s">
        <v>5247</v>
      </c>
      <c r="J1466" s="28" t="s">
        <v>1772</v>
      </c>
      <c r="K1466" s="28" t="s">
        <v>1147</v>
      </c>
      <c r="L1466" s="40">
        <v>22000.0</v>
      </c>
      <c r="M1466" s="29">
        <f t="shared" si="590"/>
        <v>22000</v>
      </c>
      <c r="N1466" s="57"/>
      <c r="O1466" s="37">
        <v>10000.0</v>
      </c>
      <c r="P1466" s="31">
        <f t="shared" si="586"/>
        <v>0.022</v>
      </c>
      <c r="Q1466" s="32">
        <f t="shared" si="587"/>
        <v>12000</v>
      </c>
      <c r="R1466" s="32">
        <f t="shared" si="588"/>
        <v>2000</v>
      </c>
      <c r="S1466" s="28"/>
      <c r="T1466" s="28">
        <f t="shared" si="589"/>
        <v>0</v>
      </c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</row>
    <row r="1467" ht="12.75" customHeight="1">
      <c r="A1467" s="38" t="s">
        <v>97</v>
      </c>
      <c r="B1467" s="34" t="s">
        <v>1928</v>
      </c>
      <c r="C1467" s="39" t="s">
        <v>3648</v>
      </c>
      <c r="D1467" s="28" t="s">
        <v>5701</v>
      </c>
      <c r="E1467" s="26" t="s">
        <v>1905</v>
      </c>
      <c r="F1467" s="28" t="s">
        <v>1924</v>
      </c>
      <c r="G1467" s="28" t="s">
        <v>5702</v>
      </c>
      <c r="H1467" s="28" t="s">
        <v>2197</v>
      </c>
      <c r="I1467" s="28" t="s">
        <v>2205</v>
      </c>
      <c r="J1467" s="28" t="s">
        <v>293</v>
      </c>
      <c r="K1467" s="28" t="s">
        <v>1052</v>
      </c>
      <c r="L1467" s="40">
        <v>8000.0</v>
      </c>
      <c r="M1467" s="29">
        <f t="shared" si="590"/>
        <v>8000</v>
      </c>
      <c r="N1467" s="57"/>
      <c r="O1467" s="37">
        <v>10000.0</v>
      </c>
      <c r="P1467" s="31">
        <f t="shared" si="586"/>
        <v>0.008</v>
      </c>
      <c r="Q1467" s="32">
        <f t="shared" si="587"/>
        <v>-2000</v>
      </c>
      <c r="R1467" s="32">
        <f t="shared" si="588"/>
        <v>-12000</v>
      </c>
      <c r="S1467" s="28"/>
      <c r="T1467" s="28">
        <f t="shared" si="589"/>
        <v>1</v>
      </c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</row>
    <row r="1468" ht="12.75" customHeight="1">
      <c r="A1468" s="25" t="s">
        <v>97</v>
      </c>
      <c r="B1468" s="26" t="s">
        <v>1937</v>
      </c>
      <c r="C1468" s="39" t="s">
        <v>5703</v>
      </c>
      <c r="D1468" s="28" t="s">
        <v>5704</v>
      </c>
      <c r="E1468" s="28" t="s">
        <v>1902</v>
      </c>
      <c r="F1468" s="28" t="s">
        <v>1924</v>
      </c>
      <c r="G1468" s="28" t="s">
        <v>5705</v>
      </c>
      <c r="H1468" s="28" t="s">
        <v>2197</v>
      </c>
      <c r="I1468" s="28" t="s">
        <v>5706</v>
      </c>
      <c r="J1468" s="28" t="s">
        <v>1630</v>
      </c>
      <c r="K1468" s="28" t="s">
        <v>1374</v>
      </c>
      <c r="L1468" s="29">
        <f t="shared" ref="L1468:L1469" si="592">M1468*1.2</f>
        <v>27600</v>
      </c>
      <c r="M1468" s="40">
        <v>23000.0</v>
      </c>
      <c r="N1468" s="32"/>
      <c r="O1468" s="30">
        <v>10000.0</v>
      </c>
      <c r="P1468" s="31">
        <f t="shared" ref="P1468:P1472" si="593">sum(M1468/O1468/100)</f>
        <v>0.023</v>
      </c>
      <c r="Q1468" s="32">
        <f t="shared" ref="Q1468:Q1472" si="594">sum(M1468-O1468)</f>
        <v>13000</v>
      </c>
      <c r="R1468" s="32">
        <f t="shared" ref="R1468:R1472" si="595">M1468-O1468-$S$1</f>
        <v>3000</v>
      </c>
      <c r="S1468" s="28"/>
      <c r="T1468" s="28">
        <f t="shared" ref="T1468:T1472" si="596">IF(O1468&gt;=M1468,1,0)</f>
        <v>0</v>
      </c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</row>
    <row r="1469" ht="12.75" customHeight="1">
      <c r="A1469" s="25" t="s">
        <v>97</v>
      </c>
      <c r="B1469" s="26" t="s">
        <v>1937</v>
      </c>
      <c r="C1469" s="42" t="s">
        <v>5707</v>
      </c>
      <c r="D1469" s="28" t="s">
        <v>5708</v>
      </c>
      <c r="E1469" s="28" t="s">
        <v>1902</v>
      </c>
      <c r="F1469" s="28" t="s">
        <v>1924</v>
      </c>
      <c r="G1469" s="28" t="s">
        <v>5709</v>
      </c>
      <c r="H1469" s="28" t="s">
        <v>2197</v>
      </c>
      <c r="I1469" s="28" t="s">
        <v>107</v>
      </c>
      <c r="J1469" s="28" t="s">
        <v>1859</v>
      </c>
      <c r="K1469" s="28" t="s">
        <v>615</v>
      </c>
      <c r="L1469" s="29">
        <f t="shared" si="592"/>
        <v>48000</v>
      </c>
      <c r="M1469" s="43">
        <v>40000.0</v>
      </c>
      <c r="N1469" s="28"/>
      <c r="O1469" s="30">
        <v>10000.0</v>
      </c>
      <c r="P1469" s="31">
        <f t="shared" si="593"/>
        <v>0.04</v>
      </c>
      <c r="Q1469" s="32">
        <f t="shared" si="594"/>
        <v>30000</v>
      </c>
      <c r="R1469" s="32">
        <f t="shared" si="595"/>
        <v>20000</v>
      </c>
      <c r="S1469" s="28"/>
      <c r="T1469" s="28">
        <f t="shared" si="596"/>
        <v>0</v>
      </c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</row>
    <row r="1470" ht="12.75" customHeight="1">
      <c r="A1470" s="25" t="s">
        <v>97</v>
      </c>
      <c r="B1470" s="35" t="s">
        <v>1949</v>
      </c>
      <c r="C1470" s="27" t="s">
        <v>5710</v>
      </c>
      <c r="D1470" s="28" t="s">
        <v>5711</v>
      </c>
      <c r="E1470" s="28" t="s">
        <v>1905</v>
      </c>
      <c r="F1470" s="28" t="s">
        <v>1924</v>
      </c>
      <c r="G1470" s="28" t="s">
        <v>5712</v>
      </c>
      <c r="H1470" s="28" t="s">
        <v>2197</v>
      </c>
      <c r="I1470" s="28" t="s">
        <v>2061</v>
      </c>
      <c r="J1470" s="32" t="s">
        <v>1863</v>
      </c>
      <c r="K1470" s="32" t="s">
        <v>427</v>
      </c>
      <c r="L1470" s="29">
        <v>4800.0</v>
      </c>
      <c r="M1470" s="49">
        <v>4000.0</v>
      </c>
      <c r="N1470" s="50"/>
      <c r="O1470" s="48">
        <v>10000.0</v>
      </c>
      <c r="P1470" s="31">
        <f t="shared" si="593"/>
        <v>0.004</v>
      </c>
      <c r="Q1470" s="32">
        <f t="shared" si="594"/>
        <v>-6000</v>
      </c>
      <c r="R1470" s="32">
        <f t="shared" si="595"/>
        <v>-16000</v>
      </c>
      <c r="S1470" s="28"/>
      <c r="T1470" s="28">
        <f t="shared" si="596"/>
        <v>1</v>
      </c>
      <c r="U1470" s="28"/>
      <c r="V1470" s="28"/>
      <c r="W1470" s="28"/>
    </row>
    <row r="1471" ht="12.75" customHeight="1">
      <c r="A1471" s="25" t="s">
        <v>97</v>
      </c>
      <c r="B1471" s="35" t="s">
        <v>1949</v>
      </c>
      <c r="C1471" s="27" t="s">
        <v>5713</v>
      </c>
      <c r="D1471" s="28" t="s">
        <v>5714</v>
      </c>
      <c r="E1471" s="28" t="s">
        <v>1905</v>
      </c>
      <c r="F1471" s="28" t="s">
        <v>1924</v>
      </c>
      <c r="G1471" s="28" t="s">
        <v>5715</v>
      </c>
      <c r="H1471" s="28" t="s">
        <v>2197</v>
      </c>
      <c r="I1471" s="28" t="s">
        <v>5114</v>
      </c>
      <c r="J1471" s="32" t="s">
        <v>1676</v>
      </c>
      <c r="K1471" s="32" t="s">
        <v>209</v>
      </c>
      <c r="L1471" s="29">
        <v>6000.0</v>
      </c>
      <c r="M1471" s="49">
        <v>5000.0</v>
      </c>
      <c r="N1471" s="50"/>
      <c r="O1471" s="48">
        <v>10000.0</v>
      </c>
      <c r="P1471" s="31">
        <f t="shared" si="593"/>
        <v>0.005</v>
      </c>
      <c r="Q1471" s="32">
        <f t="shared" si="594"/>
        <v>-5000</v>
      </c>
      <c r="R1471" s="32">
        <f t="shared" si="595"/>
        <v>-15000</v>
      </c>
      <c r="S1471" s="28"/>
      <c r="T1471" s="28">
        <f t="shared" si="596"/>
        <v>1</v>
      </c>
      <c r="U1471" s="28"/>
      <c r="V1471" s="28"/>
      <c r="W1471" s="28"/>
    </row>
    <row r="1472" ht="12.75" customHeight="1">
      <c r="A1472" s="25" t="s">
        <v>97</v>
      </c>
      <c r="B1472" s="35" t="s">
        <v>1949</v>
      </c>
      <c r="C1472" s="27" t="s">
        <v>5716</v>
      </c>
      <c r="D1472" s="28" t="s">
        <v>5717</v>
      </c>
      <c r="E1472" s="28" t="s">
        <v>1905</v>
      </c>
      <c r="F1472" s="28" t="s">
        <v>1924</v>
      </c>
      <c r="G1472" s="28" t="s">
        <v>5718</v>
      </c>
      <c r="H1472" s="28" t="s">
        <v>2197</v>
      </c>
      <c r="I1472" s="28" t="s">
        <v>5719</v>
      </c>
      <c r="J1472" s="32" t="s">
        <v>1439</v>
      </c>
      <c r="K1472" s="32" t="s">
        <v>321</v>
      </c>
      <c r="L1472" s="29">
        <v>16800.0</v>
      </c>
      <c r="M1472" s="49">
        <v>14000.0</v>
      </c>
      <c r="N1472" s="50"/>
      <c r="O1472" s="48">
        <v>10000.0</v>
      </c>
      <c r="P1472" s="31">
        <f t="shared" si="593"/>
        <v>0.014</v>
      </c>
      <c r="Q1472" s="32">
        <f t="shared" si="594"/>
        <v>4000</v>
      </c>
      <c r="R1472" s="32">
        <f t="shared" si="595"/>
        <v>-6000</v>
      </c>
      <c r="S1472" s="28"/>
      <c r="T1472" s="28">
        <f t="shared" si="596"/>
        <v>0</v>
      </c>
      <c r="U1472" s="28"/>
      <c r="V1472" s="28"/>
      <c r="W1472" s="28"/>
    </row>
    <row r="1473" ht="12.75" customHeight="1">
      <c r="A1473" s="25" t="s">
        <v>98</v>
      </c>
      <c r="B1473" s="26" t="s">
        <v>1900</v>
      </c>
      <c r="C1473" s="27">
        <v>384.0</v>
      </c>
      <c r="D1473" s="28" t="s">
        <v>5720</v>
      </c>
      <c r="E1473" s="28" t="s">
        <v>1902</v>
      </c>
      <c r="F1473" s="28"/>
      <c r="G1473" s="28" t="s">
        <v>5721</v>
      </c>
      <c r="H1473" s="28"/>
      <c r="I1473" s="28"/>
      <c r="J1473" s="28" t="s">
        <v>1706</v>
      </c>
      <c r="K1473" s="28" t="s">
        <v>557</v>
      </c>
      <c r="L1473" s="29">
        <f>M1473*1.2</f>
        <v>57600</v>
      </c>
      <c r="M1473" s="29">
        <v>48000.0</v>
      </c>
      <c r="N1473" s="28"/>
      <c r="O1473" s="30">
        <v>12000.0</v>
      </c>
      <c r="P1473" s="31">
        <f t="shared" ref="P1473:P1475" si="597">sum(L1473/O1473/100)</f>
        <v>0.048</v>
      </c>
      <c r="Q1473" s="32">
        <f t="shared" ref="Q1473:Q1475" si="598">sum(L1473-O1473)</f>
        <v>45600</v>
      </c>
      <c r="R1473" s="32">
        <f t="shared" ref="R1473:R1475" si="599">L1473-O1473-$S$1</f>
        <v>35600</v>
      </c>
      <c r="S1473" s="28"/>
      <c r="T1473" s="28">
        <f t="shared" ref="T1473:T1475" si="600">IF(O1473&gt;=L1473,1,0)</f>
        <v>0</v>
      </c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</row>
    <row r="1474" ht="12.75" customHeight="1">
      <c r="A1474" s="38" t="s">
        <v>98</v>
      </c>
      <c r="B1474" s="34" t="s">
        <v>1928</v>
      </c>
      <c r="C1474" s="39" t="s">
        <v>5722</v>
      </c>
      <c r="D1474" s="28" t="s">
        <v>5723</v>
      </c>
      <c r="E1474" s="26" t="s">
        <v>1902</v>
      </c>
      <c r="F1474" s="28" t="s">
        <v>1924</v>
      </c>
      <c r="G1474" s="28" t="s">
        <v>5724</v>
      </c>
      <c r="H1474" s="28" t="s">
        <v>1978</v>
      </c>
      <c r="I1474" s="28" t="s">
        <v>2100</v>
      </c>
      <c r="J1474" s="28" t="s">
        <v>1706</v>
      </c>
      <c r="K1474" s="28" t="s">
        <v>916</v>
      </c>
      <c r="L1474" s="40">
        <v>20000.0</v>
      </c>
      <c r="M1474" s="29">
        <f t="shared" ref="M1474:M1475" si="601">L1474</f>
        <v>20000</v>
      </c>
      <c r="N1474" s="57"/>
      <c r="O1474" s="37">
        <v>12000.0</v>
      </c>
      <c r="P1474" s="31">
        <f t="shared" si="597"/>
        <v>0.01666666667</v>
      </c>
      <c r="Q1474" s="32">
        <f t="shared" si="598"/>
        <v>8000</v>
      </c>
      <c r="R1474" s="32">
        <f t="shared" si="599"/>
        <v>-2000</v>
      </c>
      <c r="S1474" s="28"/>
      <c r="T1474" s="28">
        <f t="shared" si="600"/>
        <v>0</v>
      </c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</row>
    <row r="1475" ht="12.75" customHeight="1">
      <c r="A1475" s="38" t="s">
        <v>98</v>
      </c>
      <c r="B1475" s="34" t="s">
        <v>1928</v>
      </c>
      <c r="C1475" s="39" t="s">
        <v>4986</v>
      </c>
      <c r="D1475" s="28" t="s">
        <v>5725</v>
      </c>
      <c r="E1475" s="26" t="s">
        <v>1905</v>
      </c>
      <c r="F1475" s="28" t="s">
        <v>1952</v>
      </c>
      <c r="G1475" s="28" t="s">
        <v>5726</v>
      </c>
      <c r="H1475" s="28" t="s">
        <v>1978</v>
      </c>
      <c r="I1475" s="28" t="s">
        <v>2314</v>
      </c>
      <c r="J1475" s="28" t="s">
        <v>1387</v>
      </c>
      <c r="K1475" s="28" t="s">
        <v>1272</v>
      </c>
      <c r="L1475" s="40">
        <v>6000.0</v>
      </c>
      <c r="M1475" s="29">
        <f t="shared" si="601"/>
        <v>6000</v>
      </c>
      <c r="N1475" s="57"/>
      <c r="O1475" s="37">
        <v>12000.0</v>
      </c>
      <c r="P1475" s="31">
        <f t="shared" si="597"/>
        <v>0.005</v>
      </c>
      <c r="Q1475" s="32">
        <f t="shared" si="598"/>
        <v>-6000</v>
      </c>
      <c r="R1475" s="32">
        <f t="shared" si="599"/>
        <v>-16000</v>
      </c>
      <c r="S1475" s="28"/>
      <c r="T1475" s="28">
        <f t="shared" si="600"/>
        <v>1</v>
      </c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</row>
    <row r="1476" ht="12.75" customHeight="1">
      <c r="A1476" s="25" t="s">
        <v>98</v>
      </c>
      <c r="B1476" s="26" t="s">
        <v>1937</v>
      </c>
      <c r="C1476" s="39" t="s">
        <v>5727</v>
      </c>
      <c r="D1476" s="28" t="s">
        <v>5728</v>
      </c>
      <c r="E1476" s="28" t="s">
        <v>1905</v>
      </c>
      <c r="F1476" s="28" t="s">
        <v>1924</v>
      </c>
      <c r="G1476" s="28" t="s">
        <v>5729</v>
      </c>
      <c r="H1476" s="28" t="s">
        <v>1978</v>
      </c>
      <c r="I1476" s="28" t="s">
        <v>112</v>
      </c>
      <c r="J1476" s="28" t="s">
        <v>1690</v>
      </c>
      <c r="K1476" s="28" t="s">
        <v>495</v>
      </c>
      <c r="L1476" s="29">
        <f>M1476*1.2</f>
        <v>8400</v>
      </c>
      <c r="M1476" s="40">
        <v>7000.0</v>
      </c>
      <c r="N1476" s="32"/>
      <c r="O1476" s="30">
        <v>12000.0</v>
      </c>
      <c r="P1476" s="31">
        <f t="shared" ref="P1476:P1486" si="602">sum(M1476/O1476/100)</f>
        <v>0.005833333333</v>
      </c>
      <c r="Q1476" s="32">
        <f t="shared" ref="Q1476:Q1486" si="603">sum(M1476-O1476)</f>
        <v>-5000</v>
      </c>
      <c r="R1476" s="32">
        <f t="shared" ref="R1476:R1486" si="604">M1476-O1476-$S$1</f>
        <v>-15000</v>
      </c>
      <c r="S1476" s="28"/>
      <c r="T1476" s="28">
        <f t="shared" ref="T1476:T1486" si="605">IF(O1476&gt;=M1476,1,0)</f>
        <v>1</v>
      </c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</row>
    <row r="1477" ht="12.75" customHeight="1">
      <c r="A1477" s="25" t="s">
        <v>98</v>
      </c>
      <c r="B1477" s="35" t="s">
        <v>1949</v>
      </c>
      <c r="C1477" s="27" t="s">
        <v>5730</v>
      </c>
      <c r="D1477" s="28" t="s">
        <v>5731</v>
      </c>
      <c r="E1477" s="28" t="s">
        <v>1902</v>
      </c>
      <c r="F1477" s="28" t="s">
        <v>1924</v>
      </c>
      <c r="G1477" s="28" t="s">
        <v>5732</v>
      </c>
      <c r="H1477" s="28" t="s">
        <v>1978</v>
      </c>
      <c r="I1477" s="28" t="s">
        <v>2454</v>
      </c>
      <c r="J1477" s="32" t="s">
        <v>1620</v>
      </c>
      <c r="K1477" s="32" t="s">
        <v>959</v>
      </c>
      <c r="L1477" s="29">
        <v>57600.0</v>
      </c>
      <c r="M1477" s="49">
        <v>48000.0</v>
      </c>
      <c r="N1477" s="50"/>
      <c r="O1477" s="48">
        <v>12000.0</v>
      </c>
      <c r="P1477" s="31">
        <f t="shared" si="602"/>
        <v>0.04</v>
      </c>
      <c r="Q1477" s="32">
        <f t="shared" si="603"/>
        <v>36000</v>
      </c>
      <c r="R1477" s="32">
        <f t="shared" si="604"/>
        <v>26000</v>
      </c>
      <c r="S1477" s="28"/>
      <c r="T1477" s="28">
        <f t="shared" si="605"/>
        <v>0</v>
      </c>
      <c r="U1477" s="28"/>
      <c r="V1477" s="28"/>
      <c r="W1477" s="28"/>
    </row>
    <row r="1478" ht="12.75" customHeight="1">
      <c r="A1478" s="25" t="s">
        <v>98</v>
      </c>
      <c r="B1478" s="35" t="s">
        <v>1949</v>
      </c>
      <c r="C1478" s="27" t="s">
        <v>5733</v>
      </c>
      <c r="D1478" s="28" t="s">
        <v>5734</v>
      </c>
      <c r="E1478" s="28" t="s">
        <v>1905</v>
      </c>
      <c r="F1478" s="28" t="s">
        <v>2382</v>
      </c>
      <c r="G1478" s="28" t="s">
        <v>5735</v>
      </c>
      <c r="H1478" s="28" t="s">
        <v>1978</v>
      </c>
      <c r="I1478" s="28" t="s">
        <v>3421</v>
      </c>
      <c r="J1478" s="32" t="s">
        <v>1736</v>
      </c>
      <c r="K1478" s="32" t="s">
        <v>1277</v>
      </c>
      <c r="L1478" s="29">
        <v>43200.0</v>
      </c>
      <c r="M1478" s="49">
        <v>36000.0</v>
      </c>
      <c r="N1478" s="50"/>
      <c r="O1478" s="48">
        <v>12000.0</v>
      </c>
      <c r="P1478" s="31">
        <f t="shared" si="602"/>
        <v>0.03</v>
      </c>
      <c r="Q1478" s="32">
        <f t="shared" si="603"/>
        <v>24000</v>
      </c>
      <c r="R1478" s="32">
        <f t="shared" si="604"/>
        <v>14000</v>
      </c>
      <c r="S1478" s="28"/>
      <c r="T1478" s="28">
        <f t="shared" si="605"/>
        <v>0</v>
      </c>
      <c r="U1478" s="28"/>
      <c r="V1478" s="28"/>
      <c r="W1478" s="28"/>
    </row>
    <row r="1479" ht="12.75" customHeight="1">
      <c r="A1479" s="25" t="s">
        <v>98</v>
      </c>
      <c r="B1479" s="35" t="s">
        <v>1949</v>
      </c>
      <c r="C1479" s="27" t="s">
        <v>5736</v>
      </c>
      <c r="D1479" s="28" t="s">
        <v>5737</v>
      </c>
      <c r="E1479" s="28" t="s">
        <v>1902</v>
      </c>
      <c r="F1479" s="28" t="s">
        <v>1924</v>
      </c>
      <c r="G1479" s="28" t="s">
        <v>5738</v>
      </c>
      <c r="H1479" s="28" t="s">
        <v>1978</v>
      </c>
      <c r="I1479" s="28" t="s">
        <v>56</v>
      </c>
      <c r="J1479" s="32" t="s">
        <v>1614</v>
      </c>
      <c r="K1479" s="32" t="s">
        <v>1306</v>
      </c>
      <c r="L1479" s="29">
        <v>12000.0</v>
      </c>
      <c r="M1479" s="49">
        <v>10000.0</v>
      </c>
      <c r="N1479" s="50"/>
      <c r="O1479" s="48">
        <v>12000.0</v>
      </c>
      <c r="P1479" s="31">
        <f t="shared" si="602"/>
        <v>0.008333333333</v>
      </c>
      <c r="Q1479" s="32">
        <f t="shared" si="603"/>
        <v>-2000</v>
      </c>
      <c r="R1479" s="32">
        <f t="shared" si="604"/>
        <v>-12000</v>
      </c>
      <c r="S1479" s="28"/>
      <c r="T1479" s="28">
        <f t="shared" si="605"/>
        <v>1</v>
      </c>
      <c r="U1479" s="28"/>
      <c r="V1479" s="28"/>
      <c r="W1479" s="28"/>
    </row>
    <row r="1480" ht="12.75" customHeight="1">
      <c r="A1480" s="25" t="s">
        <v>98</v>
      </c>
      <c r="B1480" s="35" t="s">
        <v>1949</v>
      </c>
      <c r="C1480" s="27" t="s">
        <v>5739</v>
      </c>
      <c r="D1480" s="28" t="s">
        <v>5740</v>
      </c>
      <c r="E1480" s="28" t="s">
        <v>1902</v>
      </c>
      <c r="F1480" s="28" t="s">
        <v>1952</v>
      </c>
      <c r="G1480" s="28" t="s">
        <v>5741</v>
      </c>
      <c r="H1480" s="28" t="s">
        <v>1978</v>
      </c>
      <c r="I1480" s="28" t="s">
        <v>2314</v>
      </c>
      <c r="J1480" s="32" t="s">
        <v>1454</v>
      </c>
      <c r="K1480" s="32" t="s">
        <v>690</v>
      </c>
      <c r="L1480" s="29">
        <v>1200.0</v>
      </c>
      <c r="M1480" s="49">
        <v>1000.0</v>
      </c>
      <c r="N1480" s="50"/>
      <c r="O1480" s="48">
        <v>12000.0</v>
      </c>
      <c r="P1480" s="31">
        <f t="shared" si="602"/>
        <v>0.0008333333333</v>
      </c>
      <c r="Q1480" s="32">
        <f t="shared" si="603"/>
        <v>-11000</v>
      </c>
      <c r="R1480" s="32">
        <f t="shared" si="604"/>
        <v>-21000</v>
      </c>
      <c r="S1480" s="28"/>
      <c r="T1480" s="28">
        <f t="shared" si="605"/>
        <v>1</v>
      </c>
      <c r="U1480" s="28"/>
      <c r="V1480" s="28"/>
      <c r="W1480" s="28"/>
    </row>
    <row r="1481" ht="12.75" customHeight="1">
      <c r="A1481" s="25" t="s">
        <v>98</v>
      </c>
      <c r="B1481" s="35" t="s">
        <v>1949</v>
      </c>
      <c r="C1481" s="27" t="s">
        <v>5742</v>
      </c>
      <c r="D1481" s="28" t="s">
        <v>5743</v>
      </c>
      <c r="E1481" s="28" t="s">
        <v>1905</v>
      </c>
      <c r="F1481" s="28" t="s">
        <v>1924</v>
      </c>
      <c r="G1481" s="28" t="s">
        <v>5744</v>
      </c>
      <c r="H1481" s="28" t="s">
        <v>1978</v>
      </c>
      <c r="I1481" s="28" t="s">
        <v>5745</v>
      </c>
      <c r="J1481" s="32" t="s">
        <v>1515</v>
      </c>
      <c r="K1481" s="32" t="s">
        <v>504</v>
      </c>
      <c r="L1481" s="29">
        <v>1200.0</v>
      </c>
      <c r="M1481" s="49">
        <v>1000.0</v>
      </c>
      <c r="N1481" s="50"/>
      <c r="O1481" s="48">
        <v>12000.0</v>
      </c>
      <c r="P1481" s="31">
        <f t="shared" si="602"/>
        <v>0.0008333333333</v>
      </c>
      <c r="Q1481" s="32">
        <f t="shared" si="603"/>
        <v>-11000</v>
      </c>
      <c r="R1481" s="32">
        <f t="shared" si="604"/>
        <v>-21000</v>
      </c>
      <c r="S1481" s="28"/>
      <c r="T1481" s="28">
        <f t="shared" si="605"/>
        <v>1</v>
      </c>
      <c r="U1481" s="28"/>
      <c r="V1481" s="28"/>
      <c r="W1481" s="28"/>
    </row>
    <row r="1482" ht="12.75" customHeight="1">
      <c r="A1482" s="25" t="s">
        <v>98</v>
      </c>
      <c r="B1482" s="35" t="s">
        <v>1949</v>
      </c>
      <c r="C1482" s="27" t="s">
        <v>5746</v>
      </c>
      <c r="D1482" s="28" t="s">
        <v>5747</v>
      </c>
      <c r="E1482" s="28" t="s">
        <v>1905</v>
      </c>
      <c r="F1482" s="28" t="s">
        <v>1924</v>
      </c>
      <c r="G1482" s="28" t="s">
        <v>5748</v>
      </c>
      <c r="H1482" s="28" t="s">
        <v>1978</v>
      </c>
      <c r="I1482" s="28" t="s">
        <v>86</v>
      </c>
      <c r="J1482" s="32" t="s">
        <v>1828</v>
      </c>
      <c r="K1482" s="32" t="s">
        <v>1287</v>
      </c>
      <c r="L1482" s="29">
        <v>3600.0</v>
      </c>
      <c r="M1482" s="49">
        <v>3000.0</v>
      </c>
      <c r="N1482" s="50"/>
      <c r="O1482" s="48">
        <v>12000.0</v>
      </c>
      <c r="P1482" s="31">
        <f t="shared" si="602"/>
        <v>0.0025</v>
      </c>
      <c r="Q1482" s="32">
        <f t="shared" si="603"/>
        <v>-9000</v>
      </c>
      <c r="R1482" s="32">
        <f t="shared" si="604"/>
        <v>-19000</v>
      </c>
      <c r="S1482" s="28"/>
      <c r="T1482" s="28">
        <f t="shared" si="605"/>
        <v>1</v>
      </c>
      <c r="U1482" s="28"/>
      <c r="V1482" s="28"/>
      <c r="W1482" s="28"/>
    </row>
    <row r="1483" ht="12.75" customHeight="1">
      <c r="A1483" s="25" t="s">
        <v>98</v>
      </c>
      <c r="B1483" s="35" t="s">
        <v>1949</v>
      </c>
      <c r="C1483" s="27" t="s">
        <v>5749</v>
      </c>
      <c r="D1483" s="28" t="s">
        <v>5750</v>
      </c>
      <c r="E1483" s="28" t="s">
        <v>1902</v>
      </c>
      <c r="F1483" s="28" t="s">
        <v>1924</v>
      </c>
      <c r="G1483" s="28" t="s">
        <v>5751</v>
      </c>
      <c r="H1483" s="28" t="s">
        <v>1978</v>
      </c>
      <c r="I1483" s="28" t="s">
        <v>48</v>
      </c>
      <c r="J1483" s="32" t="s">
        <v>1614</v>
      </c>
      <c r="K1483" s="32" t="s">
        <v>256</v>
      </c>
      <c r="L1483" s="29">
        <v>1200.0</v>
      </c>
      <c r="M1483" s="49">
        <v>1000.0</v>
      </c>
      <c r="N1483" s="50"/>
      <c r="O1483" s="48">
        <v>12000.0</v>
      </c>
      <c r="P1483" s="31">
        <f t="shared" si="602"/>
        <v>0.0008333333333</v>
      </c>
      <c r="Q1483" s="32">
        <f t="shared" si="603"/>
        <v>-11000</v>
      </c>
      <c r="R1483" s="32">
        <f t="shared" si="604"/>
        <v>-21000</v>
      </c>
      <c r="S1483" s="28"/>
      <c r="T1483" s="28">
        <f t="shared" si="605"/>
        <v>1</v>
      </c>
      <c r="U1483" s="28"/>
      <c r="V1483" s="28"/>
      <c r="W1483" s="28"/>
    </row>
    <row r="1484" ht="12.75" customHeight="1">
      <c r="A1484" s="25" t="s">
        <v>98</v>
      </c>
      <c r="B1484" s="35" t="s">
        <v>1949</v>
      </c>
      <c r="C1484" s="27" t="s">
        <v>5752</v>
      </c>
      <c r="D1484" s="28" t="s">
        <v>5753</v>
      </c>
      <c r="E1484" s="28" t="s">
        <v>1905</v>
      </c>
      <c r="F1484" s="28" t="s">
        <v>1924</v>
      </c>
      <c r="G1484" s="28" t="s">
        <v>5754</v>
      </c>
      <c r="H1484" s="28" t="s">
        <v>1978</v>
      </c>
      <c r="I1484" s="28" t="s">
        <v>3337</v>
      </c>
      <c r="J1484" s="32" t="s">
        <v>1543</v>
      </c>
      <c r="K1484" s="32" t="s">
        <v>698</v>
      </c>
      <c r="L1484" s="29">
        <v>3000.0</v>
      </c>
      <c r="M1484" s="49">
        <v>2500.0</v>
      </c>
      <c r="N1484" s="50"/>
      <c r="O1484" s="48">
        <v>12000.0</v>
      </c>
      <c r="P1484" s="31">
        <f t="shared" si="602"/>
        <v>0.002083333333</v>
      </c>
      <c r="Q1484" s="32">
        <f t="shared" si="603"/>
        <v>-9500</v>
      </c>
      <c r="R1484" s="32">
        <f t="shared" si="604"/>
        <v>-19500</v>
      </c>
      <c r="S1484" s="28"/>
      <c r="T1484" s="28">
        <f t="shared" si="605"/>
        <v>1</v>
      </c>
      <c r="U1484" s="28"/>
      <c r="V1484" s="28"/>
      <c r="W1484" s="28"/>
    </row>
    <row r="1485" ht="12.75" customHeight="1">
      <c r="A1485" s="25" t="s">
        <v>98</v>
      </c>
      <c r="B1485" s="35" t="s">
        <v>1949</v>
      </c>
      <c r="C1485" s="27" t="s">
        <v>5755</v>
      </c>
      <c r="D1485" s="28" t="s">
        <v>5756</v>
      </c>
      <c r="E1485" s="28" t="s">
        <v>1905</v>
      </c>
      <c r="F1485" s="28" t="s">
        <v>1952</v>
      </c>
      <c r="G1485" s="28" t="s">
        <v>5757</v>
      </c>
      <c r="H1485" s="28" t="s">
        <v>1978</v>
      </c>
      <c r="I1485" s="28" t="s">
        <v>130</v>
      </c>
      <c r="J1485" s="32" t="s">
        <v>1454</v>
      </c>
      <c r="K1485" s="32" t="s">
        <v>959</v>
      </c>
      <c r="L1485" s="29">
        <v>15000.0</v>
      </c>
      <c r="M1485" s="49">
        <v>12500.0</v>
      </c>
      <c r="N1485" s="50"/>
      <c r="O1485" s="48">
        <v>12000.0</v>
      </c>
      <c r="P1485" s="31">
        <f t="shared" si="602"/>
        <v>0.01041666667</v>
      </c>
      <c r="Q1485" s="32">
        <f t="shared" si="603"/>
        <v>500</v>
      </c>
      <c r="R1485" s="32">
        <f t="shared" si="604"/>
        <v>-9500</v>
      </c>
      <c r="S1485" s="28"/>
      <c r="T1485" s="28">
        <f t="shared" si="605"/>
        <v>0</v>
      </c>
      <c r="U1485" s="28"/>
      <c r="V1485" s="28"/>
      <c r="W1485" s="28"/>
    </row>
    <row r="1486" ht="12.75" customHeight="1">
      <c r="A1486" s="25" t="s">
        <v>98</v>
      </c>
      <c r="B1486" s="35" t="s">
        <v>1949</v>
      </c>
      <c r="C1486" s="27" t="s">
        <v>5758</v>
      </c>
      <c r="D1486" s="28" t="s">
        <v>5759</v>
      </c>
      <c r="E1486" s="28" t="s">
        <v>1905</v>
      </c>
      <c r="F1486" s="28" t="s">
        <v>1924</v>
      </c>
      <c r="G1486" s="28" t="s">
        <v>5760</v>
      </c>
      <c r="H1486" s="28" t="s">
        <v>1978</v>
      </c>
      <c r="I1486" s="28" t="s">
        <v>147</v>
      </c>
      <c r="J1486" s="32" t="s">
        <v>1839</v>
      </c>
      <c r="K1486" s="32" t="s">
        <v>1099</v>
      </c>
      <c r="L1486" s="29">
        <v>2400.0</v>
      </c>
      <c r="M1486" s="49">
        <v>2000.0</v>
      </c>
      <c r="N1486" s="50"/>
      <c r="O1486" s="48">
        <v>12000.0</v>
      </c>
      <c r="P1486" s="31">
        <f t="shared" si="602"/>
        <v>0.001666666667</v>
      </c>
      <c r="Q1486" s="32">
        <f t="shared" si="603"/>
        <v>-10000</v>
      </c>
      <c r="R1486" s="32">
        <f t="shared" si="604"/>
        <v>-20000</v>
      </c>
      <c r="S1486" s="28"/>
      <c r="T1486" s="28">
        <f t="shared" si="605"/>
        <v>1</v>
      </c>
      <c r="U1486" s="28"/>
      <c r="V1486" s="28"/>
      <c r="W1486" s="28"/>
    </row>
    <row r="1487" ht="12.75" customHeight="1">
      <c r="A1487" s="25" t="s">
        <v>99</v>
      </c>
      <c r="B1487" s="26" t="s">
        <v>1900</v>
      </c>
      <c r="C1487" s="27">
        <v>374.0</v>
      </c>
      <c r="D1487" s="28" t="s">
        <v>5761</v>
      </c>
      <c r="E1487" s="28" t="s">
        <v>1905</v>
      </c>
      <c r="F1487" s="28"/>
      <c r="G1487" s="28" t="s">
        <v>5762</v>
      </c>
      <c r="H1487" s="28"/>
      <c r="I1487" s="28"/>
      <c r="J1487" s="28" t="s">
        <v>1692</v>
      </c>
      <c r="K1487" s="28" t="s">
        <v>240</v>
      </c>
      <c r="L1487" s="29">
        <f>M1487*1.2</f>
        <v>18000</v>
      </c>
      <c r="M1487" s="29">
        <v>15000.0</v>
      </c>
      <c r="N1487" s="28"/>
      <c r="O1487" s="30">
        <v>12000.0</v>
      </c>
      <c r="P1487" s="31">
        <f>sum(L1487/O1487/100)</f>
        <v>0.015</v>
      </c>
      <c r="Q1487" s="32">
        <f>sum(L1487-O1487)</f>
        <v>6000</v>
      </c>
      <c r="R1487" s="32">
        <f>L1487-O1487-$S$1</f>
        <v>-4000</v>
      </c>
      <c r="S1487" s="28"/>
      <c r="T1487" s="28">
        <f>IF(O1487&gt;=L1487,1,0)</f>
        <v>0</v>
      </c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</row>
    <row r="1488" ht="12.75" customHeight="1">
      <c r="A1488" s="25" t="s">
        <v>99</v>
      </c>
      <c r="B1488" s="35" t="s">
        <v>1949</v>
      </c>
      <c r="C1488" s="27" t="s">
        <v>5763</v>
      </c>
      <c r="D1488" s="28" t="s">
        <v>5764</v>
      </c>
      <c r="E1488" s="28" t="s">
        <v>1905</v>
      </c>
      <c r="F1488" s="28" t="s">
        <v>1924</v>
      </c>
      <c r="G1488" s="28" t="s">
        <v>5765</v>
      </c>
      <c r="H1488" s="28" t="s">
        <v>146</v>
      </c>
      <c r="I1488" s="28" t="s">
        <v>45</v>
      </c>
      <c r="J1488" s="32" t="s">
        <v>1601</v>
      </c>
      <c r="K1488" s="32" t="s">
        <v>1204</v>
      </c>
      <c r="L1488" s="29">
        <v>24000.0</v>
      </c>
      <c r="M1488" s="49">
        <v>20000.0</v>
      </c>
      <c r="N1488" s="50"/>
      <c r="O1488" s="48">
        <v>12000.0</v>
      </c>
      <c r="P1488" s="31">
        <f t="shared" ref="P1488:P1493" si="606">sum(M1488/O1488/100)</f>
        <v>0.01666666667</v>
      </c>
      <c r="Q1488" s="32">
        <f t="shared" ref="Q1488:Q1493" si="607">sum(M1488-O1488)</f>
        <v>8000</v>
      </c>
      <c r="R1488" s="32">
        <f t="shared" ref="R1488:R1493" si="608">M1488-O1488-$S$1</f>
        <v>-2000</v>
      </c>
      <c r="S1488" s="28"/>
      <c r="T1488" s="28">
        <f t="shared" ref="T1488:T1493" si="609">IF(O1488&gt;=M1488,1,0)</f>
        <v>0</v>
      </c>
      <c r="U1488" s="28"/>
      <c r="V1488" s="28"/>
      <c r="W1488" s="28"/>
    </row>
    <row r="1489" ht="12.75" customHeight="1">
      <c r="A1489" s="25" t="s">
        <v>99</v>
      </c>
      <c r="B1489" s="35" t="s">
        <v>1949</v>
      </c>
      <c r="C1489" s="27" t="s">
        <v>5766</v>
      </c>
      <c r="D1489" s="28" t="s">
        <v>5767</v>
      </c>
      <c r="E1489" s="28" t="s">
        <v>1905</v>
      </c>
      <c r="F1489" s="28" t="s">
        <v>1924</v>
      </c>
      <c r="G1489" s="28" t="s">
        <v>5768</v>
      </c>
      <c r="H1489" s="28" t="s">
        <v>146</v>
      </c>
      <c r="I1489" s="28" t="s">
        <v>1968</v>
      </c>
      <c r="J1489" s="32" t="s">
        <v>1693</v>
      </c>
      <c r="K1489" s="32" t="s">
        <v>1218</v>
      </c>
      <c r="L1489" s="29">
        <v>15600.0</v>
      </c>
      <c r="M1489" s="49">
        <v>13000.0</v>
      </c>
      <c r="N1489" s="50"/>
      <c r="O1489" s="48">
        <v>12000.0</v>
      </c>
      <c r="P1489" s="31">
        <f t="shared" si="606"/>
        <v>0.01083333333</v>
      </c>
      <c r="Q1489" s="32">
        <f t="shared" si="607"/>
        <v>1000</v>
      </c>
      <c r="R1489" s="32">
        <f t="shared" si="608"/>
        <v>-9000</v>
      </c>
      <c r="S1489" s="28"/>
      <c r="T1489" s="28">
        <f t="shared" si="609"/>
        <v>0</v>
      </c>
      <c r="U1489" s="28"/>
      <c r="V1489" s="28"/>
      <c r="W1489" s="28"/>
    </row>
    <row r="1490" ht="12.75" customHeight="1">
      <c r="A1490" s="25" t="s">
        <v>99</v>
      </c>
      <c r="B1490" s="35" t="s">
        <v>1949</v>
      </c>
      <c r="C1490" s="27" t="s">
        <v>5769</v>
      </c>
      <c r="D1490" s="28" t="s">
        <v>5770</v>
      </c>
      <c r="E1490" s="28" t="s">
        <v>1905</v>
      </c>
      <c r="F1490" s="28" t="s">
        <v>1924</v>
      </c>
      <c r="G1490" s="28" t="s">
        <v>5771</v>
      </c>
      <c r="H1490" s="28" t="s">
        <v>146</v>
      </c>
      <c r="I1490" s="28" t="s">
        <v>2296</v>
      </c>
      <c r="J1490" s="32" t="s">
        <v>1693</v>
      </c>
      <c r="K1490" s="32" t="s">
        <v>1005</v>
      </c>
      <c r="L1490" s="29">
        <v>31200.0</v>
      </c>
      <c r="M1490" s="49">
        <v>26000.0</v>
      </c>
      <c r="N1490" s="50"/>
      <c r="O1490" s="48">
        <v>12000.0</v>
      </c>
      <c r="P1490" s="31">
        <f t="shared" si="606"/>
        <v>0.02166666667</v>
      </c>
      <c r="Q1490" s="32">
        <f t="shared" si="607"/>
        <v>14000</v>
      </c>
      <c r="R1490" s="32">
        <f t="shared" si="608"/>
        <v>4000</v>
      </c>
      <c r="S1490" s="28"/>
      <c r="T1490" s="28">
        <f t="shared" si="609"/>
        <v>0</v>
      </c>
      <c r="U1490" s="28"/>
      <c r="V1490" s="28"/>
      <c r="W1490" s="28"/>
    </row>
    <row r="1491" ht="12.75" customHeight="1">
      <c r="A1491" s="25" t="s">
        <v>99</v>
      </c>
      <c r="B1491" s="35" t="s">
        <v>1983</v>
      </c>
      <c r="C1491" s="27" t="s">
        <v>5772</v>
      </c>
      <c r="D1491" s="28" t="s">
        <v>5773</v>
      </c>
      <c r="E1491" s="28" t="s">
        <v>1902</v>
      </c>
      <c r="F1491" s="28" t="s">
        <v>1924</v>
      </c>
      <c r="G1491" s="28" t="s">
        <v>5774</v>
      </c>
      <c r="H1491" s="28" t="s">
        <v>146</v>
      </c>
      <c r="I1491" s="28" t="s">
        <v>3113</v>
      </c>
      <c r="J1491" s="32" t="s">
        <v>1529</v>
      </c>
      <c r="K1491" s="32" t="s">
        <v>433</v>
      </c>
      <c r="L1491" s="29">
        <v>10800.0</v>
      </c>
      <c r="M1491" s="49">
        <v>9000.0</v>
      </c>
      <c r="N1491" s="50"/>
      <c r="O1491" s="48">
        <v>12000.0</v>
      </c>
      <c r="P1491" s="31">
        <f t="shared" si="606"/>
        <v>0.0075</v>
      </c>
      <c r="Q1491" s="32">
        <f t="shared" si="607"/>
        <v>-3000</v>
      </c>
      <c r="R1491" s="32">
        <f t="shared" si="608"/>
        <v>-13000</v>
      </c>
      <c r="S1491" s="28"/>
      <c r="T1491" s="28">
        <f t="shared" si="609"/>
        <v>1</v>
      </c>
      <c r="U1491" s="28"/>
      <c r="V1491" s="28"/>
      <c r="W1491" s="28"/>
    </row>
    <row r="1492" ht="12.75" customHeight="1">
      <c r="A1492" s="25" t="s">
        <v>99</v>
      </c>
      <c r="B1492" s="35" t="s">
        <v>1983</v>
      </c>
      <c r="C1492" s="27" t="s">
        <v>5775</v>
      </c>
      <c r="D1492" s="28" t="s">
        <v>5776</v>
      </c>
      <c r="E1492" s="28" t="s">
        <v>1902</v>
      </c>
      <c r="F1492" s="28" t="s">
        <v>1924</v>
      </c>
      <c r="G1492" s="28" t="s">
        <v>5777</v>
      </c>
      <c r="H1492" s="28" t="s">
        <v>146</v>
      </c>
      <c r="I1492" s="28" t="s">
        <v>4994</v>
      </c>
      <c r="J1492" s="32" t="s">
        <v>1693</v>
      </c>
      <c r="K1492" s="32" t="s">
        <v>911</v>
      </c>
      <c r="L1492" s="29">
        <v>2400.0</v>
      </c>
      <c r="M1492" s="49">
        <v>2000.0</v>
      </c>
      <c r="N1492" s="50"/>
      <c r="O1492" s="48">
        <v>12000.0</v>
      </c>
      <c r="P1492" s="31">
        <f t="shared" si="606"/>
        <v>0.001666666667</v>
      </c>
      <c r="Q1492" s="32">
        <f t="shared" si="607"/>
        <v>-10000</v>
      </c>
      <c r="R1492" s="32">
        <f t="shared" si="608"/>
        <v>-20000</v>
      </c>
      <c r="S1492" s="28"/>
      <c r="T1492" s="28">
        <f t="shared" si="609"/>
        <v>1</v>
      </c>
      <c r="U1492" s="28"/>
      <c r="V1492" s="28"/>
      <c r="W1492" s="28"/>
    </row>
    <row r="1493" ht="12.75" customHeight="1">
      <c r="A1493" s="25" t="s">
        <v>100</v>
      </c>
      <c r="B1493" s="35" t="s">
        <v>1949</v>
      </c>
      <c r="C1493" s="27" t="s">
        <v>5778</v>
      </c>
      <c r="D1493" s="28" t="s">
        <v>5779</v>
      </c>
      <c r="E1493" s="28" t="s">
        <v>1902</v>
      </c>
      <c r="F1493" s="28" t="s">
        <v>1952</v>
      </c>
      <c r="G1493" s="28" t="s">
        <v>5780</v>
      </c>
      <c r="H1493" s="28" t="s">
        <v>5781</v>
      </c>
      <c r="I1493" s="28" t="s">
        <v>2074</v>
      </c>
      <c r="J1493" s="32" t="s">
        <v>1455</v>
      </c>
      <c r="K1493" s="32" t="s">
        <v>1277</v>
      </c>
      <c r="L1493" s="29">
        <v>6000.0</v>
      </c>
      <c r="M1493" s="49">
        <v>5000.0</v>
      </c>
      <c r="N1493" s="50"/>
      <c r="O1493" s="48">
        <v>12000.0</v>
      </c>
      <c r="P1493" s="31">
        <f t="shared" si="606"/>
        <v>0.004166666667</v>
      </c>
      <c r="Q1493" s="32">
        <f t="shared" si="607"/>
        <v>-7000</v>
      </c>
      <c r="R1493" s="32">
        <f t="shared" si="608"/>
        <v>-17000</v>
      </c>
      <c r="S1493" s="28"/>
      <c r="T1493" s="28">
        <f t="shared" si="609"/>
        <v>1</v>
      </c>
      <c r="U1493" s="28"/>
      <c r="V1493" s="28"/>
      <c r="W1493" s="28"/>
    </row>
    <row r="1494" ht="12.75" customHeight="1">
      <c r="A1494" s="25" t="s">
        <v>101</v>
      </c>
      <c r="B1494" s="26" t="s">
        <v>1900</v>
      </c>
      <c r="C1494" s="27">
        <v>193.0</v>
      </c>
      <c r="D1494" s="28" t="s">
        <v>5782</v>
      </c>
      <c r="E1494" s="28" t="s">
        <v>1902</v>
      </c>
      <c r="F1494" s="28"/>
      <c r="G1494" s="28" t="s">
        <v>5783</v>
      </c>
      <c r="H1494" s="28"/>
      <c r="I1494" s="28"/>
      <c r="J1494" s="28" t="s">
        <v>1843</v>
      </c>
      <c r="K1494" s="28" t="s">
        <v>5784</v>
      </c>
      <c r="L1494" s="29">
        <f t="shared" ref="L1494:L1500" si="610">M1494*1.2</f>
        <v>12000</v>
      </c>
      <c r="M1494" s="29">
        <v>10000.0</v>
      </c>
      <c r="N1494" s="28"/>
      <c r="O1494" s="30">
        <v>12500.0</v>
      </c>
      <c r="P1494" s="31">
        <f t="shared" ref="P1494:P1499" si="611">sum(L1494/O1494/100)</f>
        <v>0.0096</v>
      </c>
      <c r="Q1494" s="32">
        <f t="shared" ref="Q1494:Q1499" si="612">sum(L1494-O1494)</f>
        <v>-500</v>
      </c>
      <c r="R1494" s="32">
        <f t="shared" ref="R1494:R1499" si="613">L1494-O1494-$S$1</f>
        <v>-10500</v>
      </c>
      <c r="S1494" s="28"/>
      <c r="T1494" s="28">
        <f t="shared" ref="T1494:T1499" si="614">IF(O1494&gt;=L1494,1,0)</f>
        <v>1</v>
      </c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</row>
    <row r="1495" ht="12.75" customHeight="1">
      <c r="A1495" s="25" t="s">
        <v>101</v>
      </c>
      <c r="B1495" s="26" t="s">
        <v>1900</v>
      </c>
      <c r="C1495" s="27">
        <v>240.0</v>
      </c>
      <c r="D1495" s="28" t="s">
        <v>5785</v>
      </c>
      <c r="E1495" s="28" t="s">
        <v>1902</v>
      </c>
      <c r="F1495" s="28"/>
      <c r="G1495" s="28" t="s">
        <v>5786</v>
      </c>
      <c r="H1495" s="28"/>
      <c r="I1495" s="28"/>
      <c r="J1495" s="28" t="s">
        <v>1680</v>
      </c>
      <c r="K1495" s="28" t="s">
        <v>525</v>
      </c>
      <c r="L1495" s="29">
        <f t="shared" si="610"/>
        <v>22800</v>
      </c>
      <c r="M1495" s="29">
        <v>19000.0</v>
      </c>
      <c r="N1495" s="28"/>
      <c r="O1495" s="30">
        <v>12500.0</v>
      </c>
      <c r="P1495" s="31">
        <f t="shared" si="611"/>
        <v>0.01824</v>
      </c>
      <c r="Q1495" s="32">
        <f t="shared" si="612"/>
        <v>10300</v>
      </c>
      <c r="R1495" s="32">
        <f t="shared" si="613"/>
        <v>300</v>
      </c>
      <c r="S1495" s="28"/>
      <c r="T1495" s="28">
        <f t="shared" si="614"/>
        <v>0</v>
      </c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</row>
    <row r="1496" ht="12.75" customHeight="1">
      <c r="A1496" s="25" t="s">
        <v>101</v>
      </c>
      <c r="B1496" s="26" t="s">
        <v>1900</v>
      </c>
      <c r="C1496" s="27">
        <v>250.0</v>
      </c>
      <c r="D1496" s="28" t="s">
        <v>5787</v>
      </c>
      <c r="E1496" s="28" t="s">
        <v>1902</v>
      </c>
      <c r="F1496" s="28"/>
      <c r="G1496" s="28" t="s">
        <v>5788</v>
      </c>
      <c r="H1496" s="28"/>
      <c r="I1496" s="28"/>
      <c r="J1496" s="28" t="s">
        <v>1623</v>
      </c>
      <c r="K1496" s="28" t="s">
        <v>756</v>
      </c>
      <c r="L1496" s="29">
        <f t="shared" si="610"/>
        <v>33600</v>
      </c>
      <c r="M1496" s="29">
        <v>28000.0</v>
      </c>
      <c r="N1496" s="28"/>
      <c r="O1496" s="30">
        <v>12500.0</v>
      </c>
      <c r="P1496" s="31">
        <f t="shared" si="611"/>
        <v>0.02688</v>
      </c>
      <c r="Q1496" s="32">
        <f t="shared" si="612"/>
        <v>21100</v>
      </c>
      <c r="R1496" s="32">
        <f t="shared" si="613"/>
        <v>11100</v>
      </c>
      <c r="S1496" s="28"/>
      <c r="T1496" s="28">
        <f t="shared" si="614"/>
        <v>0</v>
      </c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</row>
    <row r="1497" ht="12.75" customHeight="1">
      <c r="A1497" s="25" t="s">
        <v>101</v>
      </c>
      <c r="B1497" s="26" t="s">
        <v>1900</v>
      </c>
      <c r="C1497" s="27">
        <v>284.0</v>
      </c>
      <c r="D1497" s="28" t="s">
        <v>5789</v>
      </c>
      <c r="E1497" s="28" t="s">
        <v>1902</v>
      </c>
      <c r="F1497" s="28"/>
      <c r="G1497" s="28" t="s">
        <v>5790</v>
      </c>
      <c r="H1497" s="28"/>
      <c r="I1497" s="28"/>
      <c r="J1497" s="28" t="s">
        <v>1775</v>
      </c>
      <c r="K1497" s="28" t="s">
        <v>1350</v>
      </c>
      <c r="L1497" s="29">
        <f t="shared" si="610"/>
        <v>9600</v>
      </c>
      <c r="M1497" s="29">
        <v>8000.0</v>
      </c>
      <c r="N1497" s="28"/>
      <c r="O1497" s="30">
        <v>12500.0</v>
      </c>
      <c r="P1497" s="31">
        <f t="shared" si="611"/>
        <v>0.00768</v>
      </c>
      <c r="Q1497" s="32">
        <f t="shared" si="612"/>
        <v>-2900</v>
      </c>
      <c r="R1497" s="32">
        <f t="shared" si="613"/>
        <v>-12900</v>
      </c>
      <c r="S1497" s="28"/>
      <c r="T1497" s="28">
        <f t="shared" si="614"/>
        <v>1</v>
      </c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</row>
    <row r="1498" ht="12.75" customHeight="1">
      <c r="A1498" s="25" t="s">
        <v>101</v>
      </c>
      <c r="B1498" s="26" t="s">
        <v>1900</v>
      </c>
      <c r="C1498" s="27">
        <v>355.0</v>
      </c>
      <c r="D1498" s="28" t="s">
        <v>5791</v>
      </c>
      <c r="E1498" s="28" t="s">
        <v>1902</v>
      </c>
      <c r="F1498" s="28"/>
      <c r="G1498" s="28" t="s">
        <v>5792</v>
      </c>
      <c r="H1498" s="28"/>
      <c r="I1498" s="28"/>
      <c r="J1498" s="28" t="s">
        <v>1839</v>
      </c>
      <c r="K1498" s="28" t="s">
        <v>621</v>
      </c>
      <c r="L1498" s="29">
        <f t="shared" si="610"/>
        <v>11400</v>
      </c>
      <c r="M1498" s="29">
        <v>9500.0</v>
      </c>
      <c r="N1498" s="28"/>
      <c r="O1498" s="30">
        <v>12500.0</v>
      </c>
      <c r="P1498" s="31">
        <f t="shared" si="611"/>
        <v>0.00912</v>
      </c>
      <c r="Q1498" s="32">
        <f t="shared" si="612"/>
        <v>-1100</v>
      </c>
      <c r="R1498" s="32">
        <f t="shared" si="613"/>
        <v>-11100</v>
      </c>
      <c r="S1498" s="28"/>
      <c r="T1498" s="28">
        <f t="shared" si="614"/>
        <v>1</v>
      </c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</row>
    <row r="1499" ht="12.75" customHeight="1">
      <c r="A1499" s="25" t="s">
        <v>101</v>
      </c>
      <c r="B1499" s="26" t="s">
        <v>1933</v>
      </c>
      <c r="C1499" s="39" t="s">
        <v>5793</v>
      </c>
      <c r="D1499" s="28" t="s">
        <v>5794</v>
      </c>
      <c r="E1499" s="28" t="s">
        <v>1902</v>
      </c>
      <c r="F1499" s="28" t="s">
        <v>2497</v>
      </c>
      <c r="G1499" s="28" t="s">
        <v>5795</v>
      </c>
      <c r="H1499" s="53" t="s">
        <v>79</v>
      </c>
      <c r="I1499" s="28" t="s">
        <v>44</v>
      </c>
      <c r="J1499" s="28" t="s">
        <v>1853</v>
      </c>
      <c r="K1499" s="28" t="s">
        <v>1159</v>
      </c>
      <c r="L1499" s="29">
        <f t="shared" si="610"/>
        <v>120000</v>
      </c>
      <c r="M1499" s="49">
        <v>100000.0</v>
      </c>
      <c r="N1499" s="28"/>
      <c r="O1499" s="30">
        <v>12500.0</v>
      </c>
      <c r="P1499" s="31">
        <f t="shared" si="611"/>
        <v>0.096</v>
      </c>
      <c r="Q1499" s="32">
        <f t="shared" si="612"/>
        <v>107500</v>
      </c>
      <c r="R1499" s="32">
        <f t="shared" si="613"/>
        <v>97500</v>
      </c>
      <c r="S1499" s="28"/>
      <c r="T1499" s="28">
        <f t="shared" si="614"/>
        <v>0</v>
      </c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</row>
    <row r="1500" ht="12.75" customHeight="1">
      <c r="A1500" s="25" t="s">
        <v>101</v>
      </c>
      <c r="B1500" s="26" t="s">
        <v>1937</v>
      </c>
      <c r="C1500" s="44" t="s">
        <v>5796</v>
      </c>
      <c r="D1500" s="6" t="s">
        <v>5797</v>
      </c>
      <c r="E1500" s="6" t="s">
        <v>1902</v>
      </c>
      <c r="F1500" s="6" t="s">
        <v>1924</v>
      </c>
      <c r="G1500" s="6" t="s">
        <v>5798</v>
      </c>
      <c r="I1500" s="6" t="s">
        <v>79</v>
      </c>
      <c r="J1500" s="6" t="s">
        <v>1455</v>
      </c>
      <c r="K1500" s="6" t="s">
        <v>1114</v>
      </c>
      <c r="L1500" s="29">
        <f t="shared" si="610"/>
        <v>60000</v>
      </c>
      <c r="M1500" s="45">
        <v>50000.0</v>
      </c>
      <c r="O1500" s="30">
        <v>12500.0</v>
      </c>
      <c r="P1500" s="31">
        <v>0.04</v>
      </c>
      <c r="Q1500" s="32">
        <v>37500.0</v>
      </c>
      <c r="R1500" s="32">
        <v>27500.0</v>
      </c>
      <c r="S1500" s="28"/>
      <c r="T1500" s="28">
        <f t="shared" ref="T1500:T1504" si="615">IF(O1500&gt;=M1500,1,0)</f>
        <v>0</v>
      </c>
    </row>
    <row r="1501" ht="12.75" customHeight="1">
      <c r="A1501" s="25" t="s">
        <v>101</v>
      </c>
      <c r="B1501" s="35" t="s">
        <v>1949</v>
      </c>
      <c r="C1501" s="27" t="s">
        <v>5799</v>
      </c>
      <c r="D1501" s="28" t="s">
        <v>5800</v>
      </c>
      <c r="E1501" s="28" t="s">
        <v>1902</v>
      </c>
      <c r="F1501" s="28" t="s">
        <v>1924</v>
      </c>
      <c r="G1501" s="28" t="s">
        <v>5801</v>
      </c>
      <c r="H1501" s="28" t="s">
        <v>79</v>
      </c>
      <c r="I1501" s="28" t="s">
        <v>143</v>
      </c>
      <c r="J1501" s="32" t="s">
        <v>1454</v>
      </c>
      <c r="K1501" s="32" t="s">
        <v>926</v>
      </c>
      <c r="L1501" s="29">
        <v>28800.0</v>
      </c>
      <c r="M1501" s="49">
        <v>24000.0</v>
      </c>
      <c r="N1501" s="50"/>
      <c r="O1501" s="48">
        <v>12500.0</v>
      </c>
      <c r="P1501" s="31">
        <f t="shared" ref="P1501:P1504" si="616">sum(M1501/O1501/100)</f>
        <v>0.0192</v>
      </c>
      <c r="Q1501" s="32">
        <f t="shared" ref="Q1501:Q1504" si="617">sum(M1501-O1501)</f>
        <v>11500</v>
      </c>
      <c r="R1501" s="32">
        <f t="shared" ref="R1501:R1504" si="618">M1501-O1501-$S$1</f>
        <v>1500</v>
      </c>
      <c r="S1501" s="28"/>
      <c r="T1501" s="28">
        <f t="shared" si="615"/>
        <v>0</v>
      </c>
      <c r="U1501" s="28"/>
      <c r="V1501" s="28"/>
      <c r="W1501" s="28"/>
    </row>
    <row r="1502" ht="12.75" customHeight="1">
      <c r="A1502" s="25" t="s">
        <v>101</v>
      </c>
      <c r="B1502" s="35" t="s">
        <v>1949</v>
      </c>
      <c r="C1502" s="27" t="s">
        <v>5802</v>
      </c>
      <c r="D1502" s="28" t="s">
        <v>5803</v>
      </c>
      <c r="E1502" s="28" t="s">
        <v>1905</v>
      </c>
      <c r="F1502" s="28" t="s">
        <v>1924</v>
      </c>
      <c r="G1502" s="28" t="s">
        <v>5804</v>
      </c>
      <c r="H1502" s="28" t="s">
        <v>79</v>
      </c>
      <c r="I1502" s="28" t="s">
        <v>2732</v>
      </c>
      <c r="J1502" s="32" t="s">
        <v>1605</v>
      </c>
      <c r="K1502" s="32" t="s">
        <v>1374</v>
      </c>
      <c r="L1502" s="29">
        <v>18000.0</v>
      </c>
      <c r="M1502" s="49">
        <v>15000.0</v>
      </c>
      <c r="N1502" s="50"/>
      <c r="O1502" s="48">
        <v>12500.0</v>
      </c>
      <c r="P1502" s="31">
        <f t="shared" si="616"/>
        <v>0.012</v>
      </c>
      <c r="Q1502" s="32">
        <f t="shared" si="617"/>
        <v>2500</v>
      </c>
      <c r="R1502" s="32">
        <f t="shared" si="618"/>
        <v>-7500</v>
      </c>
      <c r="S1502" s="28"/>
      <c r="T1502" s="28">
        <f t="shared" si="615"/>
        <v>0</v>
      </c>
      <c r="U1502" s="28"/>
      <c r="V1502" s="28"/>
      <c r="W1502" s="28"/>
    </row>
    <row r="1503" ht="12.75" customHeight="1">
      <c r="A1503" s="25" t="s">
        <v>101</v>
      </c>
      <c r="B1503" s="35" t="s">
        <v>1949</v>
      </c>
      <c r="C1503" s="27" t="s">
        <v>5805</v>
      </c>
      <c r="D1503" s="28" t="s">
        <v>5806</v>
      </c>
      <c r="E1503" s="28" t="s">
        <v>1902</v>
      </c>
      <c r="F1503" s="28" t="s">
        <v>1952</v>
      </c>
      <c r="G1503" s="28" t="s">
        <v>5807</v>
      </c>
      <c r="H1503" s="28" t="s">
        <v>79</v>
      </c>
      <c r="I1503" s="28" t="s">
        <v>5222</v>
      </c>
      <c r="J1503" s="32" t="s">
        <v>1614</v>
      </c>
      <c r="K1503" s="32" t="s">
        <v>1039</v>
      </c>
      <c r="L1503" s="29">
        <v>6600.0</v>
      </c>
      <c r="M1503" s="49">
        <v>5500.0</v>
      </c>
      <c r="N1503" s="50"/>
      <c r="O1503" s="48">
        <v>12500.0</v>
      </c>
      <c r="P1503" s="31">
        <f t="shared" si="616"/>
        <v>0.0044</v>
      </c>
      <c r="Q1503" s="32">
        <f t="shared" si="617"/>
        <v>-7000</v>
      </c>
      <c r="R1503" s="32">
        <f t="shared" si="618"/>
        <v>-17000</v>
      </c>
      <c r="S1503" s="28"/>
      <c r="T1503" s="28">
        <f t="shared" si="615"/>
        <v>1</v>
      </c>
      <c r="U1503" s="28"/>
      <c r="V1503" s="28"/>
      <c r="W1503" s="28"/>
    </row>
    <row r="1504" ht="12.75" customHeight="1">
      <c r="A1504" s="25" t="s">
        <v>101</v>
      </c>
      <c r="B1504" s="35" t="s">
        <v>1983</v>
      </c>
      <c r="C1504" s="27" t="s">
        <v>5808</v>
      </c>
      <c r="D1504" s="28" t="s">
        <v>5809</v>
      </c>
      <c r="E1504" s="28" t="s">
        <v>1905</v>
      </c>
      <c r="F1504" s="28" t="s">
        <v>1924</v>
      </c>
      <c r="G1504" s="28" t="s">
        <v>5810</v>
      </c>
      <c r="H1504" s="28" t="s">
        <v>79</v>
      </c>
      <c r="I1504" s="28" t="s">
        <v>2484</v>
      </c>
      <c r="J1504" s="32" t="s">
        <v>1724</v>
      </c>
      <c r="K1504" s="32" t="s">
        <v>653</v>
      </c>
      <c r="L1504" s="29">
        <v>6600.0</v>
      </c>
      <c r="M1504" s="49">
        <v>5500.0</v>
      </c>
      <c r="N1504" s="50"/>
      <c r="O1504" s="48">
        <v>12500.0</v>
      </c>
      <c r="P1504" s="31">
        <f t="shared" si="616"/>
        <v>0.0044</v>
      </c>
      <c r="Q1504" s="32">
        <f t="shared" si="617"/>
        <v>-7000</v>
      </c>
      <c r="R1504" s="32">
        <f t="shared" si="618"/>
        <v>-17000</v>
      </c>
      <c r="S1504" s="28"/>
      <c r="T1504" s="28">
        <f t="shared" si="615"/>
        <v>1</v>
      </c>
      <c r="U1504" s="28"/>
      <c r="V1504" s="28"/>
      <c r="W1504" s="28"/>
    </row>
    <row r="1505" ht="12.75" customHeight="1">
      <c r="A1505" s="25" t="s">
        <v>102</v>
      </c>
      <c r="B1505" s="26" t="s">
        <v>1900</v>
      </c>
      <c r="C1505" s="27">
        <v>16.0</v>
      </c>
      <c r="D1505" s="28" t="s">
        <v>5811</v>
      </c>
      <c r="E1505" s="28" t="s">
        <v>1902</v>
      </c>
      <c r="F1505" s="28"/>
      <c r="G1505" s="28" t="s">
        <v>5812</v>
      </c>
      <c r="H1505" s="28"/>
      <c r="I1505" s="28"/>
      <c r="J1505" s="28" t="s">
        <v>1263</v>
      </c>
      <c r="K1505" s="28" t="s">
        <v>1120</v>
      </c>
      <c r="L1505" s="29">
        <f t="shared" ref="L1505:L1520" si="619">M1505*1.2</f>
        <v>252000</v>
      </c>
      <c r="M1505" s="29">
        <v>210000.0</v>
      </c>
      <c r="N1505" s="28"/>
      <c r="O1505" s="30">
        <v>50000.0</v>
      </c>
      <c r="P1505" s="31">
        <f t="shared" ref="P1505:P1572" si="620">sum(L1505/O1505/100)</f>
        <v>0.0504</v>
      </c>
      <c r="Q1505" s="32">
        <f t="shared" ref="Q1505:Q1572" si="621">sum(L1505-O1505)</f>
        <v>202000</v>
      </c>
      <c r="R1505" s="32">
        <f t="shared" ref="R1505:R1572" si="622">L1505-O1505-$S$1</f>
        <v>192000</v>
      </c>
      <c r="S1505" s="28"/>
      <c r="T1505" s="28">
        <f t="shared" ref="T1505:T1572" si="623">IF(O1505&gt;=L1505,1,0)</f>
        <v>0</v>
      </c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</row>
    <row r="1506" ht="12.75" customHeight="1">
      <c r="A1506" s="25" t="s">
        <v>102</v>
      </c>
      <c r="B1506" s="26" t="s">
        <v>1900</v>
      </c>
      <c r="C1506" s="27">
        <v>28.0</v>
      </c>
      <c r="D1506" s="28" t="s">
        <v>5813</v>
      </c>
      <c r="E1506" s="28" t="s">
        <v>1902</v>
      </c>
      <c r="F1506" s="28"/>
      <c r="G1506" s="28" t="s">
        <v>5814</v>
      </c>
      <c r="H1506" s="28"/>
      <c r="I1506" s="28"/>
      <c r="J1506" s="28" t="s">
        <v>1614</v>
      </c>
      <c r="K1506" s="28" t="s">
        <v>624</v>
      </c>
      <c r="L1506" s="29">
        <f t="shared" si="619"/>
        <v>252000</v>
      </c>
      <c r="M1506" s="29">
        <v>210000.0</v>
      </c>
      <c r="N1506" s="28"/>
      <c r="O1506" s="30">
        <v>50000.0</v>
      </c>
      <c r="P1506" s="31">
        <f t="shared" si="620"/>
        <v>0.0504</v>
      </c>
      <c r="Q1506" s="32">
        <f t="shared" si="621"/>
        <v>202000</v>
      </c>
      <c r="R1506" s="32">
        <f t="shared" si="622"/>
        <v>192000</v>
      </c>
      <c r="S1506" s="28"/>
      <c r="T1506" s="28">
        <f t="shared" si="623"/>
        <v>0</v>
      </c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</row>
    <row r="1507" ht="12.75" customHeight="1">
      <c r="A1507" s="25" t="s">
        <v>102</v>
      </c>
      <c r="B1507" s="26" t="s">
        <v>1900</v>
      </c>
      <c r="C1507" s="27">
        <v>88.0</v>
      </c>
      <c r="D1507" s="28" t="s">
        <v>5815</v>
      </c>
      <c r="E1507" s="28" t="s">
        <v>1902</v>
      </c>
      <c r="F1507" s="28"/>
      <c r="G1507" s="28" t="s">
        <v>5816</v>
      </c>
      <c r="H1507" s="28"/>
      <c r="I1507" s="28"/>
      <c r="J1507" s="28" t="s">
        <v>1874</v>
      </c>
      <c r="K1507" s="28" t="s">
        <v>872</v>
      </c>
      <c r="L1507" s="29">
        <f t="shared" si="619"/>
        <v>252000</v>
      </c>
      <c r="M1507" s="29">
        <v>210000.0</v>
      </c>
      <c r="N1507" s="28"/>
      <c r="O1507" s="30">
        <v>50000.0</v>
      </c>
      <c r="P1507" s="31">
        <f t="shared" si="620"/>
        <v>0.0504</v>
      </c>
      <c r="Q1507" s="32">
        <f t="shared" si="621"/>
        <v>202000</v>
      </c>
      <c r="R1507" s="32">
        <f t="shared" si="622"/>
        <v>192000</v>
      </c>
      <c r="S1507" s="28"/>
      <c r="T1507" s="28">
        <f t="shared" si="623"/>
        <v>0</v>
      </c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</row>
    <row r="1508" ht="12.75" customHeight="1">
      <c r="A1508" s="25" t="s">
        <v>102</v>
      </c>
      <c r="B1508" s="26" t="s">
        <v>1900</v>
      </c>
      <c r="C1508" s="27">
        <v>131.0</v>
      </c>
      <c r="D1508" s="28" t="s">
        <v>5817</v>
      </c>
      <c r="E1508" s="28" t="s">
        <v>1905</v>
      </c>
      <c r="F1508" s="28"/>
      <c r="G1508" s="28" t="s">
        <v>5818</v>
      </c>
      <c r="H1508" s="28"/>
      <c r="I1508" s="28"/>
      <c r="J1508" s="28" t="s">
        <v>1767</v>
      </c>
      <c r="K1508" s="28" t="s">
        <v>1337</v>
      </c>
      <c r="L1508" s="29">
        <f t="shared" si="619"/>
        <v>252000</v>
      </c>
      <c r="M1508" s="29">
        <v>210000.0</v>
      </c>
      <c r="N1508" s="28"/>
      <c r="O1508" s="30">
        <v>50000.0</v>
      </c>
      <c r="P1508" s="31">
        <f t="shared" si="620"/>
        <v>0.0504</v>
      </c>
      <c r="Q1508" s="32">
        <f t="shared" si="621"/>
        <v>202000</v>
      </c>
      <c r="R1508" s="32">
        <f t="shared" si="622"/>
        <v>192000</v>
      </c>
      <c r="S1508" s="28"/>
      <c r="T1508" s="28">
        <f t="shared" si="623"/>
        <v>0</v>
      </c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</row>
    <row r="1509" ht="12.75" customHeight="1">
      <c r="A1509" s="25" t="s">
        <v>102</v>
      </c>
      <c r="B1509" s="26" t="s">
        <v>1900</v>
      </c>
      <c r="C1509" s="27">
        <v>133.0</v>
      </c>
      <c r="D1509" s="28" t="s">
        <v>5819</v>
      </c>
      <c r="E1509" s="28" t="s">
        <v>1902</v>
      </c>
      <c r="F1509" s="28"/>
      <c r="G1509" s="28" t="s">
        <v>5820</v>
      </c>
      <c r="H1509" s="28"/>
      <c r="I1509" s="28"/>
      <c r="J1509" s="28" t="s">
        <v>1678</v>
      </c>
      <c r="K1509" s="28" t="s">
        <v>185</v>
      </c>
      <c r="L1509" s="29">
        <f t="shared" si="619"/>
        <v>252000</v>
      </c>
      <c r="M1509" s="29">
        <v>210000.0</v>
      </c>
      <c r="N1509" s="28"/>
      <c r="O1509" s="30">
        <v>50000.0</v>
      </c>
      <c r="P1509" s="31">
        <f t="shared" si="620"/>
        <v>0.0504</v>
      </c>
      <c r="Q1509" s="32">
        <f t="shared" si="621"/>
        <v>202000</v>
      </c>
      <c r="R1509" s="32">
        <f t="shared" si="622"/>
        <v>192000</v>
      </c>
      <c r="S1509" s="28"/>
      <c r="T1509" s="28">
        <f t="shared" si="623"/>
        <v>0</v>
      </c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</row>
    <row r="1510" ht="12.75" customHeight="1">
      <c r="A1510" s="25" t="s">
        <v>102</v>
      </c>
      <c r="B1510" s="26" t="s">
        <v>1900</v>
      </c>
      <c r="C1510" s="27">
        <v>136.0</v>
      </c>
      <c r="D1510" s="28" t="s">
        <v>5821</v>
      </c>
      <c r="E1510" s="28" t="s">
        <v>1905</v>
      </c>
      <c r="F1510" s="28"/>
      <c r="G1510" s="28" t="s">
        <v>5822</v>
      </c>
      <c r="H1510" s="28"/>
      <c r="I1510" s="28"/>
      <c r="J1510" s="28" t="s">
        <v>1263</v>
      </c>
      <c r="K1510" s="28" t="s">
        <v>627</v>
      </c>
      <c r="L1510" s="29">
        <f t="shared" si="619"/>
        <v>252000</v>
      </c>
      <c r="M1510" s="29">
        <v>210000.0</v>
      </c>
      <c r="N1510" s="28"/>
      <c r="O1510" s="30">
        <v>50000.0</v>
      </c>
      <c r="P1510" s="31">
        <f t="shared" si="620"/>
        <v>0.0504</v>
      </c>
      <c r="Q1510" s="32">
        <f t="shared" si="621"/>
        <v>202000</v>
      </c>
      <c r="R1510" s="32">
        <f t="shared" si="622"/>
        <v>192000</v>
      </c>
      <c r="S1510" s="28"/>
      <c r="T1510" s="28">
        <f t="shared" si="623"/>
        <v>0</v>
      </c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</row>
    <row r="1511" ht="12.75" customHeight="1">
      <c r="A1511" s="25" t="s">
        <v>102</v>
      </c>
      <c r="B1511" s="26" t="s">
        <v>1900</v>
      </c>
      <c r="C1511" s="27">
        <v>146.0</v>
      </c>
      <c r="D1511" s="28" t="s">
        <v>5823</v>
      </c>
      <c r="E1511" s="28" t="s">
        <v>1902</v>
      </c>
      <c r="F1511" s="28"/>
      <c r="G1511" s="28" t="s">
        <v>5824</v>
      </c>
      <c r="H1511" s="28"/>
      <c r="I1511" s="28"/>
      <c r="J1511" s="28" t="s">
        <v>1263</v>
      </c>
      <c r="K1511" s="28" t="s">
        <v>1039</v>
      </c>
      <c r="L1511" s="29">
        <f t="shared" si="619"/>
        <v>252000</v>
      </c>
      <c r="M1511" s="29">
        <v>210000.0</v>
      </c>
      <c r="N1511" s="28"/>
      <c r="O1511" s="30">
        <v>50000.0</v>
      </c>
      <c r="P1511" s="31">
        <f t="shared" si="620"/>
        <v>0.0504</v>
      </c>
      <c r="Q1511" s="32">
        <f t="shared" si="621"/>
        <v>202000</v>
      </c>
      <c r="R1511" s="32">
        <f t="shared" si="622"/>
        <v>192000</v>
      </c>
      <c r="S1511" s="28"/>
      <c r="T1511" s="28">
        <f t="shared" si="623"/>
        <v>0</v>
      </c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</row>
    <row r="1512" ht="12.75" customHeight="1">
      <c r="A1512" s="25" t="s">
        <v>102</v>
      </c>
      <c r="B1512" s="26" t="s">
        <v>1900</v>
      </c>
      <c r="C1512" s="27">
        <v>160.0</v>
      </c>
      <c r="D1512" s="28" t="s">
        <v>5825</v>
      </c>
      <c r="E1512" s="28" t="s">
        <v>1905</v>
      </c>
      <c r="F1512" s="28"/>
      <c r="G1512" s="28" t="s">
        <v>5826</v>
      </c>
      <c r="H1512" s="28"/>
      <c r="I1512" s="28"/>
      <c r="J1512" s="28" t="s">
        <v>1263</v>
      </c>
      <c r="K1512" s="28" t="s">
        <v>659</v>
      </c>
      <c r="L1512" s="29">
        <f t="shared" si="619"/>
        <v>252000</v>
      </c>
      <c r="M1512" s="29">
        <v>210000.0</v>
      </c>
      <c r="N1512" s="28"/>
      <c r="O1512" s="30">
        <v>50000.0</v>
      </c>
      <c r="P1512" s="31">
        <f t="shared" si="620"/>
        <v>0.0504</v>
      </c>
      <c r="Q1512" s="32">
        <f t="shared" si="621"/>
        <v>202000</v>
      </c>
      <c r="R1512" s="32">
        <f t="shared" si="622"/>
        <v>192000</v>
      </c>
      <c r="S1512" s="28"/>
      <c r="T1512" s="28">
        <f t="shared" si="623"/>
        <v>0</v>
      </c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</row>
    <row r="1513" ht="12.75" customHeight="1">
      <c r="A1513" s="25" t="s">
        <v>102</v>
      </c>
      <c r="B1513" s="26" t="s">
        <v>1900</v>
      </c>
      <c r="C1513" s="27">
        <v>184.0</v>
      </c>
      <c r="D1513" s="28" t="s">
        <v>5827</v>
      </c>
      <c r="E1513" s="28" t="s">
        <v>1902</v>
      </c>
      <c r="F1513" s="28"/>
      <c r="G1513" s="28" t="s">
        <v>5828</v>
      </c>
      <c r="H1513" s="28"/>
      <c r="I1513" s="28"/>
      <c r="J1513" s="28" t="s">
        <v>1263</v>
      </c>
      <c r="K1513" s="28" t="s">
        <v>1179</v>
      </c>
      <c r="L1513" s="29">
        <f t="shared" si="619"/>
        <v>252000</v>
      </c>
      <c r="M1513" s="29">
        <v>210000.0</v>
      </c>
      <c r="N1513" s="28"/>
      <c r="O1513" s="30">
        <v>50000.0</v>
      </c>
      <c r="P1513" s="31">
        <f t="shared" si="620"/>
        <v>0.0504</v>
      </c>
      <c r="Q1513" s="32">
        <f t="shared" si="621"/>
        <v>202000</v>
      </c>
      <c r="R1513" s="32">
        <f t="shared" si="622"/>
        <v>192000</v>
      </c>
      <c r="S1513" s="28"/>
      <c r="T1513" s="28">
        <f t="shared" si="623"/>
        <v>0</v>
      </c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</row>
    <row r="1514" ht="12.75" customHeight="1">
      <c r="A1514" s="25" t="s">
        <v>102</v>
      </c>
      <c r="B1514" s="26" t="s">
        <v>1900</v>
      </c>
      <c r="C1514" s="27">
        <v>208.0</v>
      </c>
      <c r="D1514" s="28" t="s">
        <v>5829</v>
      </c>
      <c r="E1514" s="28" t="s">
        <v>1902</v>
      </c>
      <c r="F1514" s="28"/>
      <c r="G1514" s="28" t="s">
        <v>5830</v>
      </c>
      <c r="H1514" s="28"/>
      <c r="I1514" s="28"/>
      <c r="J1514" s="28" t="s">
        <v>1454</v>
      </c>
      <c r="K1514" s="28" t="s">
        <v>959</v>
      </c>
      <c r="L1514" s="29">
        <f t="shared" si="619"/>
        <v>252000</v>
      </c>
      <c r="M1514" s="29">
        <v>210000.0</v>
      </c>
      <c r="N1514" s="28"/>
      <c r="O1514" s="30">
        <v>50000.0</v>
      </c>
      <c r="P1514" s="31">
        <f t="shared" si="620"/>
        <v>0.0504</v>
      </c>
      <c r="Q1514" s="32">
        <f t="shared" si="621"/>
        <v>202000</v>
      </c>
      <c r="R1514" s="32">
        <f t="shared" si="622"/>
        <v>192000</v>
      </c>
      <c r="S1514" s="28"/>
      <c r="T1514" s="28">
        <f t="shared" si="623"/>
        <v>0</v>
      </c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</row>
    <row r="1515" ht="12.75" customHeight="1">
      <c r="A1515" s="25" t="s">
        <v>102</v>
      </c>
      <c r="B1515" s="26" t="s">
        <v>1900</v>
      </c>
      <c r="C1515" s="27">
        <v>233.0</v>
      </c>
      <c r="D1515" s="28" t="s">
        <v>5831</v>
      </c>
      <c r="E1515" s="28" t="s">
        <v>1905</v>
      </c>
      <c r="F1515" s="28"/>
      <c r="G1515" s="28" t="s">
        <v>5832</v>
      </c>
      <c r="H1515" s="28"/>
      <c r="I1515" s="28"/>
      <c r="J1515" s="28" t="s">
        <v>1728</v>
      </c>
      <c r="K1515" s="28" t="s">
        <v>706</v>
      </c>
      <c r="L1515" s="29">
        <f t="shared" si="619"/>
        <v>252000</v>
      </c>
      <c r="M1515" s="29">
        <v>210000.0</v>
      </c>
      <c r="N1515" s="28"/>
      <c r="O1515" s="30">
        <v>50000.0</v>
      </c>
      <c r="P1515" s="31">
        <f t="shared" si="620"/>
        <v>0.0504</v>
      </c>
      <c r="Q1515" s="32">
        <f t="shared" si="621"/>
        <v>202000</v>
      </c>
      <c r="R1515" s="32">
        <f t="shared" si="622"/>
        <v>192000</v>
      </c>
      <c r="S1515" s="28"/>
      <c r="T1515" s="28">
        <f t="shared" si="623"/>
        <v>0</v>
      </c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</row>
    <row r="1516" ht="12.75" customHeight="1">
      <c r="A1516" s="25" t="s">
        <v>102</v>
      </c>
      <c r="B1516" s="26" t="s">
        <v>1900</v>
      </c>
      <c r="C1516" s="27">
        <v>275.0</v>
      </c>
      <c r="D1516" s="28" t="s">
        <v>5833</v>
      </c>
      <c r="E1516" s="28" t="s">
        <v>1905</v>
      </c>
      <c r="F1516" s="28"/>
      <c r="G1516" s="28" t="s">
        <v>5834</v>
      </c>
      <c r="H1516" s="28"/>
      <c r="I1516" s="28"/>
      <c r="J1516" s="28" t="s">
        <v>1263</v>
      </c>
      <c r="K1516" s="28" t="s">
        <v>792</v>
      </c>
      <c r="L1516" s="29">
        <f t="shared" si="619"/>
        <v>252000</v>
      </c>
      <c r="M1516" s="29">
        <v>210000.0</v>
      </c>
      <c r="N1516" s="28"/>
      <c r="O1516" s="30">
        <v>50000.0</v>
      </c>
      <c r="P1516" s="31">
        <f t="shared" si="620"/>
        <v>0.0504</v>
      </c>
      <c r="Q1516" s="32">
        <f t="shared" si="621"/>
        <v>202000</v>
      </c>
      <c r="R1516" s="32">
        <f t="shared" si="622"/>
        <v>192000</v>
      </c>
      <c r="S1516" s="28"/>
      <c r="T1516" s="28">
        <f t="shared" si="623"/>
        <v>0</v>
      </c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</row>
    <row r="1517" ht="12.75" customHeight="1">
      <c r="A1517" s="25" t="s">
        <v>102</v>
      </c>
      <c r="B1517" s="26" t="s">
        <v>1900</v>
      </c>
      <c r="C1517" s="27">
        <v>300.0</v>
      </c>
      <c r="D1517" s="28" t="s">
        <v>5835</v>
      </c>
      <c r="E1517" s="28" t="s">
        <v>1902</v>
      </c>
      <c r="F1517" s="28"/>
      <c r="G1517" s="28" t="s">
        <v>5836</v>
      </c>
      <c r="H1517" s="28"/>
      <c r="I1517" s="28"/>
      <c r="J1517" s="28" t="s">
        <v>1263</v>
      </c>
      <c r="K1517" s="28" t="s">
        <v>704</v>
      </c>
      <c r="L1517" s="29">
        <f t="shared" si="619"/>
        <v>252000</v>
      </c>
      <c r="M1517" s="29">
        <v>210000.0</v>
      </c>
      <c r="N1517" s="28"/>
      <c r="O1517" s="30">
        <v>50000.0</v>
      </c>
      <c r="P1517" s="31">
        <f t="shared" si="620"/>
        <v>0.0504</v>
      </c>
      <c r="Q1517" s="32">
        <f t="shared" si="621"/>
        <v>202000</v>
      </c>
      <c r="R1517" s="32">
        <f t="shared" si="622"/>
        <v>192000</v>
      </c>
      <c r="S1517" s="28"/>
      <c r="T1517" s="28">
        <f t="shared" si="623"/>
        <v>0</v>
      </c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</row>
    <row r="1518" ht="12.75" customHeight="1">
      <c r="A1518" s="25" t="s">
        <v>102</v>
      </c>
      <c r="B1518" s="26" t="s">
        <v>1900</v>
      </c>
      <c r="C1518" s="27">
        <v>351.0</v>
      </c>
      <c r="D1518" s="28" t="s">
        <v>5837</v>
      </c>
      <c r="E1518" s="28" t="s">
        <v>1902</v>
      </c>
      <c r="F1518" s="28"/>
      <c r="G1518" s="28" t="s">
        <v>5838</v>
      </c>
      <c r="H1518" s="28"/>
      <c r="I1518" s="28"/>
      <c r="J1518" s="28" t="s">
        <v>1736</v>
      </c>
      <c r="K1518" s="28" t="s">
        <v>546</v>
      </c>
      <c r="L1518" s="29">
        <f t="shared" si="619"/>
        <v>252000</v>
      </c>
      <c r="M1518" s="29">
        <v>210000.0</v>
      </c>
      <c r="N1518" s="28"/>
      <c r="O1518" s="30">
        <v>50000.0</v>
      </c>
      <c r="P1518" s="31">
        <f t="shared" si="620"/>
        <v>0.0504</v>
      </c>
      <c r="Q1518" s="32">
        <f t="shared" si="621"/>
        <v>202000</v>
      </c>
      <c r="R1518" s="32">
        <f t="shared" si="622"/>
        <v>192000</v>
      </c>
      <c r="S1518" s="28"/>
      <c r="T1518" s="28">
        <f t="shared" si="623"/>
        <v>0</v>
      </c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</row>
    <row r="1519" ht="12.75" customHeight="1">
      <c r="A1519" s="25" t="s">
        <v>102</v>
      </c>
      <c r="B1519" s="26" t="s">
        <v>1900</v>
      </c>
      <c r="C1519" s="27">
        <v>369.0</v>
      </c>
      <c r="D1519" s="28" t="s">
        <v>5839</v>
      </c>
      <c r="E1519" s="28" t="s">
        <v>1905</v>
      </c>
      <c r="F1519" s="28"/>
      <c r="G1519" s="28" t="s">
        <v>5840</v>
      </c>
      <c r="H1519" s="28"/>
      <c r="I1519" s="28"/>
      <c r="J1519" s="28" t="s">
        <v>1874</v>
      </c>
      <c r="K1519" s="28" t="s">
        <v>1188</v>
      </c>
      <c r="L1519" s="29">
        <f t="shared" si="619"/>
        <v>252000</v>
      </c>
      <c r="M1519" s="29">
        <v>210000.0</v>
      </c>
      <c r="N1519" s="28"/>
      <c r="O1519" s="30">
        <v>50000.0</v>
      </c>
      <c r="P1519" s="31">
        <f t="shared" si="620"/>
        <v>0.0504</v>
      </c>
      <c r="Q1519" s="32">
        <f t="shared" si="621"/>
        <v>202000</v>
      </c>
      <c r="R1519" s="32">
        <f t="shared" si="622"/>
        <v>192000</v>
      </c>
      <c r="S1519" s="28"/>
      <c r="T1519" s="28">
        <f t="shared" si="623"/>
        <v>0</v>
      </c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</row>
    <row r="1520" ht="12.75" customHeight="1">
      <c r="A1520" s="25" t="s">
        <v>102</v>
      </c>
      <c r="B1520" s="26" t="s">
        <v>1900</v>
      </c>
      <c r="C1520" s="27">
        <v>399.0</v>
      </c>
      <c r="D1520" s="28" t="s">
        <v>5841</v>
      </c>
      <c r="E1520" s="28" t="s">
        <v>1902</v>
      </c>
      <c r="F1520" s="28"/>
      <c r="G1520" s="28" t="s">
        <v>5842</v>
      </c>
      <c r="H1520" s="28"/>
      <c r="I1520" s="28"/>
      <c r="J1520" s="28" t="s">
        <v>1783</v>
      </c>
      <c r="K1520" s="28" t="s">
        <v>705</v>
      </c>
      <c r="L1520" s="29">
        <f t="shared" si="619"/>
        <v>252000</v>
      </c>
      <c r="M1520" s="29">
        <v>210000.0</v>
      </c>
      <c r="N1520" s="28"/>
      <c r="O1520" s="30">
        <v>50000.0</v>
      </c>
      <c r="P1520" s="31">
        <f t="shared" si="620"/>
        <v>0.0504</v>
      </c>
      <c r="Q1520" s="32">
        <f t="shared" si="621"/>
        <v>202000</v>
      </c>
      <c r="R1520" s="32">
        <f t="shared" si="622"/>
        <v>192000</v>
      </c>
      <c r="S1520" s="28"/>
      <c r="T1520" s="28">
        <f t="shared" si="623"/>
        <v>0</v>
      </c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</row>
    <row r="1521" ht="12.75" customHeight="1">
      <c r="A1521" s="25" t="s">
        <v>102</v>
      </c>
      <c r="B1521" s="26" t="s">
        <v>1919</v>
      </c>
      <c r="C1521" s="34">
        <v>1.0</v>
      </c>
      <c r="D1521" s="26" t="s">
        <v>5843</v>
      </c>
      <c r="E1521" s="26" t="s">
        <v>1902</v>
      </c>
      <c r="F1521" s="35"/>
      <c r="G1521" s="26"/>
      <c r="H1521" s="26"/>
      <c r="I1521" s="26"/>
      <c r="J1521" s="26" t="s">
        <v>1761</v>
      </c>
      <c r="K1521" s="26" t="s">
        <v>1389</v>
      </c>
      <c r="L1521" s="36">
        <v>260000.0</v>
      </c>
      <c r="M1521" s="29">
        <f t="shared" ref="M1521:M1556" si="624">L1521</f>
        <v>260000</v>
      </c>
      <c r="N1521" s="28"/>
      <c r="O1521" s="37">
        <v>50000.0</v>
      </c>
      <c r="P1521" s="31">
        <f t="shared" si="620"/>
        <v>0.052</v>
      </c>
      <c r="Q1521" s="32">
        <f t="shared" si="621"/>
        <v>210000</v>
      </c>
      <c r="R1521" s="32">
        <f t="shared" si="622"/>
        <v>200000</v>
      </c>
      <c r="S1521" s="28"/>
      <c r="T1521" s="28">
        <f t="shared" si="623"/>
        <v>0</v>
      </c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</row>
    <row r="1522" ht="12.75" customHeight="1">
      <c r="A1522" s="25" t="s">
        <v>102</v>
      </c>
      <c r="B1522" s="26" t="s">
        <v>1919</v>
      </c>
      <c r="C1522" s="51">
        <v>16.0</v>
      </c>
      <c r="D1522" s="26" t="s">
        <v>5844</v>
      </c>
      <c r="E1522" s="26" t="s">
        <v>1902</v>
      </c>
      <c r="F1522" s="35"/>
      <c r="G1522" s="26"/>
      <c r="H1522" s="26"/>
      <c r="I1522" s="26"/>
      <c r="J1522" s="26" t="s">
        <v>1504</v>
      </c>
      <c r="K1522" s="26" t="s">
        <v>482</v>
      </c>
      <c r="L1522" s="36">
        <v>20000.0</v>
      </c>
      <c r="M1522" s="29">
        <f t="shared" si="624"/>
        <v>20000</v>
      </c>
      <c r="N1522" s="28"/>
      <c r="O1522" s="30">
        <v>50000.0</v>
      </c>
      <c r="P1522" s="31">
        <f t="shared" si="620"/>
        <v>0.004</v>
      </c>
      <c r="Q1522" s="32">
        <f t="shared" si="621"/>
        <v>-30000</v>
      </c>
      <c r="R1522" s="32">
        <f t="shared" si="622"/>
        <v>-40000</v>
      </c>
      <c r="S1522" s="28"/>
      <c r="T1522" s="28">
        <f t="shared" si="623"/>
        <v>1</v>
      </c>
      <c r="V1522" s="28"/>
      <c r="W1522" s="28"/>
      <c r="X1522" s="28"/>
    </row>
    <row r="1523" ht="12.75" customHeight="1">
      <c r="A1523" s="25" t="s">
        <v>102</v>
      </c>
      <c r="B1523" s="26" t="s">
        <v>1919</v>
      </c>
      <c r="C1523" s="34">
        <v>92.0</v>
      </c>
      <c r="D1523" s="26" t="s">
        <v>5845</v>
      </c>
      <c r="E1523" s="26" t="s">
        <v>1902</v>
      </c>
      <c r="F1523" s="35"/>
      <c r="G1523" s="26"/>
      <c r="H1523" s="26"/>
      <c r="I1523" s="26"/>
      <c r="J1523" s="26" t="s">
        <v>1765</v>
      </c>
      <c r="K1523" s="26" t="s">
        <v>908</v>
      </c>
      <c r="L1523" s="36">
        <v>30000.0</v>
      </c>
      <c r="M1523" s="29">
        <f t="shared" si="624"/>
        <v>30000</v>
      </c>
      <c r="N1523" s="28"/>
      <c r="O1523" s="37">
        <v>50000.0</v>
      </c>
      <c r="P1523" s="31">
        <f t="shared" si="620"/>
        <v>0.006</v>
      </c>
      <c r="Q1523" s="32">
        <f t="shared" si="621"/>
        <v>-20000</v>
      </c>
      <c r="R1523" s="32">
        <f t="shared" si="622"/>
        <v>-30000</v>
      </c>
      <c r="S1523" s="28"/>
      <c r="T1523" s="28">
        <f t="shared" si="623"/>
        <v>1</v>
      </c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</row>
    <row r="1524" ht="12.75" customHeight="1">
      <c r="A1524" s="25" t="s">
        <v>102</v>
      </c>
      <c r="B1524" s="26" t="s">
        <v>1919</v>
      </c>
      <c r="C1524" s="51">
        <v>100.0</v>
      </c>
      <c r="D1524" s="26" t="s">
        <v>5846</v>
      </c>
      <c r="E1524" s="26" t="s">
        <v>1905</v>
      </c>
      <c r="F1524" s="35"/>
      <c r="G1524" s="26"/>
      <c r="H1524" s="26"/>
      <c r="I1524" s="26"/>
      <c r="J1524" s="26" t="s">
        <v>1469</v>
      </c>
      <c r="K1524" s="26" t="s">
        <v>322</v>
      </c>
      <c r="L1524" s="36">
        <v>36000.0</v>
      </c>
      <c r="M1524" s="29">
        <f t="shared" si="624"/>
        <v>36000</v>
      </c>
      <c r="N1524" s="28"/>
      <c r="O1524" s="37">
        <v>50000.0</v>
      </c>
      <c r="P1524" s="31">
        <f t="shared" si="620"/>
        <v>0.0072</v>
      </c>
      <c r="Q1524" s="32">
        <f t="shared" si="621"/>
        <v>-14000</v>
      </c>
      <c r="R1524" s="32">
        <f t="shared" si="622"/>
        <v>-24000</v>
      </c>
      <c r="S1524" s="28"/>
      <c r="T1524" s="28">
        <f t="shared" si="623"/>
        <v>1</v>
      </c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</row>
    <row r="1525" ht="12.75" customHeight="1">
      <c r="A1525" s="25" t="s">
        <v>102</v>
      </c>
      <c r="B1525" s="26" t="s">
        <v>1919</v>
      </c>
      <c r="C1525" s="51">
        <v>117.0</v>
      </c>
      <c r="D1525" s="26" t="s">
        <v>5847</v>
      </c>
      <c r="E1525" s="26" t="s">
        <v>1905</v>
      </c>
      <c r="F1525" s="35"/>
      <c r="G1525" s="26"/>
      <c r="H1525" s="26"/>
      <c r="I1525" s="26"/>
      <c r="J1525" s="26" t="s">
        <v>1449</v>
      </c>
      <c r="K1525" s="26" t="s">
        <v>1255</v>
      </c>
      <c r="L1525" s="36">
        <v>260000.0</v>
      </c>
      <c r="M1525" s="29">
        <f t="shared" si="624"/>
        <v>260000</v>
      </c>
      <c r="N1525" s="28"/>
      <c r="O1525" s="30">
        <v>50000.0</v>
      </c>
      <c r="P1525" s="31">
        <f t="shared" si="620"/>
        <v>0.052</v>
      </c>
      <c r="Q1525" s="32">
        <f t="shared" si="621"/>
        <v>210000</v>
      </c>
      <c r="R1525" s="32">
        <f t="shared" si="622"/>
        <v>200000</v>
      </c>
      <c r="S1525" s="28"/>
      <c r="T1525" s="28">
        <f t="shared" si="623"/>
        <v>0</v>
      </c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</row>
    <row r="1526" ht="12.75" customHeight="1">
      <c r="A1526" s="25" t="s">
        <v>102</v>
      </c>
      <c r="B1526" s="26" t="s">
        <v>1919</v>
      </c>
      <c r="C1526" s="51">
        <v>129.0</v>
      </c>
      <c r="D1526" s="26" t="s">
        <v>5848</v>
      </c>
      <c r="E1526" s="26" t="s">
        <v>1905</v>
      </c>
      <c r="F1526" s="35"/>
      <c r="G1526" s="26"/>
      <c r="H1526" s="26"/>
      <c r="I1526" s="26"/>
      <c r="J1526" s="26" t="s">
        <v>1387</v>
      </c>
      <c r="K1526" s="26" t="s">
        <v>530</v>
      </c>
      <c r="L1526" s="36">
        <v>140000.0</v>
      </c>
      <c r="M1526" s="29">
        <f t="shared" si="624"/>
        <v>140000</v>
      </c>
      <c r="N1526" s="28"/>
      <c r="O1526" s="30">
        <v>50000.0</v>
      </c>
      <c r="P1526" s="31">
        <f t="shared" si="620"/>
        <v>0.028</v>
      </c>
      <c r="Q1526" s="32">
        <f t="shared" si="621"/>
        <v>90000</v>
      </c>
      <c r="R1526" s="32">
        <f t="shared" si="622"/>
        <v>80000</v>
      </c>
      <c r="S1526" s="28"/>
      <c r="T1526" s="28">
        <f t="shared" si="623"/>
        <v>0</v>
      </c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</row>
    <row r="1527" ht="12.75" customHeight="1">
      <c r="A1527" s="25" t="s">
        <v>102</v>
      </c>
      <c r="B1527" s="26" t="s">
        <v>1919</v>
      </c>
      <c r="C1527" s="34">
        <v>144.0</v>
      </c>
      <c r="D1527" s="26" t="s">
        <v>5849</v>
      </c>
      <c r="E1527" s="26" t="s">
        <v>1905</v>
      </c>
      <c r="F1527" s="35"/>
      <c r="G1527" s="26"/>
      <c r="H1527" s="26"/>
      <c r="I1527" s="26"/>
      <c r="J1527" s="26" t="s">
        <v>1263</v>
      </c>
      <c r="K1527" s="26" t="s">
        <v>398</v>
      </c>
      <c r="L1527" s="36">
        <v>180000.0</v>
      </c>
      <c r="M1527" s="29">
        <f t="shared" si="624"/>
        <v>180000</v>
      </c>
      <c r="N1527" s="28"/>
      <c r="O1527" s="30">
        <v>50000.0</v>
      </c>
      <c r="P1527" s="31">
        <f t="shared" si="620"/>
        <v>0.036</v>
      </c>
      <c r="Q1527" s="32">
        <f t="shared" si="621"/>
        <v>130000</v>
      </c>
      <c r="R1527" s="32">
        <f t="shared" si="622"/>
        <v>120000</v>
      </c>
      <c r="S1527" s="28"/>
      <c r="T1527" s="28">
        <f t="shared" si="623"/>
        <v>0</v>
      </c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</row>
    <row r="1528" ht="12.75" customHeight="1">
      <c r="A1528" s="25" t="s">
        <v>102</v>
      </c>
      <c r="B1528" s="26" t="s">
        <v>1919</v>
      </c>
      <c r="C1528" s="34">
        <v>149.0</v>
      </c>
      <c r="D1528" s="26" t="s">
        <v>5850</v>
      </c>
      <c r="E1528" s="26" t="s">
        <v>1902</v>
      </c>
      <c r="F1528" s="35"/>
      <c r="G1528" s="26"/>
      <c r="H1528" s="26"/>
      <c r="I1528" s="26"/>
      <c r="J1528" s="26" t="s">
        <v>1263</v>
      </c>
      <c r="K1528" s="26" t="s">
        <v>542</v>
      </c>
      <c r="L1528" s="36">
        <v>260000.0</v>
      </c>
      <c r="M1528" s="29">
        <f t="shared" si="624"/>
        <v>260000</v>
      </c>
      <c r="N1528" s="28"/>
      <c r="O1528" s="30">
        <v>50000.0</v>
      </c>
      <c r="P1528" s="31">
        <f t="shared" si="620"/>
        <v>0.052</v>
      </c>
      <c r="Q1528" s="32">
        <f t="shared" si="621"/>
        <v>210000</v>
      </c>
      <c r="R1528" s="32">
        <f t="shared" si="622"/>
        <v>200000</v>
      </c>
      <c r="S1528" s="28"/>
      <c r="T1528" s="28">
        <f t="shared" si="623"/>
        <v>0</v>
      </c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</row>
    <row r="1529" ht="12.75" customHeight="1">
      <c r="A1529" s="25" t="s">
        <v>102</v>
      </c>
      <c r="B1529" s="26" t="s">
        <v>1919</v>
      </c>
      <c r="C1529" s="34">
        <v>225.0</v>
      </c>
      <c r="D1529" s="26" t="s">
        <v>5851</v>
      </c>
      <c r="E1529" s="26" t="s">
        <v>1902</v>
      </c>
      <c r="F1529" s="35"/>
      <c r="G1529" s="26"/>
      <c r="H1529" s="26"/>
      <c r="I1529" s="26"/>
      <c r="J1529" s="26" t="s">
        <v>1263</v>
      </c>
      <c r="K1529" s="26" t="s">
        <v>1095</v>
      </c>
      <c r="L1529" s="36">
        <v>120000.0</v>
      </c>
      <c r="M1529" s="29">
        <f t="shared" si="624"/>
        <v>120000</v>
      </c>
      <c r="N1529" s="53"/>
      <c r="O1529" s="30">
        <v>50000.0</v>
      </c>
      <c r="P1529" s="31">
        <f t="shared" si="620"/>
        <v>0.024</v>
      </c>
      <c r="Q1529" s="32">
        <f t="shared" si="621"/>
        <v>70000</v>
      </c>
      <c r="R1529" s="32">
        <f t="shared" si="622"/>
        <v>60000</v>
      </c>
      <c r="S1529" s="28"/>
      <c r="T1529" s="28">
        <f t="shared" si="623"/>
        <v>0</v>
      </c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</row>
    <row r="1530" ht="12.75" customHeight="1">
      <c r="A1530" s="25" t="s">
        <v>102</v>
      </c>
      <c r="B1530" s="26" t="s">
        <v>1919</v>
      </c>
      <c r="C1530" s="34">
        <v>269.0</v>
      </c>
      <c r="D1530" s="26" t="s">
        <v>5852</v>
      </c>
      <c r="E1530" s="26" t="s">
        <v>1902</v>
      </c>
      <c r="F1530" s="28"/>
      <c r="G1530" s="28"/>
      <c r="H1530" s="28"/>
      <c r="I1530" s="28"/>
      <c r="J1530" s="26" t="s">
        <v>1621</v>
      </c>
      <c r="K1530" s="26" t="s">
        <v>629</v>
      </c>
      <c r="L1530" s="40">
        <v>450000.0</v>
      </c>
      <c r="M1530" s="29">
        <f t="shared" si="624"/>
        <v>450000</v>
      </c>
      <c r="N1530" s="53"/>
      <c r="O1530" s="30">
        <v>50000.0</v>
      </c>
      <c r="P1530" s="31">
        <f t="shared" si="620"/>
        <v>0.09</v>
      </c>
      <c r="Q1530" s="32">
        <f t="shared" si="621"/>
        <v>400000</v>
      </c>
      <c r="R1530" s="32">
        <f t="shared" si="622"/>
        <v>390000</v>
      </c>
      <c r="S1530" s="28"/>
      <c r="T1530" s="28">
        <f t="shared" si="623"/>
        <v>0</v>
      </c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</row>
    <row r="1531" ht="12.75" customHeight="1">
      <c r="A1531" s="25" t="s">
        <v>102</v>
      </c>
      <c r="B1531" s="26" t="s">
        <v>1919</v>
      </c>
      <c r="C1531" s="34">
        <v>297.0</v>
      </c>
      <c r="D1531" s="26" t="s">
        <v>5853</v>
      </c>
      <c r="E1531" s="26" t="s">
        <v>1905</v>
      </c>
      <c r="F1531" s="28"/>
      <c r="G1531" s="28"/>
      <c r="H1531" s="28"/>
      <c r="I1531" s="28"/>
      <c r="J1531" s="26" t="s">
        <v>1263</v>
      </c>
      <c r="K1531" s="26" t="s">
        <v>283</v>
      </c>
      <c r="L1531" s="40">
        <v>120000.0</v>
      </c>
      <c r="M1531" s="29">
        <f t="shared" si="624"/>
        <v>120000</v>
      </c>
      <c r="N1531" s="53"/>
      <c r="O1531" s="30">
        <v>50000.0</v>
      </c>
      <c r="P1531" s="31">
        <f t="shared" si="620"/>
        <v>0.024</v>
      </c>
      <c r="Q1531" s="32">
        <f t="shared" si="621"/>
        <v>70000</v>
      </c>
      <c r="R1531" s="32">
        <f t="shared" si="622"/>
        <v>60000</v>
      </c>
      <c r="S1531" s="28"/>
      <c r="T1531" s="28">
        <f t="shared" si="623"/>
        <v>0</v>
      </c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</row>
    <row r="1532" ht="12.75" customHeight="1">
      <c r="A1532" s="25" t="s">
        <v>102</v>
      </c>
      <c r="B1532" s="26" t="s">
        <v>1919</v>
      </c>
      <c r="C1532" s="34">
        <v>309.0</v>
      </c>
      <c r="D1532" s="26" t="s">
        <v>5854</v>
      </c>
      <c r="E1532" s="26" t="s">
        <v>1905</v>
      </c>
      <c r="F1532" s="28"/>
      <c r="G1532" s="28"/>
      <c r="H1532" s="28"/>
      <c r="I1532" s="28"/>
      <c r="J1532" s="26" t="s">
        <v>1431</v>
      </c>
      <c r="K1532" s="26" t="s">
        <v>1000</v>
      </c>
      <c r="L1532" s="40">
        <v>220000.0</v>
      </c>
      <c r="M1532" s="29">
        <f t="shared" si="624"/>
        <v>220000</v>
      </c>
      <c r="N1532" s="53"/>
      <c r="O1532" s="30">
        <v>50000.0</v>
      </c>
      <c r="P1532" s="31">
        <f t="shared" si="620"/>
        <v>0.044</v>
      </c>
      <c r="Q1532" s="32">
        <f t="shared" si="621"/>
        <v>170000</v>
      </c>
      <c r="R1532" s="32">
        <f t="shared" si="622"/>
        <v>160000</v>
      </c>
      <c r="S1532" s="28"/>
      <c r="T1532" s="28">
        <f t="shared" si="623"/>
        <v>0</v>
      </c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</row>
    <row r="1533" ht="12.75" customHeight="1">
      <c r="A1533" s="25" t="s">
        <v>102</v>
      </c>
      <c r="B1533" s="26" t="s">
        <v>1919</v>
      </c>
      <c r="C1533" s="34">
        <v>311.0</v>
      </c>
      <c r="D1533" s="26" t="s">
        <v>5855</v>
      </c>
      <c r="E1533" s="26" t="s">
        <v>1905</v>
      </c>
      <c r="F1533" s="28"/>
      <c r="G1533" s="28"/>
      <c r="H1533" s="28"/>
      <c r="I1533" s="28"/>
      <c r="J1533" s="26" t="s">
        <v>1678</v>
      </c>
      <c r="K1533" s="26" t="s">
        <v>481</v>
      </c>
      <c r="L1533" s="40">
        <v>115000.0</v>
      </c>
      <c r="M1533" s="29">
        <f t="shared" si="624"/>
        <v>115000</v>
      </c>
      <c r="N1533" s="53"/>
      <c r="O1533" s="30">
        <v>50000.0</v>
      </c>
      <c r="P1533" s="31">
        <f t="shared" si="620"/>
        <v>0.023</v>
      </c>
      <c r="Q1533" s="32">
        <f t="shared" si="621"/>
        <v>65000</v>
      </c>
      <c r="R1533" s="32">
        <f t="shared" si="622"/>
        <v>55000</v>
      </c>
      <c r="S1533" s="28"/>
      <c r="T1533" s="28">
        <f t="shared" si="623"/>
        <v>0</v>
      </c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</row>
    <row r="1534" ht="12.75" customHeight="1">
      <c r="A1534" s="25" t="s">
        <v>102</v>
      </c>
      <c r="B1534" s="26" t="s">
        <v>1919</v>
      </c>
      <c r="C1534" s="34">
        <v>396.0</v>
      </c>
      <c r="D1534" s="26" t="s">
        <v>5856</v>
      </c>
      <c r="E1534" s="26" t="s">
        <v>1905</v>
      </c>
      <c r="F1534" s="28"/>
      <c r="G1534" s="28"/>
      <c r="H1534" s="28"/>
      <c r="I1534" s="28"/>
      <c r="J1534" s="26" t="s">
        <v>1644</v>
      </c>
      <c r="K1534" s="26" t="s">
        <v>279</v>
      </c>
      <c r="L1534" s="40">
        <v>60000.0</v>
      </c>
      <c r="M1534" s="29">
        <f t="shared" si="624"/>
        <v>60000</v>
      </c>
      <c r="N1534" s="53"/>
      <c r="O1534" s="30">
        <v>50000.0</v>
      </c>
      <c r="P1534" s="31">
        <f t="shared" si="620"/>
        <v>0.012</v>
      </c>
      <c r="Q1534" s="32">
        <f t="shared" si="621"/>
        <v>10000</v>
      </c>
      <c r="R1534" s="32">
        <f t="shared" si="622"/>
        <v>0</v>
      </c>
      <c r="S1534" s="28"/>
      <c r="T1534" s="28">
        <f t="shared" si="623"/>
        <v>0</v>
      </c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</row>
    <row r="1535" ht="12.75" customHeight="1">
      <c r="A1535" s="25" t="s">
        <v>102</v>
      </c>
      <c r="B1535" s="26" t="s">
        <v>1919</v>
      </c>
      <c r="C1535" s="34">
        <v>397.0</v>
      </c>
      <c r="D1535" s="26" t="s">
        <v>5857</v>
      </c>
      <c r="E1535" s="26" t="s">
        <v>1902</v>
      </c>
      <c r="F1535" s="28"/>
      <c r="G1535" s="28"/>
      <c r="H1535" s="28"/>
      <c r="I1535" s="28"/>
      <c r="J1535" s="26" t="s">
        <v>1796</v>
      </c>
      <c r="K1535" s="26" t="s">
        <v>390</v>
      </c>
      <c r="L1535" s="40">
        <v>74000.0</v>
      </c>
      <c r="M1535" s="29">
        <f t="shared" si="624"/>
        <v>74000</v>
      </c>
      <c r="N1535" s="53"/>
      <c r="O1535" s="30">
        <v>50000.0</v>
      </c>
      <c r="P1535" s="31">
        <f t="shared" si="620"/>
        <v>0.0148</v>
      </c>
      <c r="Q1535" s="32">
        <f t="shared" si="621"/>
        <v>24000</v>
      </c>
      <c r="R1535" s="32">
        <f t="shared" si="622"/>
        <v>14000</v>
      </c>
      <c r="S1535" s="28"/>
      <c r="T1535" s="28">
        <f t="shared" si="623"/>
        <v>0</v>
      </c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</row>
    <row r="1536" ht="12.75" customHeight="1">
      <c r="A1536" s="25" t="s">
        <v>102</v>
      </c>
      <c r="B1536" s="26" t="s">
        <v>1919</v>
      </c>
      <c r="C1536" s="34">
        <v>400.0</v>
      </c>
      <c r="D1536" s="26" t="s">
        <v>5858</v>
      </c>
      <c r="E1536" s="26" t="s">
        <v>1902</v>
      </c>
      <c r="F1536" s="28"/>
      <c r="G1536" s="28"/>
      <c r="H1536" s="28"/>
      <c r="I1536" s="28"/>
      <c r="J1536" s="26" t="s">
        <v>1754</v>
      </c>
      <c r="K1536" s="26" t="s">
        <v>1260</v>
      </c>
      <c r="L1536" s="40">
        <v>110000.0</v>
      </c>
      <c r="M1536" s="29">
        <f t="shared" si="624"/>
        <v>110000</v>
      </c>
      <c r="N1536" s="53"/>
      <c r="O1536" s="30">
        <v>50000.0</v>
      </c>
      <c r="P1536" s="31">
        <f t="shared" si="620"/>
        <v>0.022</v>
      </c>
      <c r="Q1536" s="32">
        <f t="shared" si="621"/>
        <v>60000</v>
      </c>
      <c r="R1536" s="32">
        <f t="shared" si="622"/>
        <v>50000</v>
      </c>
      <c r="S1536" s="28"/>
      <c r="T1536" s="28">
        <f t="shared" si="623"/>
        <v>0</v>
      </c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</row>
    <row r="1537" ht="12.75" customHeight="1">
      <c r="A1537" s="25" t="s">
        <v>102</v>
      </c>
      <c r="B1537" s="26" t="s">
        <v>1919</v>
      </c>
      <c r="C1537" s="34">
        <v>423.0</v>
      </c>
      <c r="D1537" s="26" t="s">
        <v>5859</v>
      </c>
      <c r="E1537" s="26" t="s">
        <v>1905</v>
      </c>
      <c r="F1537" s="28"/>
      <c r="G1537" s="28"/>
      <c r="H1537" s="28"/>
      <c r="I1537" s="28"/>
      <c r="J1537" s="26" t="s">
        <v>1793</v>
      </c>
      <c r="K1537" s="26" t="s">
        <v>1182</v>
      </c>
      <c r="L1537" s="40">
        <v>50000.0</v>
      </c>
      <c r="M1537" s="29">
        <f t="shared" si="624"/>
        <v>50000</v>
      </c>
      <c r="N1537" s="53"/>
      <c r="O1537" s="30">
        <v>50000.0</v>
      </c>
      <c r="P1537" s="31">
        <f t="shared" si="620"/>
        <v>0.01</v>
      </c>
      <c r="Q1537" s="32">
        <f t="shared" si="621"/>
        <v>0</v>
      </c>
      <c r="R1537" s="32">
        <f t="shared" si="622"/>
        <v>-10000</v>
      </c>
      <c r="S1537" s="28"/>
      <c r="T1537" s="28">
        <f t="shared" si="623"/>
        <v>1</v>
      </c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</row>
    <row r="1538" ht="12.75" customHeight="1">
      <c r="A1538" s="25" t="s">
        <v>102</v>
      </c>
      <c r="B1538" s="26" t="s">
        <v>1919</v>
      </c>
      <c r="C1538" s="34">
        <v>428.0</v>
      </c>
      <c r="D1538" s="26" t="s">
        <v>5860</v>
      </c>
      <c r="E1538" s="26" t="s">
        <v>1905</v>
      </c>
      <c r="F1538" s="28"/>
      <c r="G1538" s="28"/>
      <c r="H1538" s="28"/>
      <c r="I1538" s="28"/>
      <c r="J1538" s="26" t="s">
        <v>1592</v>
      </c>
      <c r="K1538" s="26" t="s">
        <v>471</v>
      </c>
      <c r="L1538" s="40">
        <v>75000.0</v>
      </c>
      <c r="M1538" s="29">
        <f t="shared" si="624"/>
        <v>75000</v>
      </c>
      <c r="N1538" s="53"/>
      <c r="O1538" s="30">
        <v>50000.0</v>
      </c>
      <c r="P1538" s="31">
        <f t="shared" si="620"/>
        <v>0.015</v>
      </c>
      <c r="Q1538" s="32">
        <f t="shared" si="621"/>
        <v>25000</v>
      </c>
      <c r="R1538" s="32">
        <f t="shared" si="622"/>
        <v>15000</v>
      </c>
      <c r="S1538" s="28"/>
      <c r="T1538" s="28">
        <f t="shared" si="623"/>
        <v>0</v>
      </c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</row>
    <row r="1539" ht="12.75" customHeight="1">
      <c r="A1539" s="25" t="s">
        <v>102</v>
      </c>
      <c r="B1539" s="26" t="s">
        <v>1919</v>
      </c>
      <c r="C1539" s="34">
        <v>430.0</v>
      </c>
      <c r="D1539" s="26" t="s">
        <v>5861</v>
      </c>
      <c r="E1539" s="26" t="s">
        <v>1902</v>
      </c>
      <c r="F1539" s="28"/>
      <c r="G1539" s="28"/>
      <c r="H1539" s="28"/>
      <c r="I1539" s="28"/>
      <c r="J1539" s="26" t="s">
        <v>1447</v>
      </c>
      <c r="K1539" s="26" t="s">
        <v>824</v>
      </c>
      <c r="L1539" s="40">
        <v>220000.0</v>
      </c>
      <c r="M1539" s="29">
        <f t="shared" si="624"/>
        <v>220000</v>
      </c>
      <c r="N1539" s="53"/>
      <c r="O1539" s="30">
        <v>50000.0</v>
      </c>
      <c r="P1539" s="31">
        <f t="shared" si="620"/>
        <v>0.044</v>
      </c>
      <c r="Q1539" s="32">
        <f t="shared" si="621"/>
        <v>170000</v>
      </c>
      <c r="R1539" s="32">
        <f t="shared" si="622"/>
        <v>160000</v>
      </c>
      <c r="S1539" s="28"/>
      <c r="T1539" s="28">
        <f t="shared" si="623"/>
        <v>0</v>
      </c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</row>
    <row r="1540" ht="12.75" customHeight="1">
      <c r="A1540" s="25" t="s">
        <v>102</v>
      </c>
      <c r="B1540" s="26" t="s">
        <v>1919</v>
      </c>
      <c r="C1540" s="34">
        <v>462.0</v>
      </c>
      <c r="D1540" s="26" t="s">
        <v>5862</v>
      </c>
      <c r="E1540" s="26" t="s">
        <v>1902</v>
      </c>
      <c r="F1540" s="28"/>
      <c r="G1540" s="28"/>
      <c r="H1540" s="28"/>
      <c r="I1540" s="28"/>
      <c r="J1540" s="26" t="s">
        <v>1449</v>
      </c>
      <c r="K1540" s="26" t="s">
        <v>707</v>
      </c>
      <c r="L1540" s="40">
        <v>100000.0</v>
      </c>
      <c r="M1540" s="29">
        <f t="shared" si="624"/>
        <v>100000</v>
      </c>
      <c r="N1540" s="53"/>
      <c r="O1540" s="30">
        <v>50000.0</v>
      </c>
      <c r="P1540" s="31">
        <f t="shared" si="620"/>
        <v>0.02</v>
      </c>
      <c r="Q1540" s="32">
        <f t="shared" si="621"/>
        <v>50000</v>
      </c>
      <c r="R1540" s="32">
        <f t="shared" si="622"/>
        <v>40000</v>
      </c>
      <c r="S1540" s="28"/>
      <c r="T1540" s="28">
        <f t="shared" si="623"/>
        <v>0</v>
      </c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</row>
    <row r="1541" ht="12.75" customHeight="1">
      <c r="A1541" s="25" t="s">
        <v>102</v>
      </c>
      <c r="B1541" s="26" t="s">
        <v>1919</v>
      </c>
      <c r="C1541" s="34">
        <v>480.0</v>
      </c>
      <c r="D1541" s="26" t="s">
        <v>5863</v>
      </c>
      <c r="E1541" s="26" t="s">
        <v>1905</v>
      </c>
      <c r="F1541" s="28"/>
      <c r="G1541" s="28"/>
      <c r="H1541" s="28"/>
      <c r="I1541" s="28"/>
      <c r="J1541" s="26" t="s">
        <v>1449</v>
      </c>
      <c r="K1541" s="26" t="s">
        <v>1051</v>
      </c>
      <c r="L1541" s="40">
        <v>50000.0</v>
      </c>
      <c r="M1541" s="29">
        <f t="shared" si="624"/>
        <v>50000</v>
      </c>
      <c r="N1541" s="53"/>
      <c r="O1541" s="30">
        <v>50000.0</v>
      </c>
      <c r="P1541" s="31">
        <f t="shared" si="620"/>
        <v>0.01</v>
      </c>
      <c r="Q1541" s="32">
        <f t="shared" si="621"/>
        <v>0</v>
      </c>
      <c r="R1541" s="32">
        <f t="shared" si="622"/>
        <v>-10000</v>
      </c>
      <c r="S1541" s="28"/>
      <c r="T1541" s="28">
        <f t="shared" si="623"/>
        <v>1</v>
      </c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</row>
    <row r="1542" ht="12.75" customHeight="1">
      <c r="A1542" s="25" t="s">
        <v>102</v>
      </c>
      <c r="B1542" s="26" t="s">
        <v>1919</v>
      </c>
      <c r="C1542" s="34">
        <v>515.0</v>
      </c>
      <c r="D1542" s="26" t="s">
        <v>5864</v>
      </c>
      <c r="E1542" s="26" t="s">
        <v>1902</v>
      </c>
      <c r="F1542" s="28"/>
      <c r="G1542" s="28"/>
      <c r="H1542" s="28"/>
      <c r="I1542" s="28"/>
      <c r="J1542" s="26" t="s">
        <v>1469</v>
      </c>
      <c r="K1542" s="26" t="s">
        <v>692</v>
      </c>
      <c r="L1542" s="40">
        <v>15000.0</v>
      </c>
      <c r="M1542" s="29">
        <f t="shared" si="624"/>
        <v>15000</v>
      </c>
      <c r="N1542" s="53"/>
      <c r="O1542" s="30">
        <v>50000.0</v>
      </c>
      <c r="P1542" s="31">
        <f t="shared" si="620"/>
        <v>0.003</v>
      </c>
      <c r="Q1542" s="32">
        <f t="shared" si="621"/>
        <v>-35000</v>
      </c>
      <c r="R1542" s="32">
        <f t="shared" si="622"/>
        <v>-45000</v>
      </c>
      <c r="S1542" s="28"/>
      <c r="T1542" s="28">
        <f t="shared" si="623"/>
        <v>1</v>
      </c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</row>
    <row r="1543" ht="12.75" customHeight="1">
      <c r="A1543" s="25" t="s">
        <v>102</v>
      </c>
      <c r="B1543" s="26" t="s">
        <v>2005</v>
      </c>
      <c r="C1543" s="54">
        <v>545.0</v>
      </c>
      <c r="D1543" s="28" t="s">
        <v>5865</v>
      </c>
      <c r="E1543" s="26" t="s">
        <v>1902</v>
      </c>
      <c r="F1543" s="35" t="s">
        <v>2010</v>
      </c>
      <c r="G1543" s="35" t="s">
        <v>5866</v>
      </c>
      <c r="H1543" s="28"/>
      <c r="I1543" s="28"/>
      <c r="J1543" s="35" t="s">
        <v>1796</v>
      </c>
      <c r="K1543" s="35" t="s">
        <v>1260</v>
      </c>
      <c r="L1543" s="40">
        <v>65000.0</v>
      </c>
      <c r="M1543" s="29">
        <f t="shared" si="624"/>
        <v>65000</v>
      </c>
      <c r="N1543" s="53"/>
      <c r="O1543" s="30">
        <v>50000.0</v>
      </c>
      <c r="P1543" s="31">
        <f t="shared" si="620"/>
        <v>0.013</v>
      </c>
      <c r="Q1543" s="32">
        <f t="shared" si="621"/>
        <v>15000</v>
      </c>
      <c r="R1543" s="32">
        <f t="shared" si="622"/>
        <v>5000</v>
      </c>
      <c r="S1543" s="28"/>
      <c r="T1543" s="28">
        <f t="shared" si="623"/>
        <v>0</v>
      </c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</row>
    <row r="1544" ht="12.75" customHeight="1">
      <c r="A1544" s="25" t="s">
        <v>102</v>
      </c>
      <c r="B1544" s="26" t="s">
        <v>2005</v>
      </c>
      <c r="C1544" s="54">
        <v>717.0</v>
      </c>
      <c r="D1544" s="28" t="s">
        <v>5867</v>
      </c>
      <c r="E1544" s="26" t="s">
        <v>1905</v>
      </c>
      <c r="F1544" s="35" t="s">
        <v>1924</v>
      </c>
      <c r="G1544" s="35">
        <v>2023.0</v>
      </c>
      <c r="H1544" s="28"/>
      <c r="I1544" s="28"/>
      <c r="J1544" s="35" t="s">
        <v>1839</v>
      </c>
      <c r="K1544" s="35" t="s">
        <v>657</v>
      </c>
      <c r="L1544" s="40">
        <v>15000.0</v>
      </c>
      <c r="M1544" s="29">
        <f t="shared" si="624"/>
        <v>15000</v>
      </c>
      <c r="N1544" s="53"/>
      <c r="O1544" s="30">
        <v>50000.0</v>
      </c>
      <c r="P1544" s="31">
        <f t="shared" si="620"/>
        <v>0.003</v>
      </c>
      <c r="Q1544" s="32">
        <f t="shared" si="621"/>
        <v>-35000</v>
      </c>
      <c r="R1544" s="32">
        <f t="shared" si="622"/>
        <v>-45000</v>
      </c>
      <c r="S1544" s="28"/>
      <c r="T1544" s="28">
        <f t="shared" si="623"/>
        <v>1</v>
      </c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</row>
    <row r="1545" ht="12.75" customHeight="1">
      <c r="A1545" s="25" t="s">
        <v>102</v>
      </c>
      <c r="B1545" s="26" t="s">
        <v>2005</v>
      </c>
      <c r="C1545" s="34">
        <v>793.0</v>
      </c>
      <c r="D1545" s="28" t="str">
        <f>CONCATENATE(A1545," x ", G1545)</f>
        <v>Mehmas (IRE) x Influence (FR)</v>
      </c>
      <c r="E1545" s="26" t="s">
        <v>1905</v>
      </c>
      <c r="F1545" s="26" t="s">
        <v>2019</v>
      </c>
      <c r="G1545" s="26" t="s">
        <v>5868</v>
      </c>
      <c r="H1545" s="28"/>
      <c r="I1545" s="28"/>
      <c r="J1545" s="26" t="s">
        <v>1659</v>
      </c>
      <c r="K1545" s="26" t="s">
        <v>1067</v>
      </c>
      <c r="L1545" s="55">
        <v>40000.0</v>
      </c>
      <c r="M1545" s="29">
        <f t="shared" si="624"/>
        <v>40000</v>
      </c>
      <c r="N1545" s="28"/>
      <c r="O1545" s="30">
        <v>50000.0</v>
      </c>
      <c r="P1545" s="31">
        <f t="shared" si="620"/>
        <v>0.008</v>
      </c>
      <c r="Q1545" s="32">
        <f t="shared" si="621"/>
        <v>-10000</v>
      </c>
      <c r="R1545" s="32">
        <f t="shared" si="622"/>
        <v>-20000</v>
      </c>
      <c r="S1545" s="28"/>
      <c r="T1545" s="28">
        <f t="shared" si="623"/>
        <v>1</v>
      </c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</row>
    <row r="1546" ht="12.75" customHeight="1">
      <c r="A1546" s="25" t="s">
        <v>102</v>
      </c>
      <c r="B1546" s="34" t="s">
        <v>1921</v>
      </c>
      <c r="C1546" s="39" t="s">
        <v>5869</v>
      </c>
      <c r="D1546" s="28" t="s">
        <v>5870</v>
      </c>
      <c r="E1546" s="26" t="s">
        <v>1905</v>
      </c>
      <c r="F1546" s="28" t="s">
        <v>1924</v>
      </c>
      <c r="G1546" s="28" t="s">
        <v>5871</v>
      </c>
      <c r="H1546" s="28" t="s">
        <v>9</v>
      </c>
      <c r="I1546" s="28" t="s">
        <v>79</v>
      </c>
      <c r="J1546" s="28" t="s">
        <v>1449</v>
      </c>
      <c r="K1546" s="28" t="s">
        <v>471</v>
      </c>
      <c r="L1546" s="40">
        <v>26000.0</v>
      </c>
      <c r="M1546" s="29">
        <f t="shared" si="624"/>
        <v>26000</v>
      </c>
      <c r="N1546" s="57"/>
      <c r="O1546" s="37">
        <v>50000.0</v>
      </c>
      <c r="P1546" s="31">
        <f t="shared" si="620"/>
        <v>0.0052</v>
      </c>
      <c r="Q1546" s="32">
        <f t="shared" si="621"/>
        <v>-24000</v>
      </c>
      <c r="R1546" s="32">
        <f t="shared" si="622"/>
        <v>-34000</v>
      </c>
      <c r="S1546" s="28"/>
      <c r="T1546" s="28">
        <f t="shared" si="623"/>
        <v>1</v>
      </c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</row>
    <row r="1547" ht="12.75" customHeight="1">
      <c r="A1547" s="25" t="s">
        <v>102</v>
      </c>
      <c r="B1547" s="34" t="s">
        <v>1921</v>
      </c>
      <c r="C1547" s="39" t="s">
        <v>5226</v>
      </c>
      <c r="D1547" s="28" t="s">
        <v>5872</v>
      </c>
      <c r="E1547" s="26" t="s">
        <v>1902</v>
      </c>
      <c r="F1547" s="28" t="s">
        <v>1924</v>
      </c>
      <c r="G1547" s="28" t="s">
        <v>5873</v>
      </c>
      <c r="H1547" s="28" t="s">
        <v>9</v>
      </c>
      <c r="I1547" s="28" t="s">
        <v>130</v>
      </c>
      <c r="J1547" s="28" t="s">
        <v>1427</v>
      </c>
      <c r="K1547" s="28" t="s">
        <v>466</v>
      </c>
      <c r="L1547" s="40">
        <v>52000.0</v>
      </c>
      <c r="M1547" s="29">
        <f t="shared" si="624"/>
        <v>52000</v>
      </c>
      <c r="N1547" s="57"/>
      <c r="O1547" s="37">
        <v>50000.0</v>
      </c>
      <c r="P1547" s="31">
        <f t="shared" si="620"/>
        <v>0.0104</v>
      </c>
      <c r="Q1547" s="32">
        <f t="shared" si="621"/>
        <v>2000</v>
      </c>
      <c r="R1547" s="32">
        <f t="shared" si="622"/>
        <v>-8000</v>
      </c>
      <c r="S1547" s="28"/>
      <c r="T1547" s="28">
        <f t="shared" si="623"/>
        <v>0</v>
      </c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</row>
    <row r="1548" ht="12.75" customHeight="1">
      <c r="A1548" s="25" t="s">
        <v>102</v>
      </c>
      <c r="B1548" s="34" t="s">
        <v>1921</v>
      </c>
      <c r="C1548" s="39" t="s">
        <v>5318</v>
      </c>
      <c r="D1548" s="28" t="s">
        <v>5874</v>
      </c>
      <c r="E1548" s="26" t="s">
        <v>1905</v>
      </c>
      <c r="F1548" s="28" t="s">
        <v>1924</v>
      </c>
      <c r="G1548" s="28" t="s">
        <v>5875</v>
      </c>
      <c r="H1548" s="28" t="s">
        <v>9</v>
      </c>
      <c r="I1548" s="28" t="s">
        <v>4036</v>
      </c>
      <c r="J1548" s="28" t="s">
        <v>1469</v>
      </c>
      <c r="K1548" s="28" t="s">
        <v>564</v>
      </c>
      <c r="L1548" s="40">
        <v>30000.0</v>
      </c>
      <c r="M1548" s="29">
        <f t="shared" si="624"/>
        <v>30000</v>
      </c>
      <c r="N1548" s="57"/>
      <c r="O1548" s="37">
        <v>50000.0</v>
      </c>
      <c r="P1548" s="31">
        <f t="shared" si="620"/>
        <v>0.006</v>
      </c>
      <c r="Q1548" s="32">
        <f t="shared" si="621"/>
        <v>-20000</v>
      </c>
      <c r="R1548" s="32">
        <f t="shared" si="622"/>
        <v>-30000</v>
      </c>
      <c r="S1548" s="28"/>
      <c r="T1548" s="28">
        <f t="shared" si="623"/>
        <v>1</v>
      </c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</row>
    <row r="1549" ht="12.75" customHeight="1">
      <c r="A1549" s="25" t="s">
        <v>102</v>
      </c>
      <c r="B1549" s="34" t="s">
        <v>1921</v>
      </c>
      <c r="C1549" s="39" t="s">
        <v>4972</v>
      </c>
      <c r="D1549" s="28" t="s">
        <v>5876</v>
      </c>
      <c r="E1549" s="26" t="s">
        <v>1902</v>
      </c>
      <c r="F1549" s="28" t="s">
        <v>1924</v>
      </c>
      <c r="G1549" s="28" t="s">
        <v>5877</v>
      </c>
      <c r="H1549" s="28" t="s">
        <v>9</v>
      </c>
      <c r="I1549" s="28" t="s">
        <v>2505</v>
      </c>
      <c r="J1549" s="28" t="s">
        <v>1504</v>
      </c>
      <c r="K1549" s="28" t="s">
        <v>300</v>
      </c>
      <c r="L1549" s="40">
        <v>35000.0</v>
      </c>
      <c r="M1549" s="29">
        <f t="shared" si="624"/>
        <v>35000</v>
      </c>
      <c r="N1549" s="57"/>
      <c r="O1549" s="37">
        <v>50000.0</v>
      </c>
      <c r="P1549" s="31">
        <f t="shared" si="620"/>
        <v>0.007</v>
      </c>
      <c r="Q1549" s="32">
        <f t="shared" si="621"/>
        <v>-15000</v>
      </c>
      <c r="R1549" s="32">
        <f t="shared" si="622"/>
        <v>-25000</v>
      </c>
      <c r="S1549" s="28"/>
      <c r="T1549" s="28">
        <f t="shared" si="623"/>
        <v>1</v>
      </c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</row>
    <row r="1550" ht="12.75" customHeight="1">
      <c r="A1550" s="25" t="s">
        <v>102</v>
      </c>
      <c r="B1550" s="34" t="s">
        <v>1928</v>
      </c>
      <c r="C1550" s="39" t="s">
        <v>5878</v>
      </c>
      <c r="D1550" s="28" t="s">
        <v>5879</v>
      </c>
      <c r="E1550" s="26" t="s">
        <v>1902</v>
      </c>
      <c r="F1550" s="28" t="s">
        <v>1924</v>
      </c>
      <c r="G1550" s="28" t="s">
        <v>5880</v>
      </c>
      <c r="H1550" s="28" t="s">
        <v>9</v>
      </c>
      <c r="I1550" s="28" t="s">
        <v>4288</v>
      </c>
      <c r="J1550" s="28" t="s">
        <v>1445</v>
      </c>
      <c r="K1550" s="28" t="s">
        <v>930</v>
      </c>
      <c r="L1550" s="40">
        <v>15000.0</v>
      </c>
      <c r="M1550" s="29">
        <f t="shared" si="624"/>
        <v>15000</v>
      </c>
      <c r="N1550" s="57"/>
      <c r="O1550" s="37">
        <v>50000.0</v>
      </c>
      <c r="P1550" s="31">
        <f t="shared" si="620"/>
        <v>0.003</v>
      </c>
      <c r="Q1550" s="32">
        <f t="shared" si="621"/>
        <v>-35000</v>
      </c>
      <c r="R1550" s="32">
        <f t="shared" si="622"/>
        <v>-45000</v>
      </c>
      <c r="S1550" s="28"/>
      <c r="T1550" s="28">
        <f t="shared" si="623"/>
        <v>1</v>
      </c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</row>
    <row r="1551" ht="12.75" customHeight="1">
      <c r="A1551" s="25" t="s">
        <v>102</v>
      </c>
      <c r="B1551" s="34" t="s">
        <v>1928</v>
      </c>
      <c r="C1551" s="39" t="s">
        <v>5881</v>
      </c>
      <c r="D1551" s="28" t="s">
        <v>5882</v>
      </c>
      <c r="E1551" s="26" t="s">
        <v>1905</v>
      </c>
      <c r="F1551" s="28" t="s">
        <v>1924</v>
      </c>
      <c r="G1551" s="28" t="s">
        <v>5883</v>
      </c>
      <c r="H1551" s="28" t="s">
        <v>9</v>
      </c>
      <c r="I1551" s="28" t="s">
        <v>130</v>
      </c>
      <c r="J1551" s="28" t="s">
        <v>1490</v>
      </c>
      <c r="K1551" s="28" t="s">
        <v>1126</v>
      </c>
      <c r="L1551" s="40">
        <v>180000.0</v>
      </c>
      <c r="M1551" s="29">
        <f t="shared" si="624"/>
        <v>180000</v>
      </c>
      <c r="N1551" s="57"/>
      <c r="O1551" s="30">
        <v>50000.0</v>
      </c>
      <c r="P1551" s="31">
        <f t="shared" si="620"/>
        <v>0.036</v>
      </c>
      <c r="Q1551" s="32">
        <f t="shared" si="621"/>
        <v>130000</v>
      </c>
      <c r="R1551" s="32">
        <f t="shared" si="622"/>
        <v>120000</v>
      </c>
      <c r="S1551" s="28"/>
      <c r="T1551" s="28">
        <f t="shared" si="623"/>
        <v>0</v>
      </c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</row>
    <row r="1552" ht="12.75" customHeight="1">
      <c r="A1552" s="25" t="s">
        <v>102</v>
      </c>
      <c r="B1552" s="34" t="s">
        <v>1928</v>
      </c>
      <c r="C1552" s="39" t="s">
        <v>4068</v>
      </c>
      <c r="D1552" s="28" t="s">
        <v>5884</v>
      </c>
      <c r="E1552" s="26" t="s">
        <v>1902</v>
      </c>
      <c r="F1552" s="28" t="s">
        <v>1924</v>
      </c>
      <c r="G1552" s="28" t="s">
        <v>5885</v>
      </c>
      <c r="H1552" s="28" t="s">
        <v>9</v>
      </c>
      <c r="I1552" s="28" t="s">
        <v>2505</v>
      </c>
      <c r="J1552" s="28" t="s">
        <v>1263</v>
      </c>
      <c r="K1552" s="28" t="s">
        <v>1075</v>
      </c>
      <c r="L1552" s="40">
        <v>58000.0</v>
      </c>
      <c r="M1552" s="29">
        <f t="shared" si="624"/>
        <v>58000</v>
      </c>
      <c r="N1552" s="57"/>
      <c r="O1552" s="30">
        <v>50000.0</v>
      </c>
      <c r="P1552" s="31">
        <f t="shared" si="620"/>
        <v>0.0116</v>
      </c>
      <c r="Q1552" s="32">
        <f t="shared" si="621"/>
        <v>8000</v>
      </c>
      <c r="R1552" s="32">
        <f t="shared" si="622"/>
        <v>-2000</v>
      </c>
      <c r="S1552" s="28"/>
      <c r="T1552" s="28">
        <f t="shared" si="623"/>
        <v>0</v>
      </c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</row>
    <row r="1553" ht="12.75" customHeight="1">
      <c r="A1553" s="25" t="s">
        <v>102</v>
      </c>
      <c r="B1553" s="34" t="s">
        <v>1928</v>
      </c>
      <c r="C1553" s="39" t="s">
        <v>5886</v>
      </c>
      <c r="D1553" s="28" t="s">
        <v>5887</v>
      </c>
      <c r="E1553" s="26" t="s">
        <v>1905</v>
      </c>
      <c r="F1553" s="28" t="s">
        <v>1952</v>
      </c>
      <c r="G1553" s="28" t="s">
        <v>5888</v>
      </c>
      <c r="H1553" s="28" t="s">
        <v>9</v>
      </c>
      <c r="I1553" s="28" t="s">
        <v>2447</v>
      </c>
      <c r="J1553" s="28" t="s">
        <v>1787</v>
      </c>
      <c r="K1553" s="28" t="s">
        <v>742</v>
      </c>
      <c r="L1553" s="40">
        <v>10000.0</v>
      </c>
      <c r="M1553" s="29">
        <f t="shared" si="624"/>
        <v>10000</v>
      </c>
      <c r="N1553" s="57"/>
      <c r="O1553" s="37">
        <v>50000.0</v>
      </c>
      <c r="P1553" s="31">
        <f t="shared" si="620"/>
        <v>0.002</v>
      </c>
      <c r="Q1553" s="32">
        <f t="shared" si="621"/>
        <v>-40000</v>
      </c>
      <c r="R1553" s="32">
        <f t="shared" si="622"/>
        <v>-50000</v>
      </c>
      <c r="S1553" s="28"/>
      <c r="T1553" s="28">
        <f t="shared" si="623"/>
        <v>1</v>
      </c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</row>
    <row r="1554" ht="12.75" customHeight="1">
      <c r="A1554" s="25" t="s">
        <v>102</v>
      </c>
      <c r="B1554" s="34" t="s">
        <v>1928</v>
      </c>
      <c r="C1554" s="39" t="s">
        <v>2695</v>
      </c>
      <c r="D1554" s="28" t="s">
        <v>5889</v>
      </c>
      <c r="E1554" s="26" t="s">
        <v>1902</v>
      </c>
      <c r="F1554" s="28" t="s">
        <v>1924</v>
      </c>
      <c r="G1554" s="28" t="s">
        <v>5890</v>
      </c>
      <c r="H1554" s="28" t="s">
        <v>9</v>
      </c>
      <c r="I1554" s="28" t="s">
        <v>2041</v>
      </c>
      <c r="J1554" s="28" t="s">
        <v>1263</v>
      </c>
      <c r="K1554" s="28" t="s">
        <v>384</v>
      </c>
      <c r="L1554" s="40">
        <v>40000.0</v>
      </c>
      <c r="M1554" s="29">
        <f t="shared" si="624"/>
        <v>40000</v>
      </c>
      <c r="N1554" s="57"/>
      <c r="O1554" s="37">
        <v>50000.0</v>
      </c>
      <c r="P1554" s="31">
        <f t="shared" si="620"/>
        <v>0.008</v>
      </c>
      <c r="Q1554" s="32">
        <f t="shared" si="621"/>
        <v>-10000</v>
      </c>
      <c r="R1554" s="32">
        <f t="shared" si="622"/>
        <v>-20000</v>
      </c>
      <c r="S1554" s="28"/>
      <c r="T1554" s="28">
        <f t="shared" si="623"/>
        <v>1</v>
      </c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</row>
    <row r="1555" ht="12.75" customHeight="1">
      <c r="A1555" s="25" t="s">
        <v>102</v>
      </c>
      <c r="B1555" s="34" t="s">
        <v>1928</v>
      </c>
      <c r="C1555" s="39" t="s">
        <v>5891</v>
      </c>
      <c r="D1555" s="28" t="s">
        <v>5892</v>
      </c>
      <c r="E1555" s="26" t="s">
        <v>1902</v>
      </c>
      <c r="F1555" s="28" t="s">
        <v>1924</v>
      </c>
      <c r="G1555" s="28" t="s">
        <v>5893</v>
      </c>
      <c r="H1555" s="28" t="s">
        <v>9</v>
      </c>
      <c r="I1555" s="28" t="s">
        <v>2164</v>
      </c>
      <c r="J1555" s="28" t="s">
        <v>1263</v>
      </c>
      <c r="K1555" s="28" t="s">
        <v>794</v>
      </c>
      <c r="L1555" s="40">
        <v>60000.0</v>
      </c>
      <c r="M1555" s="29">
        <f t="shared" si="624"/>
        <v>60000</v>
      </c>
      <c r="N1555" s="57"/>
      <c r="O1555" s="37">
        <v>50000.0</v>
      </c>
      <c r="P1555" s="31">
        <f t="shared" si="620"/>
        <v>0.012</v>
      </c>
      <c r="Q1555" s="32">
        <f t="shared" si="621"/>
        <v>10000</v>
      </c>
      <c r="R1555" s="32">
        <f t="shared" si="622"/>
        <v>0</v>
      </c>
      <c r="S1555" s="28"/>
      <c r="T1555" s="28">
        <f t="shared" si="623"/>
        <v>0</v>
      </c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</row>
    <row r="1556" ht="12.75" customHeight="1">
      <c r="A1556" s="25" t="s">
        <v>102</v>
      </c>
      <c r="B1556" s="34" t="s">
        <v>1928</v>
      </c>
      <c r="C1556" s="39" t="s">
        <v>2725</v>
      </c>
      <c r="D1556" s="28" t="s">
        <v>5894</v>
      </c>
      <c r="E1556" s="26" t="s">
        <v>1905</v>
      </c>
      <c r="F1556" s="28" t="s">
        <v>1924</v>
      </c>
      <c r="G1556" s="28" t="s">
        <v>5895</v>
      </c>
      <c r="H1556" s="28" t="s">
        <v>9</v>
      </c>
      <c r="I1556" s="28" t="s">
        <v>30</v>
      </c>
      <c r="J1556" s="28" t="s">
        <v>1469</v>
      </c>
      <c r="K1556" s="28" t="s">
        <v>1291</v>
      </c>
      <c r="L1556" s="40">
        <v>16000.0</v>
      </c>
      <c r="M1556" s="29">
        <f t="shared" si="624"/>
        <v>16000</v>
      </c>
      <c r="N1556" s="57"/>
      <c r="O1556" s="30">
        <v>50000.0</v>
      </c>
      <c r="P1556" s="31">
        <f t="shared" si="620"/>
        <v>0.0032</v>
      </c>
      <c r="Q1556" s="32">
        <f t="shared" si="621"/>
        <v>-34000</v>
      </c>
      <c r="R1556" s="32">
        <f t="shared" si="622"/>
        <v>-44000</v>
      </c>
      <c r="S1556" s="28"/>
      <c r="T1556" s="28">
        <f t="shared" si="623"/>
        <v>1</v>
      </c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</row>
    <row r="1557" ht="12.75" customHeight="1">
      <c r="A1557" s="25" t="s">
        <v>102</v>
      </c>
      <c r="B1557" s="26" t="s">
        <v>1933</v>
      </c>
      <c r="C1557" s="39" t="s">
        <v>4199</v>
      </c>
      <c r="D1557" s="28" t="s">
        <v>5896</v>
      </c>
      <c r="E1557" s="28" t="s">
        <v>1905</v>
      </c>
      <c r="F1557" s="28" t="s">
        <v>1924</v>
      </c>
      <c r="G1557" s="28" t="s">
        <v>5897</v>
      </c>
      <c r="H1557" s="53" t="s">
        <v>9</v>
      </c>
      <c r="I1557" s="28" t="s">
        <v>2205</v>
      </c>
      <c r="J1557" s="28" t="s">
        <v>1873</v>
      </c>
      <c r="K1557" s="28" t="s">
        <v>1381</v>
      </c>
      <c r="L1557" s="29">
        <f t="shared" ref="L1557:L1567" si="625">M1557*1.2</f>
        <v>456000</v>
      </c>
      <c r="M1557" s="49">
        <v>380000.0</v>
      </c>
      <c r="N1557" s="28"/>
      <c r="O1557" s="30">
        <v>50000.0</v>
      </c>
      <c r="P1557" s="31">
        <f t="shared" si="620"/>
        <v>0.0912</v>
      </c>
      <c r="Q1557" s="32">
        <f t="shared" si="621"/>
        <v>406000</v>
      </c>
      <c r="R1557" s="32">
        <f t="shared" si="622"/>
        <v>396000</v>
      </c>
      <c r="S1557" s="28"/>
      <c r="T1557" s="28">
        <f t="shared" si="623"/>
        <v>0</v>
      </c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</row>
    <row r="1558" ht="12.75" customHeight="1">
      <c r="A1558" s="25" t="s">
        <v>102</v>
      </c>
      <c r="B1558" s="26" t="s">
        <v>1933</v>
      </c>
      <c r="C1558" s="39" t="s">
        <v>3899</v>
      </c>
      <c r="D1558" s="28" t="s">
        <v>5898</v>
      </c>
      <c r="E1558" s="28" t="s">
        <v>1905</v>
      </c>
      <c r="F1558" s="28" t="s">
        <v>1924</v>
      </c>
      <c r="G1558" s="28" t="s">
        <v>5899</v>
      </c>
      <c r="H1558" s="53" t="s">
        <v>9</v>
      </c>
      <c r="I1558" s="28" t="s">
        <v>93</v>
      </c>
      <c r="J1558" s="28" t="s">
        <v>1612</v>
      </c>
      <c r="K1558" s="28" t="s">
        <v>431</v>
      </c>
      <c r="L1558" s="29">
        <f t="shared" si="625"/>
        <v>216000</v>
      </c>
      <c r="M1558" s="49">
        <v>180000.0</v>
      </c>
      <c r="N1558" s="28"/>
      <c r="O1558" s="30">
        <v>50000.0</v>
      </c>
      <c r="P1558" s="31">
        <f t="shared" si="620"/>
        <v>0.0432</v>
      </c>
      <c r="Q1558" s="32">
        <f t="shared" si="621"/>
        <v>166000</v>
      </c>
      <c r="R1558" s="32">
        <f t="shared" si="622"/>
        <v>156000</v>
      </c>
      <c r="S1558" s="28"/>
      <c r="T1558" s="28">
        <f t="shared" si="623"/>
        <v>0</v>
      </c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</row>
    <row r="1559" ht="12.75" customHeight="1">
      <c r="A1559" s="25" t="s">
        <v>102</v>
      </c>
      <c r="B1559" s="26" t="s">
        <v>1933</v>
      </c>
      <c r="C1559" s="39" t="s">
        <v>5900</v>
      </c>
      <c r="D1559" s="28" t="s">
        <v>5901</v>
      </c>
      <c r="E1559" s="28" t="s">
        <v>1905</v>
      </c>
      <c r="F1559" s="28" t="s">
        <v>1924</v>
      </c>
      <c r="G1559" s="28" t="s">
        <v>5902</v>
      </c>
      <c r="H1559" s="53" t="s">
        <v>9</v>
      </c>
      <c r="I1559" s="28" t="s">
        <v>1968</v>
      </c>
      <c r="J1559" s="28" t="s">
        <v>1679</v>
      </c>
      <c r="K1559" s="28" t="s">
        <v>550</v>
      </c>
      <c r="L1559" s="29">
        <f t="shared" si="625"/>
        <v>480000</v>
      </c>
      <c r="M1559" s="49">
        <v>400000.0</v>
      </c>
      <c r="N1559" s="28"/>
      <c r="O1559" s="30">
        <v>50000.0</v>
      </c>
      <c r="P1559" s="31">
        <f t="shared" si="620"/>
        <v>0.096</v>
      </c>
      <c r="Q1559" s="32">
        <f t="shared" si="621"/>
        <v>430000</v>
      </c>
      <c r="R1559" s="32">
        <f t="shared" si="622"/>
        <v>420000</v>
      </c>
      <c r="S1559" s="28"/>
      <c r="T1559" s="28">
        <f t="shared" si="623"/>
        <v>0</v>
      </c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</row>
    <row r="1560" ht="12.75" customHeight="1">
      <c r="A1560" s="25" t="s">
        <v>102</v>
      </c>
      <c r="B1560" s="26" t="s">
        <v>1933</v>
      </c>
      <c r="C1560" s="39" t="s">
        <v>3483</v>
      </c>
      <c r="D1560" s="28" t="s">
        <v>5903</v>
      </c>
      <c r="E1560" s="28" t="s">
        <v>1905</v>
      </c>
      <c r="F1560" s="28" t="s">
        <v>1924</v>
      </c>
      <c r="G1560" s="28" t="s">
        <v>5904</v>
      </c>
      <c r="H1560" s="53" t="s">
        <v>9</v>
      </c>
      <c r="I1560" s="28" t="s">
        <v>1982</v>
      </c>
      <c r="J1560" s="28" t="s">
        <v>1833</v>
      </c>
      <c r="K1560" s="28" t="s">
        <v>223</v>
      </c>
      <c r="L1560" s="29">
        <f t="shared" si="625"/>
        <v>216000</v>
      </c>
      <c r="M1560" s="49">
        <v>180000.0</v>
      </c>
      <c r="N1560" s="28"/>
      <c r="O1560" s="30">
        <v>50000.0</v>
      </c>
      <c r="P1560" s="31">
        <f t="shared" si="620"/>
        <v>0.0432</v>
      </c>
      <c r="Q1560" s="32">
        <f t="shared" si="621"/>
        <v>166000</v>
      </c>
      <c r="R1560" s="32">
        <f t="shared" si="622"/>
        <v>156000</v>
      </c>
      <c r="S1560" s="28"/>
      <c r="T1560" s="28">
        <f t="shared" si="623"/>
        <v>0</v>
      </c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</row>
    <row r="1561" ht="12.75" customHeight="1">
      <c r="A1561" s="25" t="s">
        <v>102</v>
      </c>
      <c r="B1561" s="26" t="s">
        <v>1933</v>
      </c>
      <c r="C1561" s="39" t="s">
        <v>5905</v>
      </c>
      <c r="D1561" s="28" t="s">
        <v>5906</v>
      </c>
      <c r="E1561" s="28" t="s">
        <v>1902</v>
      </c>
      <c r="F1561" s="28" t="s">
        <v>1952</v>
      </c>
      <c r="G1561" s="28" t="s">
        <v>5907</v>
      </c>
      <c r="H1561" s="53" t="s">
        <v>9</v>
      </c>
      <c r="I1561" s="28" t="s">
        <v>146</v>
      </c>
      <c r="J1561" s="28" t="s">
        <v>1470</v>
      </c>
      <c r="K1561" s="28" t="s">
        <v>565</v>
      </c>
      <c r="L1561" s="29">
        <f t="shared" si="625"/>
        <v>960000</v>
      </c>
      <c r="M1561" s="49">
        <v>800000.0</v>
      </c>
      <c r="N1561" s="28"/>
      <c r="O1561" s="30">
        <v>50000.0</v>
      </c>
      <c r="P1561" s="31">
        <f t="shared" si="620"/>
        <v>0.192</v>
      </c>
      <c r="Q1561" s="32">
        <f t="shared" si="621"/>
        <v>910000</v>
      </c>
      <c r="R1561" s="32">
        <f t="shared" si="622"/>
        <v>900000</v>
      </c>
      <c r="S1561" s="28"/>
      <c r="T1561" s="28">
        <f t="shared" si="623"/>
        <v>0</v>
      </c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</row>
    <row r="1562" ht="12.75" customHeight="1">
      <c r="A1562" s="25" t="s">
        <v>102</v>
      </c>
      <c r="B1562" s="26" t="s">
        <v>1933</v>
      </c>
      <c r="C1562" s="39" t="s">
        <v>5908</v>
      </c>
      <c r="D1562" s="28" t="s">
        <v>5909</v>
      </c>
      <c r="E1562" s="28" t="s">
        <v>1902</v>
      </c>
      <c r="F1562" s="28" t="s">
        <v>1924</v>
      </c>
      <c r="G1562" s="28" t="s">
        <v>5910</v>
      </c>
      <c r="H1562" s="53" t="s">
        <v>9</v>
      </c>
      <c r="I1562" s="28" t="s">
        <v>127</v>
      </c>
      <c r="J1562" s="28" t="s">
        <v>1873</v>
      </c>
      <c r="K1562" s="28" t="s">
        <v>1080</v>
      </c>
      <c r="L1562" s="29">
        <f t="shared" si="625"/>
        <v>240000</v>
      </c>
      <c r="M1562" s="49">
        <v>200000.0</v>
      </c>
      <c r="N1562" s="28"/>
      <c r="O1562" s="30">
        <v>50000.0</v>
      </c>
      <c r="P1562" s="31">
        <f t="shared" si="620"/>
        <v>0.048</v>
      </c>
      <c r="Q1562" s="32">
        <f t="shared" si="621"/>
        <v>190000</v>
      </c>
      <c r="R1562" s="32">
        <f t="shared" si="622"/>
        <v>180000</v>
      </c>
      <c r="S1562" s="28"/>
      <c r="T1562" s="28">
        <f t="shared" si="623"/>
        <v>0</v>
      </c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</row>
    <row r="1563" ht="12.75" customHeight="1">
      <c r="A1563" s="25" t="s">
        <v>102</v>
      </c>
      <c r="B1563" s="26" t="s">
        <v>1933</v>
      </c>
      <c r="C1563" s="39" t="s">
        <v>5309</v>
      </c>
      <c r="D1563" s="28" t="s">
        <v>5911</v>
      </c>
      <c r="E1563" s="28" t="s">
        <v>1902</v>
      </c>
      <c r="F1563" s="28" t="s">
        <v>1924</v>
      </c>
      <c r="G1563" s="28" t="s">
        <v>5912</v>
      </c>
      <c r="H1563" s="53" t="s">
        <v>9</v>
      </c>
      <c r="I1563" s="28" t="s">
        <v>3392</v>
      </c>
      <c r="J1563" s="28" t="s">
        <v>1676</v>
      </c>
      <c r="K1563" s="28" t="s">
        <v>611</v>
      </c>
      <c r="L1563" s="29">
        <f t="shared" si="625"/>
        <v>168000</v>
      </c>
      <c r="M1563" s="49">
        <v>140000.0</v>
      </c>
      <c r="N1563" s="28"/>
      <c r="O1563" s="30">
        <v>50000.0</v>
      </c>
      <c r="P1563" s="31">
        <f t="shared" si="620"/>
        <v>0.0336</v>
      </c>
      <c r="Q1563" s="32">
        <f t="shared" si="621"/>
        <v>118000</v>
      </c>
      <c r="R1563" s="32">
        <f t="shared" si="622"/>
        <v>108000</v>
      </c>
      <c r="S1563" s="28"/>
      <c r="T1563" s="28">
        <f t="shared" si="623"/>
        <v>0</v>
      </c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</row>
    <row r="1564" ht="12.75" customHeight="1">
      <c r="A1564" s="25" t="s">
        <v>102</v>
      </c>
      <c r="B1564" s="26" t="s">
        <v>1933</v>
      </c>
      <c r="C1564" s="39" t="s">
        <v>5881</v>
      </c>
      <c r="D1564" s="28" t="s">
        <v>5913</v>
      </c>
      <c r="E1564" s="28" t="s">
        <v>1905</v>
      </c>
      <c r="F1564" s="28" t="s">
        <v>1952</v>
      </c>
      <c r="G1564" s="28" t="s">
        <v>5914</v>
      </c>
      <c r="H1564" s="53" t="s">
        <v>9</v>
      </c>
      <c r="I1564" s="28" t="s">
        <v>2477</v>
      </c>
      <c r="J1564" s="28" t="s">
        <v>1652</v>
      </c>
      <c r="K1564" s="28" t="s">
        <v>542</v>
      </c>
      <c r="L1564" s="29">
        <f t="shared" si="625"/>
        <v>372000</v>
      </c>
      <c r="M1564" s="49">
        <v>310000.0</v>
      </c>
      <c r="N1564" s="28"/>
      <c r="O1564" s="30">
        <v>50000.0</v>
      </c>
      <c r="P1564" s="31">
        <f t="shared" si="620"/>
        <v>0.0744</v>
      </c>
      <c r="Q1564" s="32">
        <f t="shared" si="621"/>
        <v>322000</v>
      </c>
      <c r="R1564" s="32">
        <f t="shared" si="622"/>
        <v>312000</v>
      </c>
      <c r="S1564" s="28"/>
      <c r="T1564" s="28">
        <f t="shared" si="623"/>
        <v>0</v>
      </c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</row>
    <row r="1565" ht="12.75" customHeight="1">
      <c r="A1565" s="25" t="s">
        <v>102</v>
      </c>
      <c r="B1565" s="26" t="s">
        <v>1933</v>
      </c>
      <c r="C1565" s="39" t="s">
        <v>5915</v>
      </c>
      <c r="D1565" s="28" t="s">
        <v>5916</v>
      </c>
      <c r="E1565" s="28" t="s">
        <v>1902</v>
      </c>
      <c r="F1565" s="28" t="s">
        <v>1924</v>
      </c>
      <c r="G1565" s="28" t="s">
        <v>5917</v>
      </c>
      <c r="H1565" s="53" t="s">
        <v>9</v>
      </c>
      <c r="I1565" s="28" t="s">
        <v>3392</v>
      </c>
      <c r="J1565" s="28" t="s">
        <v>1789</v>
      </c>
      <c r="K1565" s="28" t="s">
        <v>300</v>
      </c>
      <c r="L1565" s="29">
        <f t="shared" si="625"/>
        <v>240000</v>
      </c>
      <c r="M1565" s="49">
        <v>200000.0</v>
      </c>
      <c r="N1565" s="28"/>
      <c r="O1565" s="30">
        <v>50000.0</v>
      </c>
      <c r="P1565" s="31">
        <f t="shared" si="620"/>
        <v>0.048</v>
      </c>
      <c r="Q1565" s="32">
        <f t="shared" si="621"/>
        <v>190000</v>
      </c>
      <c r="R1565" s="32">
        <f t="shared" si="622"/>
        <v>180000</v>
      </c>
      <c r="S1565" s="28"/>
      <c r="T1565" s="28">
        <f t="shared" si="623"/>
        <v>0</v>
      </c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</row>
    <row r="1566" ht="12.75" customHeight="1">
      <c r="A1566" s="25" t="s">
        <v>102</v>
      </c>
      <c r="B1566" s="26" t="s">
        <v>1933</v>
      </c>
      <c r="C1566" s="39" t="s">
        <v>5918</v>
      </c>
      <c r="D1566" s="28" t="s">
        <v>5919</v>
      </c>
      <c r="E1566" s="28" t="s">
        <v>1905</v>
      </c>
      <c r="F1566" s="28" t="s">
        <v>1952</v>
      </c>
      <c r="G1566" s="28" t="s">
        <v>5920</v>
      </c>
      <c r="H1566" s="53" t="s">
        <v>9</v>
      </c>
      <c r="I1566" s="28" t="s">
        <v>2197</v>
      </c>
      <c r="J1566" s="28" t="s">
        <v>1833</v>
      </c>
      <c r="K1566" s="28" t="s">
        <v>257</v>
      </c>
      <c r="L1566" s="29">
        <f t="shared" si="625"/>
        <v>216000</v>
      </c>
      <c r="M1566" s="49">
        <v>180000.0</v>
      </c>
      <c r="N1566" s="28"/>
      <c r="O1566" s="30">
        <v>50000.0</v>
      </c>
      <c r="P1566" s="31">
        <f t="shared" si="620"/>
        <v>0.0432</v>
      </c>
      <c r="Q1566" s="32">
        <f t="shared" si="621"/>
        <v>166000</v>
      </c>
      <c r="R1566" s="32">
        <f t="shared" si="622"/>
        <v>156000</v>
      </c>
      <c r="S1566" s="28"/>
      <c r="T1566" s="28">
        <f t="shared" si="623"/>
        <v>0</v>
      </c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</row>
    <row r="1567" ht="12.75" customHeight="1">
      <c r="A1567" s="25" t="s">
        <v>102</v>
      </c>
      <c r="B1567" s="26" t="s">
        <v>1933</v>
      </c>
      <c r="C1567" s="39" t="s">
        <v>5587</v>
      </c>
      <c r="D1567" s="28" t="s">
        <v>5921</v>
      </c>
      <c r="E1567" s="28" t="s">
        <v>1902</v>
      </c>
      <c r="F1567" s="28" t="s">
        <v>1924</v>
      </c>
      <c r="G1567" s="28" t="s">
        <v>5922</v>
      </c>
      <c r="H1567" s="53" t="s">
        <v>9</v>
      </c>
      <c r="I1567" s="28" t="s">
        <v>5923</v>
      </c>
      <c r="J1567" s="28" t="s">
        <v>1833</v>
      </c>
      <c r="K1567" s="28" t="s">
        <v>565</v>
      </c>
      <c r="L1567" s="29">
        <f t="shared" si="625"/>
        <v>1200000</v>
      </c>
      <c r="M1567" s="49">
        <v>1000000.0</v>
      </c>
      <c r="N1567" s="28"/>
      <c r="O1567" s="30">
        <v>50000.0</v>
      </c>
      <c r="P1567" s="31">
        <f t="shared" si="620"/>
        <v>0.24</v>
      </c>
      <c r="Q1567" s="32">
        <f t="shared" si="621"/>
        <v>1150000</v>
      </c>
      <c r="R1567" s="32">
        <f t="shared" si="622"/>
        <v>1140000</v>
      </c>
      <c r="S1567" s="28"/>
      <c r="T1567" s="28">
        <f t="shared" si="623"/>
        <v>0</v>
      </c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</row>
    <row r="1568" ht="12.75" customHeight="1">
      <c r="A1568" s="25" t="s">
        <v>102</v>
      </c>
      <c r="B1568" s="34" t="s">
        <v>1933</v>
      </c>
      <c r="C1568" s="39" t="s">
        <v>5924</v>
      </c>
      <c r="D1568" s="28" t="s">
        <v>5925</v>
      </c>
      <c r="E1568" s="28" t="s">
        <v>1905</v>
      </c>
      <c r="F1568" s="28" t="s">
        <v>1924</v>
      </c>
      <c r="G1568" s="28" t="s">
        <v>5926</v>
      </c>
      <c r="H1568" s="28" t="s">
        <v>9</v>
      </c>
      <c r="I1568" s="28" t="s">
        <v>5927</v>
      </c>
      <c r="J1568" s="58" t="s">
        <v>1454</v>
      </c>
      <c r="K1568" s="53" t="s">
        <v>284</v>
      </c>
      <c r="L1568" s="29">
        <v>312000.0</v>
      </c>
      <c r="M1568" s="49">
        <v>260000.0</v>
      </c>
      <c r="N1568" s="28"/>
      <c r="O1568" s="30">
        <v>50000.0</v>
      </c>
      <c r="P1568" s="31">
        <f t="shared" si="620"/>
        <v>0.0624</v>
      </c>
      <c r="Q1568" s="32">
        <f t="shared" si="621"/>
        <v>262000</v>
      </c>
      <c r="R1568" s="32">
        <f t="shared" si="622"/>
        <v>252000</v>
      </c>
      <c r="S1568" s="28"/>
      <c r="T1568" s="28">
        <f t="shared" si="623"/>
        <v>0</v>
      </c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</row>
    <row r="1569" ht="12.75" customHeight="1">
      <c r="A1569" s="25" t="s">
        <v>102</v>
      </c>
      <c r="B1569" s="26" t="s">
        <v>1933</v>
      </c>
      <c r="C1569" s="39" t="s">
        <v>3227</v>
      </c>
      <c r="D1569" s="28" t="s">
        <v>5928</v>
      </c>
      <c r="E1569" s="28" t="s">
        <v>1902</v>
      </c>
      <c r="F1569" s="28" t="s">
        <v>1924</v>
      </c>
      <c r="G1569" s="28" t="s">
        <v>5929</v>
      </c>
      <c r="H1569" s="53" t="s">
        <v>9</v>
      </c>
      <c r="I1569" s="28" t="s">
        <v>4254</v>
      </c>
      <c r="J1569" s="28" t="s">
        <v>1762</v>
      </c>
      <c r="K1569" s="28" t="s">
        <v>223</v>
      </c>
      <c r="L1569" s="29">
        <f t="shared" ref="L1569:L1596" si="626">M1569*1.2</f>
        <v>360000</v>
      </c>
      <c r="M1569" s="49">
        <v>300000.0</v>
      </c>
      <c r="N1569" s="28"/>
      <c r="O1569" s="30">
        <v>50000.0</v>
      </c>
      <c r="P1569" s="31">
        <f t="shared" si="620"/>
        <v>0.072</v>
      </c>
      <c r="Q1569" s="32">
        <f t="shared" si="621"/>
        <v>310000</v>
      </c>
      <c r="R1569" s="32">
        <f t="shared" si="622"/>
        <v>300000</v>
      </c>
      <c r="S1569" s="28"/>
      <c r="T1569" s="28">
        <f t="shared" si="623"/>
        <v>0</v>
      </c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</row>
    <row r="1570" ht="12.75" customHeight="1">
      <c r="A1570" s="25" t="s">
        <v>102</v>
      </c>
      <c r="B1570" s="26" t="s">
        <v>1933</v>
      </c>
      <c r="C1570" s="39" t="s">
        <v>2451</v>
      </c>
      <c r="D1570" s="28" t="s">
        <v>5930</v>
      </c>
      <c r="E1570" s="28" t="s">
        <v>1902</v>
      </c>
      <c r="F1570" s="28" t="s">
        <v>1952</v>
      </c>
      <c r="G1570" s="28" t="s">
        <v>5931</v>
      </c>
      <c r="H1570" s="53" t="s">
        <v>9</v>
      </c>
      <c r="I1570" s="28" t="s">
        <v>30</v>
      </c>
      <c r="J1570" s="28" t="s">
        <v>1712</v>
      </c>
      <c r="K1570" s="28" t="s">
        <v>1266</v>
      </c>
      <c r="L1570" s="29">
        <f t="shared" si="626"/>
        <v>456000</v>
      </c>
      <c r="M1570" s="49">
        <v>380000.0</v>
      </c>
      <c r="N1570" s="28"/>
      <c r="O1570" s="30">
        <v>50000.0</v>
      </c>
      <c r="P1570" s="31">
        <f t="shared" si="620"/>
        <v>0.0912</v>
      </c>
      <c r="Q1570" s="32">
        <f t="shared" si="621"/>
        <v>406000</v>
      </c>
      <c r="R1570" s="32">
        <f t="shared" si="622"/>
        <v>396000</v>
      </c>
      <c r="S1570" s="28"/>
      <c r="T1570" s="28">
        <f t="shared" si="623"/>
        <v>0</v>
      </c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</row>
    <row r="1571" ht="12.75" customHeight="1">
      <c r="A1571" s="25" t="s">
        <v>102</v>
      </c>
      <c r="B1571" s="26" t="s">
        <v>1933</v>
      </c>
      <c r="C1571" s="39" t="s">
        <v>2963</v>
      </c>
      <c r="D1571" s="28" t="s">
        <v>5932</v>
      </c>
      <c r="E1571" s="28" t="s">
        <v>1905</v>
      </c>
      <c r="F1571" s="28" t="s">
        <v>1924</v>
      </c>
      <c r="G1571" s="28" t="s">
        <v>5933</v>
      </c>
      <c r="H1571" s="53" t="s">
        <v>9</v>
      </c>
      <c r="I1571" s="28" t="s">
        <v>146</v>
      </c>
      <c r="J1571" s="28" t="s">
        <v>1839</v>
      </c>
      <c r="K1571" s="28" t="s">
        <v>607</v>
      </c>
      <c r="L1571" s="29">
        <f t="shared" si="626"/>
        <v>504000</v>
      </c>
      <c r="M1571" s="49">
        <v>420000.0</v>
      </c>
      <c r="N1571" s="28"/>
      <c r="O1571" s="30">
        <v>50000.0</v>
      </c>
      <c r="P1571" s="31">
        <f t="shared" si="620"/>
        <v>0.1008</v>
      </c>
      <c r="Q1571" s="32">
        <f t="shared" si="621"/>
        <v>454000</v>
      </c>
      <c r="R1571" s="32">
        <f t="shared" si="622"/>
        <v>444000</v>
      </c>
      <c r="S1571" s="28"/>
      <c r="T1571" s="28">
        <f t="shared" si="623"/>
        <v>0</v>
      </c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</row>
    <row r="1572" ht="12.75" customHeight="1">
      <c r="A1572" s="25" t="s">
        <v>102</v>
      </c>
      <c r="B1572" s="26" t="s">
        <v>1933</v>
      </c>
      <c r="C1572" s="39" t="s">
        <v>5934</v>
      </c>
      <c r="D1572" s="28" t="s">
        <v>5935</v>
      </c>
      <c r="E1572" s="28" t="s">
        <v>1902</v>
      </c>
      <c r="F1572" s="28" t="s">
        <v>1924</v>
      </c>
      <c r="G1572" s="28" t="s">
        <v>5936</v>
      </c>
      <c r="H1572" s="53" t="s">
        <v>9</v>
      </c>
      <c r="I1572" s="28" t="s">
        <v>74</v>
      </c>
      <c r="J1572" s="28" t="s">
        <v>1808</v>
      </c>
      <c r="K1572" s="28" t="s">
        <v>1183</v>
      </c>
      <c r="L1572" s="29">
        <f t="shared" si="626"/>
        <v>192000</v>
      </c>
      <c r="M1572" s="49">
        <v>160000.0</v>
      </c>
      <c r="N1572" s="28"/>
      <c r="O1572" s="30">
        <v>50000.0</v>
      </c>
      <c r="P1572" s="31">
        <f t="shared" si="620"/>
        <v>0.0384</v>
      </c>
      <c r="Q1572" s="32">
        <f t="shared" si="621"/>
        <v>142000</v>
      </c>
      <c r="R1572" s="32">
        <f t="shared" si="622"/>
        <v>132000</v>
      </c>
      <c r="S1572" s="28"/>
      <c r="T1572" s="28">
        <f t="shared" si="623"/>
        <v>0</v>
      </c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</row>
    <row r="1573" ht="12.75" customHeight="1">
      <c r="A1573" s="25" t="s">
        <v>102</v>
      </c>
      <c r="B1573" s="26" t="s">
        <v>1937</v>
      </c>
      <c r="C1573" s="44" t="s">
        <v>5937</v>
      </c>
      <c r="D1573" s="6" t="s">
        <v>5938</v>
      </c>
      <c r="E1573" s="6" t="s">
        <v>1902</v>
      </c>
      <c r="F1573" s="6" t="s">
        <v>1924</v>
      </c>
      <c r="G1573" s="6" t="s">
        <v>5939</v>
      </c>
      <c r="I1573" s="6" t="s">
        <v>9</v>
      </c>
      <c r="J1573" s="6" t="s">
        <v>1438</v>
      </c>
      <c r="K1573" s="6" t="s">
        <v>736</v>
      </c>
      <c r="L1573" s="29">
        <f t="shared" si="626"/>
        <v>324000</v>
      </c>
      <c r="M1573" s="45">
        <v>270000.0</v>
      </c>
      <c r="O1573" s="30">
        <v>50000.0</v>
      </c>
      <c r="P1573" s="31">
        <v>0.054000000000000006</v>
      </c>
      <c r="Q1573" s="32">
        <v>220000.0</v>
      </c>
      <c r="R1573" s="32">
        <v>210000.0</v>
      </c>
      <c r="S1573" s="28"/>
      <c r="T1573" s="28">
        <f t="shared" ref="T1573:T1600" si="627">IF(O1573&gt;=M1573,1,0)</f>
        <v>0</v>
      </c>
    </row>
    <row r="1574" ht="12.75" customHeight="1">
      <c r="A1574" s="25" t="s">
        <v>102</v>
      </c>
      <c r="B1574" s="26" t="s">
        <v>1937</v>
      </c>
      <c r="C1574" s="44" t="s">
        <v>5940</v>
      </c>
      <c r="D1574" s="6" t="s">
        <v>5941</v>
      </c>
      <c r="E1574" s="6" t="s">
        <v>1905</v>
      </c>
      <c r="F1574" s="6" t="s">
        <v>1924</v>
      </c>
      <c r="G1574" s="6" t="s">
        <v>5942</v>
      </c>
      <c r="I1574" s="6" t="s">
        <v>9</v>
      </c>
      <c r="J1574" s="6" t="s">
        <v>1833</v>
      </c>
      <c r="K1574" s="6" t="s">
        <v>177</v>
      </c>
      <c r="L1574" s="29">
        <f t="shared" si="626"/>
        <v>204000</v>
      </c>
      <c r="M1574" s="45">
        <v>170000.0</v>
      </c>
      <c r="O1574" s="30">
        <v>50000.0</v>
      </c>
      <c r="P1574" s="31">
        <v>0.034</v>
      </c>
      <c r="Q1574" s="32">
        <v>120000.0</v>
      </c>
      <c r="R1574" s="32">
        <v>110000.0</v>
      </c>
      <c r="S1574" s="28"/>
      <c r="T1574" s="28">
        <f t="shared" si="627"/>
        <v>0</v>
      </c>
    </row>
    <row r="1575" ht="12.75" customHeight="1">
      <c r="A1575" s="25" t="s">
        <v>102</v>
      </c>
      <c r="B1575" s="26" t="s">
        <v>1937</v>
      </c>
      <c r="C1575" s="44" t="s">
        <v>5943</v>
      </c>
      <c r="D1575" s="6" t="s">
        <v>5944</v>
      </c>
      <c r="E1575" s="6" t="s">
        <v>1905</v>
      </c>
      <c r="F1575" s="6" t="s">
        <v>1924</v>
      </c>
      <c r="G1575" s="6" t="s">
        <v>5945</v>
      </c>
      <c r="I1575" s="6" t="s">
        <v>9</v>
      </c>
      <c r="J1575" s="6" t="s">
        <v>1833</v>
      </c>
      <c r="K1575" s="6" t="s">
        <v>701</v>
      </c>
      <c r="L1575" s="29">
        <f t="shared" si="626"/>
        <v>78000</v>
      </c>
      <c r="M1575" s="45">
        <v>65000.0</v>
      </c>
      <c r="O1575" s="30">
        <v>50000.0</v>
      </c>
      <c r="P1575" s="31">
        <v>0.013000000000000001</v>
      </c>
      <c r="Q1575" s="32">
        <v>15000.0</v>
      </c>
      <c r="R1575" s="32">
        <v>5000.0</v>
      </c>
      <c r="S1575" s="28"/>
      <c r="T1575" s="28">
        <f t="shared" si="627"/>
        <v>0</v>
      </c>
    </row>
    <row r="1576" ht="12.75" customHeight="1">
      <c r="A1576" s="25" t="s">
        <v>102</v>
      </c>
      <c r="B1576" s="26" t="s">
        <v>1937</v>
      </c>
      <c r="C1576" s="44" t="s">
        <v>5946</v>
      </c>
      <c r="D1576" s="6" t="s">
        <v>5947</v>
      </c>
      <c r="E1576" s="6" t="s">
        <v>1902</v>
      </c>
      <c r="F1576" s="6" t="s">
        <v>1952</v>
      </c>
      <c r="G1576" s="6" t="s">
        <v>5948</v>
      </c>
      <c r="I1576" s="6" t="s">
        <v>9</v>
      </c>
      <c r="J1576" s="6" t="s">
        <v>1833</v>
      </c>
      <c r="K1576" s="6" t="s">
        <v>694</v>
      </c>
      <c r="L1576" s="29">
        <f t="shared" si="626"/>
        <v>84000</v>
      </c>
      <c r="M1576" s="45">
        <v>70000.0</v>
      </c>
      <c r="O1576" s="30">
        <v>50000.0</v>
      </c>
      <c r="P1576" s="31">
        <v>0.013999999999999999</v>
      </c>
      <c r="Q1576" s="32">
        <v>20000.0</v>
      </c>
      <c r="R1576" s="32">
        <v>10000.0</v>
      </c>
      <c r="S1576" s="28"/>
      <c r="T1576" s="28">
        <f t="shared" si="627"/>
        <v>0</v>
      </c>
    </row>
    <row r="1577" ht="12.75" customHeight="1">
      <c r="A1577" s="25" t="s">
        <v>102</v>
      </c>
      <c r="B1577" s="26" t="s">
        <v>1937</v>
      </c>
      <c r="C1577" s="44" t="s">
        <v>5949</v>
      </c>
      <c r="D1577" s="6" t="s">
        <v>5950</v>
      </c>
      <c r="E1577" s="6" t="s">
        <v>1902</v>
      </c>
      <c r="F1577" s="6" t="s">
        <v>1952</v>
      </c>
      <c r="G1577" s="6" t="s">
        <v>5951</v>
      </c>
      <c r="I1577" s="6" t="s">
        <v>9</v>
      </c>
      <c r="J1577" s="6" t="s">
        <v>1448</v>
      </c>
      <c r="K1577" s="6" t="s">
        <v>701</v>
      </c>
      <c r="L1577" s="29">
        <f t="shared" si="626"/>
        <v>126000</v>
      </c>
      <c r="M1577" s="45">
        <v>105000.0</v>
      </c>
      <c r="O1577" s="30">
        <v>50000.0</v>
      </c>
      <c r="P1577" s="31">
        <v>0.021</v>
      </c>
      <c r="Q1577" s="32">
        <v>55000.0</v>
      </c>
      <c r="R1577" s="32">
        <v>45000.0</v>
      </c>
      <c r="S1577" s="28"/>
      <c r="T1577" s="28">
        <f t="shared" si="627"/>
        <v>0</v>
      </c>
    </row>
    <row r="1578" ht="12.75" customHeight="1">
      <c r="A1578" s="25" t="s">
        <v>102</v>
      </c>
      <c r="B1578" s="26" t="s">
        <v>1937</v>
      </c>
      <c r="C1578" s="44" t="s">
        <v>5952</v>
      </c>
      <c r="D1578" s="6" t="s">
        <v>5953</v>
      </c>
      <c r="E1578" s="6" t="s">
        <v>1905</v>
      </c>
      <c r="F1578" s="6" t="s">
        <v>1924</v>
      </c>
      <c r="G1578" s="6" t="s">
        <v>5954</v>
      </c>
      <c r="I1578" s="6" t="s">
        <v>9</v>
      </c>
      <c r="J1578" s="6" t="s">
        <v>1833</v>
      </c>
      <c r="K1578" s="6" t="s">
        <v>1300</v>
      </c>
      <c r="L1578" s="29">
        <f t="shared" si="626"/>
        <v>54000</v>
      </c>
      <c r="M1578" s="45">
        <v>45000.0</v>
      </c>
      <c r="O1578" s="30">
        <v>50000.0</v>
      </c>
      <c r="P1578" s="31">
        <v>0.009000000000000001</v>
      </c>
      <c r="Q1578" s="32">
        <v>-5000.0</v>
      </c>
      <c r="R1578" s="32">
        <v>-15000.0</v>
      </c>
      <c r="S1578" s="28"/>
      <c r="T1578" s="28">
        <f t="shared" si="627"/>
        <v>1</v>
      </c>
    </row>
    <row r="1579" ht="12.75" customHeight="1">
      <c r="A1579" s="25" t="s">
        <v>102</v>
      </c>
      <c r="B1579" s="26" t="s">
        <v>1937</v>
      </c>
      <c r="C1579" s="44" t="s">
        <v>5955</v>
      </c>
      <c r="D1579" s="6" t="s">
        <v>5956</v>
      </c>
      <c r="E1579" s="6" t="s">
        <v>1902</v>
      </c>
      <c r="F1579" s="6" t="s">
        <v>1952</v>
      </c>
      <c r="G1579" s="6" t="s">
        <v>5957</v>
      </c>
      <c r="I1579" s="6" t="s">
        <v>9</v>
      </c>
      <c r="J1579" s="6" t="s">
        <v>1513</v>
      </c>
      <c r="K1579" s="6" t="s">
        <v>1387</v>
      </c>
      <c r="L1579" s="29">
        <f t="shared" si="626"/>
        <v>138000</v>
      </c>
      <c r="M1579" s="45">
        <v>115000.0</v>
      </c>
      <c r="O1579" s="30">
        <v>50000.0</v>
      </c>
      <c r="P1579" s="31">
        <v>0.023</v>
      </c>
      <c r="Q1579" s="32">
        <v>65000.0</v>
      </c>
      <c r="R1579" s="32">
        <v>55000.0</v>
      </c>
      <c r="S1579" s="28"/>
      <c r="T1579" s="28">
        <f t="shared" si="627"/>
        <v>0</v>
      </c>
    </row>
    <row r="1580" ht="12.75" customHeight="1">
      <c r="A1580" s="25" t="s">
        <v>102</v>
      </c>
      <c r="B1580" s="26" t="s">
        <v>1937</v>
      </c>
      <c r="C1580" s="39" t="s">
        <v>5958</v>
      </c>
      <c r="D1580" s="28" t="s">
        <v>5959</v>
      </c>
      <c r="E1580" s="28" t="s">
        <v>1902</v>
      </c>
      <c r="F1580" s="28" t="s">
        <v>1924</v>
      </c>
      <c r="G1580" s="28" t="s">
        <v>5960</v>
      </c>
      <c r="H1580" s="28" t="s">
        <v>9</v>
      </c>
      <c r="I1580" s="28" t="s">
        <v>66</v>
      </c>
      <c r="J1580" s="28" t="s">
        <v>1603</v>
      </c>
      <c r="K1580" s="28" t="s">
        <v>581</v>
      </c>
      <c r="L1580" s="29">
        <f t="shared" si="626"/>
        <v>96000</v>
      </c>
      <c r="M1580" s="40">
        <v>80000.0</v>
      </c>
      <c r="N1580" s="32"/>
      <c r="O1580" s="30">
        <v>50000.0</v>
      </c>
      <c r="P1580" s="31">
        <f t="shared" ref="P1580:P1600" si="628">sum(M1580/O1580/100)</f>
        <v>0.016</v>
      </c>
      <c r="Q1580" s="32">
        <f t="shared" ref="Q1580:Q1600" si="629">sum(M1580-O1580)</f>
        <v>30000</v>
      </c>
      <c r="R1580" s="32">
        <f t="shared" ref="R1580:R1600" si="630">M1580-O1580-$S$1</f>
        <v>20000</v>
      </c>
      <c r="S1580" s="28"/>
      <c r="T1580" s="28">
        <f t="shared" si="627"/>
        <v>0</v>
      </c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</row>
    <row r="1581" ht="12.75" customHeight="1">
      <c r="A1581" s="25" t="s">
        <v>102</v>
      </c>
      <c r="B1581" s="26" t="s">
        <v>1937</v>
      </c>
      <c r="C1581" s="39" t="s">
        <v>2667</v>
      </c>
      <c r="D1581" s="28" t="s">
        <v>5961</v>
      </c>
      <c r="E1581" s="28" t="s">
        <v>1902</v>
      </c>
      <c r="F1581" s="28" t="s">
        <v>1924</v>
      </c>
      <c r="G1581" s="28" t="s">
        <v>5962</v>
      </c>
      <c r="H1581" s="28" t="s">
        <v>9</v>
      </c>
      <c r="I1581" s="28" t="s">
        <v>2771</v>
      </c>
      <c r="J1581" s="28" t="s">
        <v>1625</v>
      </c>
      <c r="K1581" s="28" t="s">
        <v>924</v>
      </c>
      <c r="L1581" s="29">
        <f t="shared" si="626"/>
        <v>126000</v>
      </c>
      <c r="M1581" s="40">
        <v>105000.0</v>
      </c>
      <c r="N1581" s="32"/>
      <c r="O1581" s="30">
        <v>50000.0</v>
      </c>
      <c r="P1581" s="31">
        <f t="shared" si="628"/>
        <v>0.021</v>
      </c>
      <c r="Q1581" s="32">
        <f t="shared" si="629"/>
        <v>55000</v>
      </c>
      <c r="R1581" s="32">
        <f t="shared" si="630"/>
        <v>45000</v>
      </c>
      <c r="S1581" s="28"/>
      <c r="T1581" s="28">
        <f t="shared" si="627"/>
        <v>0</v>
      </c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</row>
    <row r="1582" ht="12.75" customHeight="1">
      <c r="A1582" s="25" t="s">
        <v>102</v>
      </c>
      <c r="B1582" s="26" t="s">
        <v>1937</v>
      </c>
      <c r="C1582" s="39" t="s">
        <v>5963</v>
      </c>
      <c r="D1582" s="28" t="s">
        <v>5964</v>
      </c>
      <c r="E1582" s="28" t="s">
        <v>1902</v>
      </c>
      <c r="F1582" s="28" t="s">
        <v>1924</v>
      </c>
      <c r="G1582" s="28" t="s">
        <v>5965</v>
      </c>
      <c r="H1582" s="28" t="s">
        <v>9</v>
      </c>
      <c r="I1582" s="28" t="s">
        <v>58</v>
      </c>
      <c r="J1582" s="28" t="s">
        <v>1833</v>
      </c>
      <c r="K1582" s="28" t="s">
        <v>880</v>
      </c>
      <c r="L1582" s="29">
        <f t="shared" si="626"/>
        <v>420000</v>
      </c>
      <c r="M1582" s="40">
        <v>350000.0</v>
      </c>
      <c r="N1582" s="32"/>
      <c r="O1582" s="30">
        <v>50000.0</v>
      </c>
      <c r="P1582" s="31">
        <f t="shared" si="628"/>
        <v>0.07</v>
      </c>
      <c r="Q1582" s="32">
        <f t="shared" si="629"/>
        <v>300000</v>
      </c>
      <c r="R1582" s="32">
        <f t="shared" si="630"/>
        <v>290000</v>
      </c>
      <c r="S1582" s="28"/>
      <c r="T1582" s="28">
        <f t="shared" si="627"/>
        <v>0</v>
      </c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</row>
    <row r="1583" ht="12.75" customHeight="1">
      <c r="A1583" s="25" t="s">
        <v>102</v>
      </c>
      <c r="B1583" s="26" t="s">
        <v>1937</v>
      </c>
      <c r="C1583" s="39" t="s">
        <v>3364</v>
      </c>
      <c r="D1583" s="28" t="s">
        <v>5966</v>
      </c>
      <c r="E1583" s="28" t="s">
        <v>1905</v>
      </c>
      <c r="F1583" s="28" t="s">
        <v>1952</v>
      </c>
      <c r="G1583" s="28" t="s">
        <v>5967</v>
      </c>
      <c r="H1583" s="28" t="s">
        <v>9</v>
      </c>
      <c r="I1583" s="28" t="s">
        <v>5968</v>
      </c>
      <c r="J1583" s="28" t="s">
        <v>1833</v>
      </c>
      <c r="K1583" s="28" t="s">
        <v>1152</v>
      </c>
      <c r="L1583" s="29">
        <f t="shared" si="626"/>
        <v>38400</v>
      </c>
      <c r="M1583" s="40">
        <v>32000.0</v>
      </c>
      <c r="N1583" s="32"/>
      <c r="O1583" s="30">
        <v>50000.0</v>
      </c>
      <c r="P1583" s="31">
        <f t="shared" si="628"/>
        <v>0.0064</v>
      </c>
      <c r="Q1583" s="32">
        <f t="shared" si="629"/>
        <v>-18000</v>
      </c>
      <c r="R1583" s="32">
        <f t="shared" si="630"/>
        <v>-28000</v>
      </c>
      <c r="S1583" s="28"/>
      <c r="T1583" s="28">
        <f t="shared" si="627"/>
        <v>1</v>
      </c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</row>
    <row r="1584" ht="12.75" customHeight="1">
      <c r="A1584" s="25" t="s">
        <v>102</v>
      </c>
      <c r="B1584" s="26" t="s">
        <v>1937</v>
      </c>
      <c r="C1584" s="39" t="s">
        <v>5140</v>
      </c>
      <c r="D1584" s="28" t="s">
        <v>5969</v>
      </c>
      <c r="E1584" s="28" t="s">
        <v>1902</v>
      </c>
      <c r="F1584" s="28" t="s">
        <v>1924</v>
      </c>
      <c r="G1584" s="28" t="s">
        <v>5970</v>
      </c>
      <c r="H1584" s="28" t="s">
        <v>9</v>
      </c>
      <c r="I1584" s="28" t="s">
        <v>5971</v>
      </c>
      <c r="J1584" s="28" t="s">
        <v>1833</v>
      </c>
      <c r="K1584" s="28" t="s">
        <v>777</v>
      </c>
      <c r="L1584" s="29">
        <f t="shared" si="626"/>
        <v>120000</v>
      </c>
      <c r="M1584" s="40">
        <v>100000.0</v>
      </c>
      <c r="N1584" s="32"/>
      <c r="O1584" s="30">
        <v>50000.0</v>
      </c>
      <c r="P1584" s="31">
        <f t="shared" si="628"/>
        <v>0.02</v>
      </c>
      <c r="Q1584" s="32">
        <f t="shared" si="629"/>
        <v>50000</v>
      </c>
      <c r="R1584" s="32">
        <f t="shared" si="630"/>
        <v>40000</v>
      </c>
      <c r="S1584" s="28"/>
      <c r="T1584" s="28">
        <f t="shared" si="627"/>
        <v>0</v>
      </c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</row>
    <row r="1585" ht="12.75" customHeight="1">
      <c r="A1585" s="25" t="s">
        <v>102</v>
      </c>
      <c r="B1585" s="26" t="s">
        <v>1937</v>
      </c>
      <c r="C1585" s="39" t="s">
        <v>5972</v>
      </c>
      <c r="D1585" s="28" t="s">
        <v>5973</v>
      </c>
      <c r="E1585" s="28" t="s">
        <v>1902</v>
      </c>
      <c r="F1585" s="28" t="s">
        <v>1952</v>
      </c>
      <c r="G1585" s="28" t="s">
        <v>5974</v>
      </c>
      <c r="H1585" s="28" t="s">
        <v>9</v>
      </c>
      <c r="I1585" s="28" t="s">
        <v>2205</v>
      </c>
      <c r="J1585" s="28" t="s">
        <v>1712</v>
      </c>
      <c r="K1585" s="28" t="s">
        <v>1152</v>
      </c>
      <c r="L1585" s="29">
        <f t="shared" si="626"/>
        <v>150000</v>
      </c>
      <c r="M1585" s="40">
        <v>125000.0</v>
      </c>
      <c r="N1585" s="32"/>
      <c r="O1585" s="30">
        <v>50000.0</v>
      </c>
      <c r="P1585" s="31">
        <f t="shared" si="628"/>
        <v>0.025</v>
      </c>
      <c r="Q1585" s="32">
        <f t="shared" si="629"/>
        <v>75000</v>
      </c>
      <c r="R1585" s="32">
        <f t="shared" si="630"/>
        <v>65000</v>
      </c>
      <c r="S1585" s="28"/>
      <c r="T1585" s="28">
        <f t="shared" si="627"/>
        <v>0</v>
      </c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</row>
    <row r="1586" ht="12.75" customHeight="1">
      <c r="A1586" s="25" t="s">
        <v>102</v>
      </c>
      <c r="B1586" s="26" t="s">
        <v>1937</v>
      </c>
      <c r="C1586" s="39" t="s">
        <v>3328</v>
      </c>
      <c r="D1586" s="28" t="s">
        <v>5975</v>
      </c>
      <c r="E1586" s="28" t="s">
        <v>1905</v>
      </c>
      <c r="F1586" s="28" t="s">
        <v>1924</v>
      </c>
      <c r="G1586" s="28" t="s">
        <v>5976</v>
      </c>
      <c r="H1586" s="28" t="s">
        <v>9</v>
      </c>
      <c r="I1586" s="28" t="s">
        <v>3444</v>
      </c>
      <c r="J1586" s="28" t="s">
        <v>1534</v>
      </c>
      <c r="K1586" s="28" t="s">
        <v>525</v>
      </c>
      <c r="L1586" s="29">
        <f t="shared" si="626"/>
        <v>108000</v>
      </c>
      <c r="M1586" s="40">
        <v>90000.0</v>
      </c>
      <c r="N1586" s="32"/>
      <c r="O1586" s="30">
        <v>50000.0</v>
      </c>
      <c r="P1586" s="31">
        <f t="shared" si="628"/>
        <v>0.018</v>
      </c>
      <c r="Q1586" s="32">
        <f t="shared" si="629"/>
        <v>40000</v>
      </c>
      <c r="R1586" s="32">
        <f t="shared" si="630"/>
        <v>30000</v>
      </c>
      <c r="S1586" s="28"/>
      <c r="T1586" s="28">
        <f t="shared" si="627"/>
        <v>0</v>
      </c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</row>
    <row r="1587" ht="12.75" customHeight="1">
      <c r="A1587" s="25" t="s">
        <v>102</v>
      </c>
      <c r="B1587" s="26" t="s">
        <v>1937</v>
      </c>
      <c r="C1587" s="39" t="s">
        <v>5977</v>
      </c>
      <c r="D1587" s="28" t="s">
        <v>5978</v>
      </c>
      <c r="E1587" s="28" t="s">
        <v>1905</v>
      </c>
      <c r="F1587" s="28" t="s">
        <v>1924</v>
      </c>
      <c r="G1587" s="28" t="s">
        <v>5979</v>
      </c>
      <c r="H1587" s="28" t="s">
        <v>9</v>
      </c>
      <c r="I1587" s="28" t="s">
        <v>112</v>
      </c>
      <c r="J1587" s="28" t="s">
        <v>1539</v>
      </c>
      <c r="K1587" s="28" t="s">
        <v>611</v>
      </c>
      <c r="L1587" s="29">
        <f t="shared" si="626"/>
        <v>192000</v>
      </c>
      <c r="M1587" s="40">
        <v>160000.0</v>
      </c>
      <c r="N1587" s="32"/>
      <c r="O1587" s="30">
        <v>50000.0</v>
      </c>
      <c r="P1587" s="31">
        <f t="shared" si="628"/>
        <v>0.032</v>
      </c>
      <c r="Q1587" s="32">
        <f t="shared" si="629"/>
        <v>110000</v>
      </c>
      <c r="R1587" s="32">
        <f t="shared" si="630"/>
        <v>100000</v>
      </c>
      <c r="S1587" s="28"/>
      <c r="T1587" s="28">
        <f t="shared" si="627"/>
        <v>0</v>
      </c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</row>
    <row r="1588" ht="12.75" customHeight="1">
      <c r="A1588" s="25" t="s">
        <v>102</v>
      </c>
      <c r="B1588" s="26" t="s">
        <v>1937</v>
      </c>
      <c r="C1588" s="39" t="s">
        <v>5980</v>
      </c>
      <c r="D1588" s="28" t="s">
        <v>5981</v>
      </c>
      <c r="E1588" s="28" t="s">
        <v>1902</v>
      </c>
      <c r="F1588" s="28" t="s">
        <v>1952</v>
      </c>
      <c r="G1588" s="28" t="s">
        <v>5982</v>
      </c>
      <c r="H1588" s="28" t="s">
        <v>9</v>
      </c>
      <c r="I1588" s="28" t="s">
        <v>93</v>
      </c>
      <c r="J1588" s="28" t="s">
        <v>1612</v>
      </c>
      <c r="K1588" s="28" t="s">
        <v>339</v>
      </c>
      <c r="L1588" s="29">
        <f t="shared" si="626"/>
        <v>52800</v>
      </c>
      <c r="M1588" s="40">
        <v>44000.0</v>
      </c>
      <c r="N1588" s="32"/>
      <c r="O1588" s="30">
        <v>50000.0</v>
      </c>
      <c r="P1588" s="31">
        <f t="shared" si="628"/>
        <v>0.0088</v>
      </c>
      <c r="Q1588" s="32">
        <f t="shared" si="629"/>
        <v>-6000</v>
      </c>
      <c r="R1588" s="32">
        <f t="shared" si="630"/>
        <v>-16000</v>
      </c>
      <c r="S1588" s="28"/>
      <c r="T1588" s="28">
        <f t="shared" si="627"/>
        <v>1</v>
      </c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</row>
    <row r="1589" ht="12.75" customHeight="1">
      <c r="A1589" s="25" t="s">
        <v>102</v>
      </c>
      <c r="B1589" s="26" t="s">
        <v>1937</v>
      </c>
      <c r="C1589" s="39" t="s">
        <v>5983</v>
      </c>
      <c r="D1589" s="28" t="s">
        <v>5984</v>
      </c>
      <c r="E1589" s="28" t="s">
        <v>1905</v>
      </c>
      <c r="F1589" s="28" t="s">
        <v>1952</v>
      </c>
      <c r="G1589" s="28" t="s">
        <v>5985</v>
      </c>
      <c r="H1589" s="28" t="s">
        <v>9</v>
      </c>
      <c r="I1589" s="28" t="s">
        <v>105</v>
      </c>
      <c r="J1589" s="28" t="s">
        <v>1833</v>
      </c>
      <c r="K1589" s="28" t="s">
        <v>1247</v>
      </c>
      <c r="L1589" s="29">
        <f t="shared" si="626"/>
        <v>180000</v>
      </c>
      <c r="M1589" s="40">
        <v>150000.0</v>
      </c>
      <c r="N1589" s="32"/>
      <c r="O1589" s="30">
        <v>50000.0</v>
      </c>
      <c r="P1589" s="31">
        <f t="shared" si="628"/>
        <v>0.03</v>
      </c>
      <c r="Q1589" s="32">
        <f t="shared" si="629"/>
        <v>100000</v>
      </c>
      <c r="R1589" s="32">
        <f t="shared" si="630"/>
        <v>90000</v>
      </c>
      <c r="S1589" s="28"/>
      <c r="T1589" s="28">
        <f t="shared" si="627"/>
        <v>0</v>
      </c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</row>
    <row r="1590" ht="12.75" customHeight="1">
      <c r="A1590" s="25" t="s">
        <v>102</v>
      </c>
      <c r="B1590" s="26" t="s">
        <v>1937</v>
      </c>
      <c r="C1590" s="42" t="s">
        <v>5453</v>
      </c>
      <c r="D1590" s="28" t="s">
        <v>5986</v>
      </c>
      <c r="E1590" s="28" t="s">
        <v>1902</v>
      </c>
      <c r="F1590" s="28" t="s">
        <v>1924</v>
      </c>
      <c r="G1590" s="28" t="s">
        <v>5987</v>
      </c>
      <c r="H1590" s="28" t="s">
        <v>9</v>
      </c>
      <c r="I1590" s="28" t="s">
        <v>5104</v>
      </c>
      <c r="J1590" s="28" t="s">
        <v>1653</v>
      </c>
      <c r="K1590" s="28" t="s">
        <v>640</v>
      </c>
      <c r="L1590" s="29">
        <f t="shared" si="626"/>
        <v>90000</v>
      </c>
      <c r="M1590" s="43">
        <v>75000.0</v>
      </c>
      <c r="N1590" s="28"/>
      <c r="O1590" s="30">
        <v>50000.0</v>
      </c>
      <c r="P1590" s="31">
        <f t="shared" si="628"/>
        <v>0.015</v>
      </c>
      <c r="Q1590" s="32">
        <f t="shared" si="629"/>
        <v>25000</v>
      </c>
      <c r="R1590" s="32">
        <f t="shared" si="630"/>
        <v>15000</v>
      </c>
      <c r="S1590" s="28"/>
      <c r="T1590" s="28">
        <f t="shared" si="627"/>
        <v>0</v>
      </c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</row>
    <row r="1591" ht="12.75" customHeight="1">
      <c r="A1591" s="25" t="s">
        <v>102</v>
      </c>
      <c r="B1591" s="26" t="s">
        <v>1937</v>
      </c>
      <c r="C1591" s="42" t="s">
        <v>5988</v>
      </c>
      <c r="D1591" s="28" t="s">
        <v>5989</v>
      </c>
      <c r="E1591" s="28" t="s">
        <v>1905</v>
      </c>
      <c r="F1591" s="28" t="s">
        <v>1924</v>
      </c>
      <c r="G1591" s="28" t="s">
        <v>5990</v>
      </c>
      <c r="H1591" s="28" t="s">
        <v>9</v>
      </c>
      <c r="I1591" s="28" t="s">
        <v>68</v>
      </c>
      <c r="J1591" s="28" t="s">
        <v>1833</v>
      </c>
      <c r="K1591" s="28" t="s">
        <v>309</v>
      </c>
      <c r="L1591" s="29">
        <f t="shared" si="626"/>
        <v>198000</v>
      </c>
      <c r="M1591" s="43">
        <v>165000.0</v>
      </c>
      <c r="N1591" s="28"/>
      <c r="O1591" s="30">
        <v>50000.0</v>
      </c>
      <c r="P1591" s="31">
        <f t="shared" si="628"/>
        <v>0.033</v>
      </c>
      <c r="Q1591" s="32">
        <f t="shared" si="629"/>
        <v>115000</v>
      </c>
      <c r="R1591" s="32">
        <f t="shared" si="630"/>
        <v>105000</v>
      </c>
      <c r="S1591" s="28"/>
      <c r="T1591" s="28">
        <f t="shared" si="627"/>
        <v>0</v>
      </c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</row>
    <row r="1592" ht="12.75" customHeight="1">
      <c r="A1592" s="25" t="s">
        <v>102</v>
      </c>
      <c r="B1592" s="26" t="s">
        <v>1937</v>
      </c>
      <c r="C1592" s="42" t="s">
        <v>5991</v>
      </c>
      <c r="D1592" s="28" t="s">
        <v>5992</v>
      </c>
      <c r="E1592" s="28" t="s">
        <v>1905</v>
      </c>
      <c r="F1592" s="28" t="s">
        <v>1924</v>
      </c>
      <c r="G1592" s="28" t="s">
        <v>5993</v>
      </c>
      <c r="H1592" s="28" t="s">
        <v>9</v>
      </c>
      <c r="I1592" s="28" t="s">
        <v>2447</v>
      </c>
      <c r="J1592" s="28" t="s">
        <v>1620</v>
      </c>
      <c r="K1592" s="28" t="s">
        <v>757</v>
      </c>
      <c r="L1592" s="29">
        <f t="shared" si="626"/>
        <v>150000</v>
      </c>
      <c r="M1592" s="43">
        <v>125000.0</v>
      </c>
      <c r="N1592" s="28"/>
      <c r="O1592" s="30">
        <v>50000.0</v>
      </c>
      <c r="P1592" s="31">
        <f t="shared" si="628"/>
        <v>0.025</v>
      </c>
      <c r="Q1592" s="32">
        <f t="shared" si="629"/>
        <v>75000</v>
      </c>
      <c r="R1592" s="32">
        <f t="shared" si="630"/>
        <v>65000</v>
      </c>
      <c r="S1592" s="28"/>
      <c r="T1592" s="28">
        <f t="shared" si="627"/>
        <v>0</v>
      </c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</row>
    <row r="1593" ht="12.75" customHeight="1">
      <c r="A1593" s="25" t="s">
        <v>102</v>
      </c>
      <c r="B1593" s="26" t="s">
        <v>1937</v>
      </c>
      <c r="C1593" s="42" t="s">
        <v>5994</v>
      </c>
      <c r="D1593" s="28" t="s">
        <v>5995</v>
      </c>
      <c r="E1593" s="28" t="s">
        <v>1902</v>
      </c>
      <c r="F1593" s="28" t="s">
        <v>1924</v>
      </c>
      <c r="G1593" s="28" t="s">
        <v>5996</v>
      </c>
      <c r="H1593" s="28" t="s">
        <v>9</v>
      </c>
      <c r="I1593" s="28" t="s">
        <v>2030</v>
      </c>
      <c r="J1593" s="28" t="s">
        <v>1794</v>
      </c>
      <c r="K1593" s="28" t="s">
        <v>754</v>
      </c>
      <c r="L1593" s="29">
        <f t="shared" si="626"/>
        <v>192000</v>
      </c>
      <c r="M1593" s="43">
        <v>160000.0</v>
      </c>
      <c r="N1593" s="28"/>
      <c r="O1593" s="30">
        <v>50000.0</v>
      </c>
      <c r="P1593" s="31">
        <f t="shared" si="628"/>
        <v>0.032</v>
      </c>
      <c r="Q1593" s="32">
        <f t="shared" si="629"/>
        <v>110000</v>
      </c>
      <c r="R1593" s="32">
        <f t="shared" si="630"/>
        <v>100000</v>
      </c>
      <c r="S1593" s="28"/>
      <c r="T1593" s="28">
        <f t="shared" si="627"/>
        <v>0</v>
      </c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</row>
    <row r="1594" ht="12.75" customHeight="1">
      <c r="A1594" s="25" t="s">
        <v>102</v>
      </c>
      <c r="B1594" s="26" t="s">
        <v>1937</v>
      </c>
      <c r="C1594" s="42" t="s">
        <v>5997</v>
      </c>
      <c r="D1594" s="28" t="s">
        <v>5998</v>
      </c>
      <c r="E1594" s="28" t="s">
        <v>1902</v>
      </c>
      <c r="F1594" s="28" t="s">
        <v>1924</v>
      </c>
      <c r="G1594" s="28" t="s">
        <v>5999</v>
      </c>
      <c r="H1594" s="28" t="s">
        <v>9</v>
      </c>
      <c r="I1594" s="28" t="s">
        <v>47</v>
      </c>
      <c r="J1594" s="28" t="s">
        <v>1612</v>
      </c>
      <c r="K1594" s="28" t="s">
        <v>309</v>
      </c>
      <c r="L1594" s="29">
        <f t="shared" si="626"/>
        <v>57600</v>
      </c>
      <c r="M1594" s="43">
        <v>48000.0</v>
      </c>
      <c r="N1594" s="28"/>
      <c r="O1594" s="30">
        <v>50000.0</v>
      </c>
      <c r="P1594" s="31">
        <f t="shared" si="628"/>
        <v>0.0096</v>
      </c>
      <c r="Q1594" s="32">
        <f t="shared" si="629"/>
        <v>-2000</v>
      </c>
      <c r="R1594" s="32">
        <f t="shared" si="630"/>
        <v>-12000</v>
      </c>
      <c r="S1594" s="28"/>
      <c r="T1594" s="28">
        <f t="shared" si="627"/>
        <v>1</v>
      </c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</row>
    <row r="1595" ht="12.75" customHeight="1">
      <c r="A1595" s="25" t="s">
        <v>102</v>
      </c>
      <c r="B1595" s="26" t="s">
        <v>1937</v>
      </c>
      <c r="C1595" s="42" t="s">
        <v>6000</v>
      </c>
      <c r="D1595" s="28" t="s">
        <v>6001</v>
      </c>
      <c r="E1595" s="28" t="s">
        <v>1905</v>
      </c>
      <c r="F1595" s="28" t="s">
        <v>1952</v>
      </c>
      <c r="G1595" s="28" t="s">
        <v>6002</v>
      </c>
      <c r="H1595" s="28" t="s">
        <v>9</v>
      </c>
      <c r="I1595" s="28" t="s">
        <v>2477</v>
      </c>
      <c r="J1595" s="28" t="s">
        <v>1404</v>
      </c>
      <c r="K1595" s="28" t="s">
        <v>1149</v>
      </c>
      <c r="L1595" s="29">
        <f t="shared" si="626"/>
        <v>132000</v>
      </c>
      <c r="M1595" s="43">
        <v>110000.0</v>
      </c>
      <c r="N1595" s="28"/>
      <c r="O1595" s="30">
        <v>50000.0</v>
      </c>
      <c r="P1595" s="31">
        <f t="shared" si="628"/>
        <v>0.022</v>
      </c>
      <c r="Q1595" s="32">
        <f t="shared" si="629"/>
        <v>60000</v>
      </c>
      <c r="R1595" s="32">
        <f t="shared" si="630"/>
        <v>50000</v>
      </c>
      <c r="S1595" s="28"/>
      <c r="T1595" s="28">
        <f t="shared" si="627"/>
        <v>0</v>
      </c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</row>
    <row r="1596" ht="12.75" customHeight="1">
      <c r="A1596" s="25" t="s">
        <v>102</v>
      </c>
      <c r="B1596" s="26" t="s">
        <v>1937</v>
      </c>
      <c r="C1596" s="42" t="s">
        <v>6003</v>
      </c>
      <c r="D1596" s="28" t="s">
        <v>6004</v>
      </c>
      <c r="E1596" s="28" t="s">
        <v>1902</v>
      </c>
      <c r="F1596" s="28" t="s">
        <v>1924</v>
      </c>
      <c r="G1596" s="28" t="s">
        <v>6005</v>
      </c>
      <c r="H1596" s="28" t="s">
        <v>9</v>
      </c>
      <c r="I1596" s="28" t="s">
        <v>112</v>
      </c>
      <c r="J1596" s="28" t="s">
        <v>1578</v>
      </c>
      <c r="K1596" s="28" t="s">
        <v>784</v>
      </c>
      <c r="L1596" s="29">
        <f t="shared" si="626"/>
        <v>276000</v>
      </c>
      <c r="M1596" s="43">
        <v>230000.0</v>
      </c>
      <c r="N1596" s="28"/>
      <c r="O1596" s="30">
        <v>50000.0</v>
      </c>
      <c r="P1596" s="31">
        <f t="shared" si="628"/>
        <v>0.046</v>
      </c>
      <c r="Q1596" s="32">
        <f t="shared" si="629"/>
        <v>180000</v>
      </c>
      <c r="R1596" s="32">
        <f t="shared" si="630"/>
        <v>170000</v>
      </c>
      <c r="S1596" s="28"/>
      <c r="T1596" s="28">
        <f t="shared" si="627"/>
        <v>0</v>
      </c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</row>
    <row r="1597" ht="12.75" customHeight="1">
      <c r="A1597" s="25" t="s">
        <v>102</v>
      </c>
      <c r="B1597" s="35" t="s">
        <v>1949</v>
      </c>
      <c r="C1597" s="27" t="s">
        <v>6006</v>
      </c>
      <c r="D1597" s="28" t="s">
        <v>6007</v>
      </c>
      <c r="E1597" s="28" t="s">
        <v>1905</v>
      </c>
      <c r="F1597" s="28" t="s">
        <v>1952</v>
      </c>
      <c r="G1597" s="28" t="s">
        <v>6008</v>
      </c>
      <c r="H1597" s="28" t="s">
        <v>9</v>
      </c>
      <c r="I1597" s="28" t="s">
        <v>2505</v>
      </c>
      <c r="J1597" s="32" t="s">
        <v>1874</v>
      </c>
      <c r="K1597" s="32" t="s">
        <v>1082</v>
      </c>
      <c r="L1597" s="29">
        <v>36000.0</v>
      </c>
      <c r="M1597" s="49">
        <v>30000.0</v>
      </c>
      <c r="N1597" s="50"/>
      <c r="O1597" s="48">
        <v>50000.0</v>
      </c>
      <c r="P1597" s="31">
        <f t="shared" si="628"/>
        <v>0.006</v>
      </c>
      <c r="Q1597" s="32">
        <f t="shared" si="629"/>
        <v>-20000</v>
      </c>
      <c r="R1597" s="32">
        <f t="shared" si="630"/>
        <v>-30000</v>
      </c>
      <c r="S1597" s="28"/>
      <c r="T1597" s="28">
        <f t="shared" si="627"/>
        <v>1</v>
      </c>
      <c r="U1597" s="28"/>
      <c r="V1597" s="28"/>
      <c r="W1597" s="28"/>
    </row>
    <row r="1598" ht="12.75" customHeight="1">
      <c r="A1598" s="25" t="s">
        <v>102</v>
      </c>
      <c r="B1598" s="35" t="s">
        <v>1949</v>
      </c>
      <c r="C1598" s="27" t="s">
        <v>6009</v>
      </c>
      <c r="D1598" s="28" t="s">
        <v>6010</v>
      </c>
      <c r="E1598" s="28" t="s">
        <v>1902</v>
      </c>
      <c r="F1598" s="28" t="s">
        <v>1924</v>
      </c>
      <c r="G1598" s="28" t="s">
        <v>6011</v>
      </c>
      <c r="H1598" s="28" t="s">
        <v>9</v>
      </c>
      <c r="I1598" s="28" t="s">
        <v>2505</v>
      </c>
      <c r="J1598" s="32" t="s">
        <v>1839</v>
      </c>
      <c r="K1598" s="32" t="s">
        <v>653</v>
      </c>
      <c r="L1598" s="29">
        <v>24000.0</v>
      </c>
      <c r="M1598" s="49">
        <v>20000.0</v>
      </c>
      <c r="N1598" s="50"/>
      <c r="O1598" s="48">
        <v>50000.0</v>
      </c>
      <c r="P1598" s="31">
        <f t="shared" si="628"/>
        <v>0.004</v>
      </c>
      <c r="Q1598" s="32">
        <f t="shared" si="629"/>
        <v>-30000</v>
      </c>
      <c r="R1598" s="32">
        <f t="shared" si="630"/>
        <v>-40000</v>
      </c>
      <c r="S1598" s="28"/>
      <c r="T1598" s="28">
        <f t="shared" si="627"/>
        <v>1</v>
      </c>
      <c r="U1598" s="28"/>
      <c r="V1598" s="28"/>
      <c r="W1598" s="28"/>
    </row>
    <row r="1599" ht="12.75" customHeight="1">
      <c r="A1599" s="25" t="s">
        <v>102</v>
      </c>
      <c r="B1599" s="35" t="s">
        <v>1949</v>
      </c>
      <c r="C1599" s="27" t="s">
        <v>6012</v>
      </c>
      <c r="D1599" s="28" t="s">
        <v>6013</v>
      </c>
      <c r="E1599" s="28" t="s">
        <v>1905</v>
      </c>
      <c r="F1599" s="28" t="s">
        <v>1924</v>
      </c>
      <c r="G1599" s="28" t="s">
        <v>6014</v>
      </c>
      <c r="H1599" s="28" t="s">
        <v>9</v>
      </c>
      <c r="I1599" s="28" t="s">
        <v>2205</v>
      </c>
      <c r="J1599" s="32" t="s">
        <v>1548</v>
      </c>
      <c r="K1599" s="32" t="s">
        <v>807</v>
      </c>
      <c r="L1599" s="29">
        <v>3600.0</v>
      </c>
      <c r="M1599" s="49">
        <v>3000.0</v>
      </c>
      <c r="N1599" s="50"/>
      <c r="O1599" s="48">
        <v>50000.0</v>
      </c>
      <c r="P1599" s="31">
        <f t="shared" si="628"/>
        <v>0.0006</v>
      </c>
      <c r="Q1599" s="32">
        <f t="shared" si="629"/>
        <v>-47000</v>
      </c>
      <c r="R1599" s="32">
        <f t="shared" si="630"/>
        <v>-57000</v>
      </c>
      <c r="S1599" s="28"/>
      <c r="T1599" s="28">
        <f t="shared" si="627"/>
        <v>1</v>
      </c>
      <c r="U1599" s="28"/>
      <c r="V1599" s="28"/>
      <c r="W1599" s="28"/>
    </row>
    <row r="1600" ht="12.75" customHeight="1">
      <c r="A1600" s="25" t="s">
        <v>103</v>
      </c>
      <c r="B1600" s="35" t="s">
        <v>1949</v>
      </c>
      <c r="C1600" s="27" t="s">
        <v>6015</v>
      </c>
      <c r="D1600" s="28" t="s">
        <v>6016</v>
      </c>
      <c r="E1600" s="28" t="s">
        <v>1905</v>
      </c>
      <c r="F1600" s="28" t="s">
        <v>1924</v>
      </c>
      <c r="G1600" s="28" t="s">
        <v>6017</v>
      </c>
      <c r="H1600" s="28" t="s">
        <v>2205</v>
      </c>
      <c r="I1600" s="28" t="s">
        <v>6018</v>
      </c>
      <c r="J1600" s="32" t="s">
        <v>1808</v>
      </c>
      <c r="K1600" s="32" t="s">
        <v>439</v>
      </c>
      <c r="L1600" s="29">
        <v>18000.0</v>
      </c>
      <c r="M1600" s="49">
        <v>15000.0</v>
      </c>
      <c r="N1600" s="50"/>
      <c r="O1600" s="66">
        <v>3000.0</v>
      </c>
      <c r="P1600" s="31">
        <f t="shared" si="628"/>
        <v>0.05</v>
      </c>
      <c r="Q1600" s="32">
        <f t="shared" si="629"/>
        <v>12000</v>
      </c>
      <c r="R1600" s="32">
        <f t="shared" si="630"/>
        <v>2000</v>
      </c>
      <c r="S1600" s="28"/>
      <c r="T1600" s="28">
        <f t="shared" si="627"/>
        <v>0</v>
      </c>
      <c r="U1600" s="28"/>
      <c r="V1600" s="28"/>
      <c r="W1600" s="28"/>
    </row>
    <row r="1601" ht="12.75" customHeight="1">
      <c r="A1601" s="25" t="s">
        <v>104</v>
      </c>
      <c r="B1601" s="26" t="s">
        <v>1900</v>
      </c>
      <c r="C1601" s="27">
        <v>137.0</v>
      </c>
      <c r="D1601" s="28" t="s">
        <v>6019</v>
      </c>
      <c r="E1601" s="28" t="s">
        <v>1902</v>
      </c>
      <c r="F1601" s="28"/>
      <c r="G1601" s="28" t="s">
        <v>6020</v>
      </c>
      <c r="H1601" s="28"/>
      <c r="I1601" s="28"/>
      <c r="J1601" s="28" t="s">
        <v>1684</v>
      </c>
      <c r="K1601" s="28" t="s">
        <v>1177</v>
      </c>
      <c r="L1601" s="29">
        <f t="shared" ref="L1601:L1602" si="631">M1601*1.2</f>
        <v>12000</v>
      </c>
      <c r="M1601" s="29">
        <v>10000.0</v>
      </c>
      <c r="N1601" s="28"/>
      <c r="O1601" s="37">
        <v>15000.0</v>
      </c>
      <c r="P1601" s="31">
        <f t="shared" ref="P1601:P1611" si="632">sum(L1601/O1601/100)</f>
        <v>0.008</v>
      </c>
      <c r="Q1601" s="32">
        <f t="shared" ref="Q1601:Q1611" si="633">sum(L1601-O1601)</f>
        <v>-3000</v>
      </c>
      <c r="R1601" s="32">
        <f t="shared" ref="R1601:R1611" si="634">L1601-O1601-$S$1</f>
        <v>-13000</v>
      </c>
      <c r="S1601" s="28"/>
      <c r="T1601" s="28">
        <f t="shared" ref="T1601:T1611" si="635">IF(O1601&gt;=L1601,1,0)</f>
        <v>1</v>
      </c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</row>
    <row r="1602" ht="12.75" customHeight="1">
      <c r="A1602" s="25" t="s">
        <v>104</v>
      </c>
      <c r="B1602" s="26" t="s">
        <v>1900</v>
      </c>
      <c r="C1602" s="27">
        <v>192.0</v>
      </c>
      <c r="D1602" s="28" t="s">
        <v>6021</v>
      </c>
      <c r="E1602" s="28" t="s">
        <v>1905</v>
      </c>
      <c r="F1602" s="28"/>
      <c r="G1602" s="28" t="s">
        <v>6022</v>
      </c>
      <c r="H1602" s="28"/>
      <c r="I1602" s="28"/>
      <c r="J1602" s="28" t="s">
        <v>1605</v>
      </c>
      <c r="K1602" s="28" t="s">
        <v>436</v>
      </c>
      <c r="L1602" s="29">
        <f t="shared" si="631"/>
        <v>19200</v>
      </c>
      <c r="M1602" s="29">
        <v>16000.0</v>
      </c>
      <c r="N1602" s="28"/>
      <c r="O1602" s="37">
        <v>15000.0</v>
      </c>
      <c r="P1602" s="31">
        <f t="shared" si="632"/>
        <v>0.0128</v>
      </c>
      <c r="Q1602" s="32">
        <f t="shared" si="633"/>
        <v>4200</v>
      </c>
      <c r="R1602" s="32">
        <f t="shared" si="634"/>
        <v>-5800</v>
      </c>
      <c r="S1602" s="28"/>
      <c r="T1602" s="28">
        <f t="shared" si="635"/>
        <v>0</v>
      </c>
    </row>
    <row r="1603" ht="12.75" customHeight="1">
      <c r="A1603" s="33" t="s">
        <v>104</v>
      </c>
      <c r="B1603" s="26" t="s">
        <v>1919</v>
      </c>
      <c r="C1603" s="34">
        <v>58.0</v>
      </c>
      <c r="D1603" s="26" t="s">
        <v>6023</v>
      </c>
      <c r="E1603" s="26" t="s">
        <v>1902</v>
      </c>
      <c r="F1603" s="35"/>
      <c r="G1603" s="26"/>
      <c r="H1603" s="26"/>
      <c r="I1603" s="26"/>
      <c r="J1603" s="26" t="s">
        <v>1636</v>
      </c>
      <c r="K1603" s="26" t="s">
        <v>1185</v>
      </c>
      <c r="L1603" s="36">
        <v>75000.0</v>
      </c>
      <c r="M1603" s="29">
        <f t="shared" ref="M1603:M1611" si="636">L1603</f>
        <v>75000</v>
      </c>
      <c r="N1603" s="28"/>
      <c r="O1603" s="37">
        <v>15000.0</v>
      </c>
      <c r="P1603" s="31">
        <f t="shared" si="632"/>
        <v>0.05</v>
      </c>
      <c r="Q1603" s="32">
        <f t="shared" si="633"/>
        <v>60000</v>
      </c>
      <c r="R1603" s="32">
        <f t="shared" si="634"/>
        <v>50000</v>
      </c>
      <c r="S1603" s="28"/>
      <c r="T1603" s="28">
        <f t="shared" si="635"/>
        <v>0</v>
      </c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</row>
    <row r="1604" ht="12.75" customHeight="1">
      <c r="A1604" s="52" t="s">
        <v>104</v>
      </c>
      <c r="B1604" s="26" t="s">
        <v>1919</v>
      </c>
      <c r="C1604" s="34">
        <v>371.0</v>
      </c>
      <c r="D1604" s="26" t="s">
        <v>6024</v>
      </c>
      <c r="E1604" s="26" t="s">
        <v>1902</v>
      </c>
      <c r="F1604" s="28"/>
      <c r="G1604" s="28"/>
      <c r="H1604" s="28"/>
      <c r="I1604" s="28"/>
      <c r="J1604" s="26" t="s">
        <v>1517</v>
      </c>
      <c r="K1604" s="26" t="s">
        <v>754</v>
      </c>
      <c r="L1604" s="40">
        <v>180000.0</v>
      </c>
      <c r="M1604" s="29">
        <f t="shared" si="636"/>
        <v>180000</v>
      </c>
      <c r="N1604" s="53"/>
      <c r="O1604" s="37">
        <v>15000.0</v>
      </c>
      <c r="P1604" s="31">
        <f t="shared" si="632"/>
        <v>0.12</v>
      </c>
      <c r="Q1604" s="32">
        <f t="shared" si="633"/>
        <v>165000</v>
      </c>
      <c r="R1604" s="32">
        <f t="shared" si="634"/>
        <v>155000</v>
      </c>
      <c r="S1604" s="28"/>
      <c r="T1604" s="28">
        <f t="shared" si="635"/>
        <v>0</v>
      </c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</row>
    <row r="1605" ht="12.75" customHeight="1">
      <c r="A1605" s="33" t="s">
        <v>104</v>
      </c>
      <c r="B1605" s="26" t="s">
        <v>2005</v>
      </c>
      <c r="C1605" s="54">
        <v>521.0</v>
      </c>
      <c r="D1605" s="28" t="s">
        <v>6025</v>
      </c>
      <c r="E1605" s="26" t="s">
        <v>1902</v>
      </c>
      <c r="F1605" s="35" t="s">
        <v>2010</v>
      </c>
      <c r="G1605" s="35" t="s">
        <v>6026</v>
      </c>
      <c r="H1605" s="28"/>
      <c r="I1605" s="28"/>
      <c r="J1605" s="35" t="s">
        <v>1449</v>
      </c>
      <c r="K1605" s="35" t="s">
        <v>848</v>
      </c>
      <c r="L1605" s="40">
        <v>38000.0</v>
      </c>
      <c r="M1605" s="29">
        <f t="shared" si="636"/>
        <v>38000</v>
      </c>
      <c r="N1605" s="53"/>
      <c r="O1605" s="37">
        <v>15000.0</v>
      </c>
      <c r="P1605" s="31">
        <f t="shared" si="632"/>
        <v>0.02533333333</v>
      </c>
      <c r="Q1605" s="32">
        <f t="shared" si="633"/>
        <v>23000</v>
      </c>
      <c r="R1605" s="32">
        <f t="shared" si="634"/>
        <v>13000</v>
      </c>
      <c r="S1605" s="28"/>
      <c r="T1605" s="28">
        <f t="shared" si="635"/>
        <v>0</v>
      </c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</row>
    <row r="1606" ht="12.75" customHeight="1">
      <c r="A1606" s="52" t="s">
        <v>104</v>
      </c>
      <c r="B1606" s="26" t="s">
        <v>2005</v>
      </c>
      <c r="C1606" s="34">
        <v>853.0</v>
      </c>
      <c r="D1606" s="28" t="str">
        <f t="shared" ref="D1606:D1607" si="637">CONCATENATE(A1606," x ", G1606)</f>
        <v>Mohaather (GB) x Maimoona (IRE)</v>
      </c>
      <c r="E1606" s="26" t="s">
        <v>1902</v>
      </c>
      <c r="F1606" s="26" t="s">
        <v>2019</v>
      </c>
      <c r="G1606" s="26" t="s">
        <v>6027</v>
      </c>
      <c r="H1606" s="28"/>
      <c r="I1606" s="28"/>
      <c r="J1606" s="26" t="s">
        <v>1517</v>
      </c>
      <c r="K1606" s="26" t="s">
        <v>1138</v>
      </c>
      <c r="L1606" s="55">
        <v>40000.0</v>
      </c>
      <c r="M1606" s="29">
        <f t="shared" si="636"/>
        <v>40000</v>
      </c>
      <c r="N1606" s="28"/>
      <c r="O1606" s="37">
        <v>15000.0</v>
      </c>
      <c r="P1606" s="31">
        <f t="shared" si="632"/>
        <v>0.02666666667</v>
      </c>
      <c r="Q1606" s="32">
        <f t="shared" si="633"/>
        <v>25000</v>
      </c>
      <c r="R1606" s="32">
        <f t="shared" si="634"/>
        <v>15000</v>
      </c>
      <c r="S1606" s="28"/>
      <c r="T1606" s="28">
        <f t="shared" si="635"/>
        <v>0</v>
      </c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</row>
    <row r="1607" ht="12.75" customHeight="1">
      <c r="A1607" s="52" t="s">
        <v>104</v>
      </c>
      <c r="B1607" s="26" t="s">
        <v>2005</v>
      </c>
      <c r="C1607" s="34">
        <v>910.0</v>
      </c>
      <c r="D1607" s="28" t="str">
        <f t="shared" si="637"/>
        <v>Mohaather (GB) x Pamushana (IRE)</v>
      </c>
      <c r="E1607" s="26" t="s">
        <v>1905</v>
      </c>
      <c r="F1607" s="26" t="s">
        <v>2019</v>
      </c>
      <c r="G1607" s="26" t="s">
        <v>6028</v>
      </c>
      <c r="H1607" s="28"/>
      <c r="I1607" s="28"/>
      <c r="J1607" s="26" t="s">
        <v>1876</v>
      </c>
      <c r="K1607" s="26" t="s">
        <v>1204</v>
      </c>
      <c r="L1607" s="55">
        <v>45000.0</v>
      </c>
      <c r="M1607" s="29">
        <f t="shared" si="636"/>
        <v>45000</v>
      </c>
      <c r="N1607" s="28"/>
      <c r="O1607" s="37">
        <v>15000.0</v>
      </c>
      <c r="P1607" s="31">
        <f t="shared" si="632"/>
        <v>0.03</v>
      </c>
      <c r="Q1607" s="32">
        <f t="shared" si="633"/>
        <v>30000</v>
      </c>
      <c r="R1607" s="32">
        <f t="shared" si="634"/>
        <v>20000</v>
      </c>
      <c r="S1607" s="28"/>
      <c r="T1607" s="28">
        <f t="shared" si="635"/>
        <v>0</v>
      </c>
      <c r="V1607" s="28"/>
      <c r="W1607" s="28"/>
      <c r="X1607" s="28"/>
    </row>
    <row r="1608" ht="12.75" customHeight="1">
      <c r="A1608" s="38" t="s">
        <v>104</v>
      </c>
      <c r="B1608" s="34" t="s">
        <v>1921</v>
      </c>
      <c r="C1608" s="39" t="s">
        <v>6029</v>
      </c>
      <c r="D1608" s="28" t="s">
        <v>6030</v>
      </c>
      <c r="E1608" s="26" t="s">
        <v>1905</v>
      </c>
      <c r="F1608" s="28" t="s">
        <v>1924</v>
      </c>
      <c r="G1608" s="28" t="s">
        <v>6031</v>
      </c>
      <c r="H1608" s="28" t="s">
        <v>130</v>
      </c>
      <c r="I1608" s="28" t="s">
        <v>107</v>
      </c>
      <c r="J1608" s="28" t="s">
        <v>1588</v>
      </c>
      <c r="K1608" s="28" t="s">
        <v>258</v>
      </c>
      <c r="L1608" s="40">
        <v>4000.0</v>
      </c>
      <c r="M1608" s="29">
        <f t="shared" si="636"/>
        <v>4000</v>
      </c>
      <c r="N1608" s="57"/>
      <c r="O1608" s="37">
        <v>15000.0</v>
      </c>
      <c r="P1608" s="31">
        <f t="shared" si="632"/>
        <v>0.002666666667</v>
      </c>
      <c r="Q1608" s="32">
        <f t="shared" si="633"/>
        <v>-11000</v>
      </c>
      <c r="R1608" s="32">
        <f t="shared" si="634"/>
        <v>-21000</v>
      </c>
      <c r="S1608" s="28"/>
      <c r="T1608" s="28">
        <f t="shared" si="635"/>
        <v>1</v>
      </c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</row>
    <row r="1609" ht="12.75" customHeight="1">
      <c r="A1609" s="38" t="s">
        <v>104</v>
      </c>
      <c r="B1609" s="34" t="s">
        <v>1921</v>
      </c>
      <c r="C1609" s="39" t="s">
        <v>4630</v>
      </c>
      <c r="D1609" s="28" t="s">
        <v>6032</v>
      </c>
      <c r="E1609" s="26" t="s">
        <v>1905</v>
      </c>
      <c r="F1609" s="28" t="s">
        <v>1924</v>
      </c>
      <c r="G1609" s="28" t="s">
        <v>6033</v>
      </c>
      <c r="H1609" s="28" t="s">
        <v>130</v>
      </c>
      <c r="I1609" s="28" t="s">
        <v>6034</v>
      </c>
      <c r="J1609" s="28" t="s">
        <v>1490</v>
      </c>
      <c r="K1609" s="28" t="s">
        <v>1080</v>
      </c>
      <c r="L1609" s="40">
        <v>28000.0</v>
      </c>
      <c r="M1609" s="29">
        <f t="shared" si="636"/>
        <v>28000</v>
      </c>
      <c r="N1609" s="57"/>
      <c r="O1609" s="37">
        <v>15000.0</v>
      </c>
      <c r="P1609" s="31">
        <f t="shared" si="632"/>
        <v>0.01866666667</v>
      </c>
      <c r="Q1609" s="32">
        <f t="shared" si="633"/>
        <v>13000</v>
      </c>
      <c r="R1609" s="32">
        <f t="shared" si="634"/>
        <v>3000</v>
      </c>
      <c r="S1609" s="28"/>
      <c r="T1609" s="28">
        <f t="shared" si="635"/>
        <v>0</v>
      </c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</row>
    <row r="1610" ht="12.75" customHeight="1">
      <c r="A1610" s="38" t="s">
        <v>104</v>
      </c>
      <c r="B1610" s="34" t="s">
        <v>1921</v>
      </c>
      <c r="C1610" s="39" t="s">
        <v>5977</v>
      </c>
      <c r="D1610" s="28" t="s">
        <v>6035</v>
      </c>
      <c r="E1610" s="26" t="s">
        <v>1902</v>
      </c>
      <c r="F1610" s="28" t="s">
        <v>1924</v>
      </c>
      <c r="G1610" s="28" t="s">
        <v>6036</v>
      </c>
      <c r="H1610" s="28" t="s">
        <v>130</v>
      </c>
      <c r="I1610" s="28" t="s">
        <v>3532</v>
      </c>
      <c r="J1610" s="28" t="s">
        <v>1659</v>
      </c>
      <c r="K1610" s="28" t="s">
        <v>248</v>
      </c>
      <c r="L1610" s="40">
        <v>25000.0</v>
      </c>
      <c r="M1610" s="29">
        <f t="shared" si="636"/>
        <v>25000</v>
      </c>
      <c r="N1610" s="57"/>
      <c r="O1610" s="37">
        <v>15000.0</v>
      </c>
      <c r="P1610" s="31">
        <f t="shared" si="632"/>
        <v>0.01666666667</v>
      </c>
      <c r="Q1610" s="32">
        <f t="shared" si="633"/>
        <v>10000</v>
      </c>
      <c r="R1610" s="32">
        <f t="shared" si="634"/>
        <v>0</v>
      </c>
      <c r="S1610" s="28"/>
      <c r="T1610" s="28">
        <f t="shared" si="635"/>
        <v>0</v>
      </c>
      <c r="V1610" s="28"/>
      <c r="W1610" s="28"/>
      <c r="X1610" s="28"/>
    </row>
    <row r="1611" ht="12.75" customHeight="1">
      <c r="A1611" s="38" t="s">
        <v>104</v>
      </c>
      <c r="B1611" s="34" t="s">
        <v>1921</v>
      </c>
      <c r="C1611" s="39" t="s">
        <v>6037</v>
      </c>
      <c r="D1611" s="28" t="s">
        <v>6038</v>
      </c>
      <c r="E1611" s="26" t="s">
        <v>1902</v>
      </c>
      <c r="F1611" s="28" t="s">
        <v>1924</v>
      </c>
      <c r="G1611" s="28" t="s">
        <v>6039</v>
      </c>
      <c r="H1611" s="28" t="s">
        <v>130</v>
      </c>
      <c r="I1611" s="28" t="s">
        <v>146</v>
      </c>
      <c r="J1611" s="28" t="s">
        <v>1769</v>
      </c>
      <c r="K1611" s="28" t="s">
        <v>409</v>
      </c>
      <c r="L1611" s="40">
        <v>38000.0</v>
      </c>
      <c r="M1611" s="29">
        <f t="shared" si="636"/>
        <v>38000</v>
      </c>
      <c r="N1611" s="57"/>
      <c r="O1611" s="37">
        <v>15000.0</v>
      </c>
      <c r="P1611" s="31">
        <f t="shared" si="632"/>
        <v>0.02533333333</v>
      </c>
      <c r="Q1611" s="32">
        <f t="shared" si="633"/>
        <v>23000</v>
      </c>
      <c r="R1611" s="32">
        <f t="shared" si="634"/>
        <v>13000</v>
      </c>
      <c r="S1611" s="28"/>
      <c r="T1611" s="28">
        <f t="shared" si="635"/>
        <v>0</v>
      </c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</row>
    <row r="1612" ht="12.75" customHeight="1">
      <c r="A1612" s="25" t="s">
        <v>104</v>
      </c>
      <c r="B1612" s="26" t="s">
        <v>1937</v>
      </c>
      <c r="C1612" s="42" t="s">
        <v>6040</v>
      </c>
      <c r="D1612" s="28" t="s">
        <v>6041</v>
      </c>
      <c r="E1612" s="28" t="s">
        <v>1902</v>
      </c>
      <c r="F1612" s="28" t="s">
        <v>1944</v>
      </c>
      <c r="G1612" s="28" t="s">
        <v>6042</v>
      </c>
      <c r="H1612" s="28" t="s">
        <v>130</v>
      </c>
      <c r="I1612" s="28" t="s">
        <v>2454</v>
      </c>
      <c r="J1612" s="28" t="s">
        <v>1587</v>
      </c>
      <c r="K1612" s="28" t="s">
        <v>519</v>
      </c>
      <c r="L1612" s="29">
        <f t="shared" ref="L1612:L1620" si="638">M1612*1.2</f>
        <v>210000</v>
      </c>
      <c r="M1612" s="43">
        <v>175000.0</v>
      </c>
      <c r="N1612" s="28"/>
      <c r="O1612" s="37">
        <v>15000.0</v>
      </c>
      <c r="P1612" s="31">
        <f>sum(M1612/O1612/100)</f>
        <v>0.1166666667</v>
      </c>
      <c r="Q1612" s="32">
        <f>sum(M1612-O1612)</f>
        <v>160000</v>
      </c>
      <c r="R1612" s="32">
        <f>M1612-O1612-$S$1</f>
        <v>150000</v>
      </c>
      <c r="S1612" s="28"/>
      <c r="T1612" s="28">
        <f t="shared" ref="T1612:T1633" si="639">IF(O1612&gt;=M1612,1,0)</f>
        <v>0</v>
      </c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</row>
    <row r="1613" ht="12.75" customHeight="1">
      <c r="A1613" s="25" t="s">
        <v>104</v>
      </c>
      <c r="B1613" s="26" t="s">
        <v>1937</v>
      </c>
      <c r="C1613" s="44" t="s">
        <v>6040</v>
      </c>
      <c r="D1613" s="6" t="s">
        <v>6041</v>
      </c>
      <c r="E1613" s="6" t="s">
        <v>1902</v>
      </c>
      <c r="F1613" s="6" t="s">
        <v>1944</v>
      </c>
      <c r="G1613" s="6" t="s">
        <v>6042</v>
      </c>
      <c r="I1613" s="6" t="s">
        <v>130</v>
      </c>
      <c r="J1613" s="6" t="s">
        <v>1587</v>
      </c>
      <c r="K1613" s="6" t="s">
        <v>519</v>
      </c>
      <c r="L1613" s="29">
        <f t="shared" si="638"/>
        <v>210000</v>
      </c>
      <c r="M1613" s="45">
        <v>175000.0</v>
      </c>
      <c r="O1613" s="37">
        <v>15000.0</v>
      </c>
      <c r="P1613" s="31">
        <v>0.035</v>
      </c>
      <c r="Q1613" s="32">
        <v>125000.0</v>
      </c>
      <c r="R1613" s="32">
        <v>115000.0</v>
      </c>
      <c r="S1613" s="28"/>
      <c r="T1613" s="28">
        <f t="shared" si="639"/>
        <v>0</v>
      </c>
    </row>
    <row r="1614" ht="12.75" customHeight="1">
      <c r="A1614" s="25" t="s">
        <v>104</v>
      </c>
      <c r="B1614" s="26" t="s">
        <v>1937</v>
      </c>
      <c r="C1614" s="44" t="s">
        <v>6043</v>
      </c>
      <c r="D1614" s="6" t="s">
        <v>6044</v>
      </c>
      <c r="E1614" s="6" t="s">
        <v>1902</v>
      </c>
      <c r="F1614" s="6" t="s">
        <v>1944</v>
      </c>
      <c r="G1614" s="6" t="s">
        <v>6045</v>
      </c>
      <c r="I1614" s="6" t="s">
        <v>130</v>
      </c>
      <c r="J1614" s="6" t="s">
        <v>1612</v>
      </c>
      <c r="K1614" s="6" t="s">
        <v>379</v>
      </c>
      <c r="L1614" s="29">
        <f t="shared" si="638"/>
        <v>48000</v>
      </c>
      <c r="M1614" s="45">
        <v>40000.0</v>
      </c>
      <c r="O1614" s="37">
        <v>15000.0</v>
      </c>
      <c r="P1614" s="31">
        <v>0.008</v>
      </c>
      <c r="Q1614" s="32">
        <v>-10000.0</v>
      </c>
      <c r="R1614" s="32">
        <v>-20000.0</v>
      </c>
      <c r="S1614" s="28"/>
      <c r="T1614" s="28">
        <f t="shared" si="639"/>
        <v>0</v>
      </c>
    </row>
    <row r="1615" ht="12.75" customHeight="1">
      <c r="A1615" s="25" t="s">
        <v>104</v>
      </c>
      <c r="B1615" s="26" t="s">
        <v>1937</v>
      </c>
      <c r="C1615" s="44" t="s">
        <v>6046</v>
      </c>
      <c r="D1615" s="6" t="s">
        <v>6047</v>
      </c>
      <c r="E1615" s="6" t="s">
        <v>1902</v>
      </c>
      <c r="F1615" s="6" t="s">
        <v>1924</v>
      </c>
      <c r="G1615" s="6" t="s">
        <v>6048</v>
      </c>
      <c r="I1615" s="6" t="s">
        <v>130</v>
      </c>
      <c r="J1615" s="6" t="s">
        <v>1662</v>
      </c>
      <c r="K1615" s="6" t="s">
        <v>1152</v>
      </c>
      <c r="L1615" s="29">
        <f t="shared" si="638"/>
        <v>132000</v>
      </c>
      <c r="M1615" s="45">
        <v>110000.0</v>
      </c>
      <c r="O1615" s="37">
        <v>15000.0</v>
      </c>
      <c r="P1615" s="31">
        <v>0.022000000000000002</v>
      </c>
      <c r="Q1615" s="32">
        <v>60000.0</v>
      </c>
      <c r="R1615" s="32">
        <v>50000.0</v>
      </c>
      <c r="S1615" s="28"/>
      <c r="T1615" s="28">
        <f t="shared" si="639"/>
        <v>0</v>
      </c>
    </row>
    <row r="1616" ht="12.75" customHeight="1">
      <c r="A1616" s="25" t="s">
        <v>104</v>
      </c>
      <c r="B1616" s="26" t="s">
        <v>1937</v>
      </c>
      <c r="C1616" s="44" t="s">
        <v>6049</v>
      </c>
      <c r="D1616" s="6" t="s">
        <v>6050</v>
      </c>
      <c r="E1616" s="6" t="s">
        <v>1902</v>
      </c>
      <c r="F1616" s="6" t="s">
        <v>1924</v>
      </c>
      <c r="G1616" s="6" t="s">
        <v>6051</v>
      </c>
      <c r="I1616" s="6" t="s">
        <v>130</v>
      </c>
      <c r="J1616" s="6" t="s">
        <v>1839</v>
      </c>
      <c r="K1616" s="6" t="s">
        <v>181</v>
      </c>
      <c r="L1616" s="29">
        <f t="shared" si="638"/>
        <v>19200</v>
      </c>
      <c r="M1616" s="45">
        <v>16000.0</v>
      </c>
      <c r="O1616" s="37">
        <v>15000.0</v>
      </c>
      <c r="P1616" s="31">
        <v>0.0032</v>
      </c>
      <c r="Q1616" s="32">
        <v>-34000.0</v>
      </c>
      <c r="R1616" s="32">
        <v>-44000.0</v>
      </c>
      <c r="S1616" s="28"/>
      <c r="T1616" s="28">
        <f t="shared" si="639"/>
        <v>0</v>
      </c>
    </row>
    <row r="1617" ht="12.75" customHeight="1">
      <c r="A1617" s="25" t="s">
        <v>104</v>
      </c>
      <c r="B1617" s="26" t="s">
        <v>1937</v>
      </c>
      <c r="C1617" s="44" t="s">
        <v>6052</v>
      </c>
      <c r="D1617" s="6" t="s">
        <v>6053</v>
      </c>
      <c r="E1617" s="6" t="s">
        <v>1902</v>
      </c>
      <c r="F1617" s="6" t="s">
        <v>1924</v>
      </c>
      <c r="G1617" s="6" t="s">
        <v>6054</v>
      </c>
      <c r="I1617" s="6" t="s">
        <v>130</v>
      </c>
      <c r="J1617" s="6" t="s">
        <v>1443</v>
      </c>
      <c r="K1617" s="6" t="s">
        <v>601</v>
      </c>
      <c r="L1617" s="29">
        <f t="shared" si="638"/>
        <v>168000</v>
      </c>
      <c r="M1617" s="45">
        <v>140000.0</v>
      </c>
      <c r="O1617" s="37">
        <v>15000.0</v>
      </c>
      <c r="P1617" s="31">
        <v>0.027999999999999997</v>
      </c>
      <c r="Q1617" s="32">
        <v>90000.0</v>
      </c>
      <c r="R1617" s="32">
        <v>80000.0</v>
      </c>
      <c r="S1617" s="28"/>
      <c r="T1617" s="28">
        <f t="shared" si="639"/>
        <v>0</v>
      </c>
    </row>
    <row r="1618" ht="12.75" customHeight="1">
      <c r="A1618" s="25" t="s">
        <v>104</v>
      </c>
      <c r="B1618" s="26" t="s">
        <v>1937</v>
      </c>
      <c r="C1618" s="39" t="s">
        <v>4119</v>
      </c>
      <c r="D1618" s="28" t="s">
        <v>6055</v>
      </c>
      <c r="E1618" s="28" t="s">
        <v>1902</v>
      </c>
      <c r="F1618" s="28" t="s">
        <v>1924</v>
      </c>
      <c r="G1618" s="28" t="s">
        <v>6056</v>
      </c>
      <c r="H1618" s="28" t="s">
        <v>130</v>
      </c>
      <c r="I1618" s="28" t="s">
        <v>2314</v>
      </c>
      <c r="J1618" s="28" t="s">
        <v>1762</v>
      </c>
      <c r="K1618" s="28" t="s">
        <v>286</v>
      </c>
      <c r="L1618" s="29">
        <f t="shared" si="638"/>
        <v>90000</v>
      </c>
      <c r="M1618" s="40">
        <v>75000.0</v>
      </c>
      <c r="N1618" s="32"/>
      <c r="O1618" s="37">
        <v>15000.0</v>
      </c>
      <c r="P1618" s="31">
        <f t="shared" ref="P1618:P1632" si="640">sum(M1618/O1618/100)</f>
        <v>0.05</v>
      </c>
      <c r="Q1618" s="32">
        <f t="shared" ref="Q1618:Q1632" si="641">sum(M1618-O1618)</f>
        <v>60000</v>
      </c>
      <c r="R1618" s="32">
        <f t="shared" ref="R1618:R1632" si="642">M1618-O1618-$S$1</f>
        <v>50000</v>
      </c>
      <c r="S1618" s="28"/>
      <c r="T1618" s="28">
        <f t="shared" si="639"/>
        <v>0</v>
      </c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</row>
    <row r="1619" ht="12.75" customHeight="1">
      <c r="A1619" s="25" t="s">
        <v>104</v>
      </c>
      <c r="B1619" s="26" t="s">
        <v>1937</v>
      </c>
      <c r="C1619" s="42" t="s">
        <v>6057</v>
      </c>
      <c r="D1619" s="28" t="s">
        <v>6058</v>
      </c>
      <c r="E1619" s="28" t="s">
        <v>1905</v>
      </c>
      <c r="F1619" s="28" t="s">
        <v>1924</v>
      </c>
      <c r="G1619" s="28" t="s">
        <v>6059</v>
      </c>
      <c r="H1619" s="28" t="s">
        <v>130</v>
      </c>
      <c r="I1619" s="28" t="s">
        <v>2422</v>
      </c>
      <c r="J1619" s="28" t="s">
        <v>1603</v>
      </c>
      <c r="K1619" s="28" t="s">
        <v>711</v>
      </c>
      <c r="L1619" s="29">
        <f t="shared" si="638"/>
        <v>132000</v>
      </c>
      <c r="M1619" s="43">
        <v>110000.0</v>
      </c>
      <c r="N1619" s="28"/>
      <c r="O1619" s="37">
        <v>15000.0</v>
      </c>
      <c r="P1619" s="31">
        <f t="shared" si="640"/>
        <v>0.07333333333</v>
      </c>
      <c r="Q1619" s="32">
        <f t="shared" si="641"/>
        <v>95000</v>
      </c>
      <c r="R1619" s="32">
        <f t="shared" si="642"/>
        <v>85000</v>
      </c>
      <c r="S1619" s="28"/>
      <c r="T1619" s="28">
        <f t="shared" si="639"/>
        <v>0</v>
      </c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</row>
    <row r="1620" ht="12.75" customHeight="1">
      <c r="A1620" s="25" t="s">
        <v>104</v>
      </c>
      <c r="B1620" s="26" t="s">
        <v>1937</v>
      </c>
      <c r="C1620" s="42" t="s">
        <v>6060</v>
      </c>
      <c r="D1620" s="28" t="s">
        <v>6061</v>
      </c>
      <c r="E1620" s="28" t="s">
        <v>1902</v>
      </c>
      <c r="F1620" s="28" t="s">
        <v>1924</v>
      </c>
      <c r="G1620" s="28" t="s">
        <v>6062</v>
      </c>
      <c r="H1620" s="28" t="s">
        <v>130</v>
      </c>
      <c r="I1620" s="28" t="s">
        <v>4962</v>
      </c>
      <c r="J1620" s="28" t="s">
        <v>1679</v>
      </c>
      <c r="K1620" s="28" t="s">
        <v>542</v>
      </c>
      <c r="L1620" s="29">
        <f t="shared" si="638"/>
        <v>312000</v>
      </c>
      <c r="M1620" s="43">
        <v>260000.0</v>
      </c>
      <c r="N1620" s="28"/>
      <c r="O1620" s="37">
        <v>15000.0</v>
      </c>
      <c r="P1620" s="31">
        <f t="shared" si="640"/>
        <v>0.1733333333</v>
      </c>
      <c r="Q1620" s="32">
        <f t="shared" si="641"/>
        <v>245000</v>
      </c>
      <c r="R1620" s="32">
        <f t="shared" si="642"/>
        <v>235000</v>
      </c>
      <c r="S1620" s="28"/>
      <c r="T1620" s="28">
        <f t="shared" si="639"/>
        <v>0</v>
      </c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</row>
    <row r="1621" ht="12.75" customHeight="1">
      <c r="A1621" s="25" t="s">
        <v>104</v>
      </c>
      <c r="B1621" s="35" t="s">
        <v>1949</v>
      </c>
      <c r="C1621" s="44" t="s">
        <v>6063</v>
      </c>
      <c r="D1621" s="6" t="s">
        <v>6064</v>
      </c>
      <c r="E1621" s="6" t="s">
        <v>1905</v>
      </c>
      <c r="F1621" s="6" t="s">
        <v>1944</v>
      </c>
      <c r="G1621" s="6" t="s">
        <v>6065</v>
      </c>
      <c r="H1621" s="6" t="s">
        <v>130</v>
      </c>
      <c r="I1621" s="6" t="s">
        <v>146</v>
      </c>
      <c r="J1621" s="6" t="s">
        <v>1838</v>
      </c>
      <c r="K1621" s="6" t="s">
        <v>1005</v>
      </c>
      <c r="L1621" s="46">
        <v>44400.0</v>
      </c>
      <c r="M1621" s="47">
        <v>37000.0</v>
      </c>
      <c r="O1621" s="37">
        <v>15000.0</v>
      </c>
      <c r="P1621" s="31">
        <f t="shared" si="640"/>
        <v>0.02466666667</v>
      </c>
      <c r="Q1621" s="32">
        <f t="shared" si="641"/>
        <v>22000</v>
      </c>
      <c r="R1621" s="32">
        <f t="shared" si="642"/>
        <v>12000</v>
      </c>
      <c r="S1621" s="28"/>
      <c r="T1621" s="28">
        <f t="shared" si="639"/>
        <v>0</v>
      </c>
    </row>
    <row r="1622" ht="12.75" customHeight="1">
      <c r="A1622" s="25" t="s">
        <v>104</v>
      </c>
      <c r="B1622" s="35" t="s">
        <v>1949</v>
      </c>
      <c r="C1622" s="27" t="s">
        <v>6066</v>
      </c>
      <c r="D1622" s="28" t="s">
        <v>6067</v>
      </c>
      <c r="E1622" s="28" t="s">
        <v>1905</v>
      </c>
      <c r="F1622" s="28" t="s">
        <v>1924</v>
      </c>
      <c r="G1622" s="28" t="s">
        <v>6068</v>
      </c>
      <c r="H1622" s="28" t="s">
        <v>130</v>
      </c>
      <c r="I1622" s="28" t="s">
        <v>79</v>
      </c>
      <c r="J1622" s="32" t="s">
        <v>1846</v>
      </c>
      <c r="K1622" s="32" t="s">
        <v>895</v>
      </c>
      <c r="L1622" s="29">
        <v>18000.0</v>
      </c>
      <c r="M1622" s="49">
        <v>15000.0</v>
      </c>
      <c r="N1622" s="50"/>
      <c r="O1622" s="37">
        <v>15000.0</v>
      </c>
      <c r="P1622" s="31">
        <f t="shared" si="640"/>
        <v>0.01</v>
      </c>
      <c r="Q1622" s="32">
        <f t="shared" si="641"/>
        <v>0</v>
      </c>
      <c r="R1622" s="32">
        <f t="shared" si="642"/>
        <v>-10000</v>
      </c>
      <c r="S1622" s="28"/>
      <c r="T1622" s="28">
        <f t="shared" si="639"/>
        <v>1</v>
      </c>
      <c r="U1622" s="28"/>
      <c r="V1622" s="28"/>
      <c r="W1622" s="28"/>
    </row>
    <row r="1623" ht="12.75" customHeight="1">
      <c r="A1623" s="25" t="s">
        <v>104</v>
      </c>
      <c r="B1623" s="35" t="s">
        <v>1949</v>
      </c>
      <c r="C1623" s="27" t="s">
        <v>6069</v>
      </c>
      <c r="D1623" s="28" t="s">
        <v>6070</v>
      </c>
      <c r="E1623" s="28" t="s">
        <v>1905</v>
      </c>
      <c r="F1623" s="28" t="s">
        <v>1924</v>
      </c>
      <c r="G1623" s="28" t="s">
        <v>6071</v>
      </c>
      <c r="H1623" s="28" t="s">
        <v>130</v>
      </c>
      <c r="I1623" s="28" t="s">
        <v>6072</v>
      </c>
      <c r="J1623" s="32" t="s">
        <v>1605</v>
      </c>
      <c r="K1623" s="32" t="s">
        <v>906</v>
      </c>
      <c r="L1623" s="29">
        <v>38400.0</v>
      </c>
      <c r="M1623" s="49">
        <v>32000.0</v>
      </c>
      <c r="N1623" s="50"/>
      <c r="O1623" s="37">
        <v>15000.0</v>
      </c>
      <c r="P1623" s="31">
        <f t="shared" si="640"/>
        <v>0.02133333333</v>
      </c>
      <c r="Q1623" s="32">
        <f t="shared" si="641"/>
        <v>17000</v>
      </c>
      <c r="R1623" s="32">
        <f t="shared" si="642"/>
        <v>7000</v>
      </c>
      <c r="S1623" s="28"/>
      <c r="T1623" s="28">
        <f t="shared" si="639"/>
        <v>0</v>
      </c>
      <c r="U1623" s="28"/>
      <c r="V1623" s="28"/>
      <c r="W1623" s="28"/>
    </row>
    <row r="1624" ht="12.75" customHeight="1">
      <c r="A1624" s="25" t="s">
        <v>104</v>
      </c>
      <c r="B1624" s="35" t="s">
        <v>1949</v>
      </c>
      <c r="C1624" s="27" t="s">
        <v>6073</v>
      </c>
      <c r="D1624" s="28" t="s">
        <v>6074</v>
      </c>
      <c r="E1624" s="28" t="s">
        <v>1905</v>
      </c>
      <c r="F1624" s="28" t="s">
        <v>1924</v>
      </c>
      <c r="G1624" s="28" t="s">
        <v>6075</v>
      </c>
      <c r="H1624" s="28" t="s">
        <v>130</v>
      </c>
      <c r="I1624" s="28" t="s">
        <v>3943</v>
      </c>
      <c r="J1624" s="32" t="s">
        <v>1455</v>
      </c>
      <c r="K1624" s="32" t="s">
        <v>1039</v>
      </c>
      <c r="L1624" s="29">
        <v>1200.0</v>
      </c>
      <c r="M1624" s="49">
        <v>1000.0</v>
      </c>
      <c r="N1624" s="50"/>
      <c r="O1624" s="37">
        <v>15000.0</v>
      </c>
      <c r="P1624" s="31">
        <f t="shared" si="640"/>
        <v>0.0006666666667</v>
      </c>
      <c r="Q1624" s="32">
        <f t="shared" si="641"/>
        <v>-14000</v>
      </c>
      <c r="R1624" s="32">
        <f t="shared" si="642"/>
        <v>-24000</v>
      </c>
      <c r="S1624" s="28"/>
      <c r="T1624" s="28">
        <f t="shared" si="639"/>
        <v>1</v>
      </c>
      <c r="U1624" s="28"/>
      <c r="V1624" s="28"/>
      <c r="W1624" s="28"/>
    </row>
    <row r="1625" ht="12.75" customHeight="1">
      <c r="A1625" s="25" t="s">
        <v>104</v>
      </c>
      <c r="B1625" s="35" t="s">
        <v>1949</v>
      </c>
      <c r="C1625" s="27" t="s">
        <v>6076</v>
      </c>
      <c r="D1625" s="28" t="s">
        <v>6077</v>
      </c>
      <c r="E1625" s="28" t="s">
        <v>1905</v>
      </c>
      <c r="F1625" s="28" t="s">
        <v>1924</v>
      </c>
      <c r="G1625" s="28" t="s">
        <v>6078</v>
      </c>
      <c r="H1625" s="28" t="s">
        <v>130</v>
      </c>
      <c r="I1625" s="28" t="s">
        <v>1954</v>
      </c>
      <c r="J1625" s="32" t="s">
        <v>1669</v>
      </c>
      <c r="K1625" s="32" t="s">
        <v>502</v>
      </c>
      <c r="L1625" s="29">
        <v>1200.0</v>
      </c>
      <c r="M1625" s="49">
        <v>1000.0</v>
      </c>
      <c r="N1625" s="50"/>
      <c r="O1625" s="37">
        <v>15000.0</v>
      </c>
      <c r="P1625" s="31">
        <f t="shared" si="640"/>
        <v>0.0006666666667</v>
      </c>
      <c r="Q1625" s="32">
        <f t="shared" si="641"/>
        <v>-14000</v>
      </c>
      <c r="R1625" s="32">
        <f t="shared" si="642"/>
        <v>-24000</v>
      </c>
      <c r="S1625" s="28"/>
      <c r="T1625" s="28">
        <f t="shared" si="639"/>
        <v>1</v>
      </c>
      <c r="U1625" s="28"/>
      <c r="V1625" s="28"/>
      <c r="W1625" s="28"/>
    </row>
    <row r="1626" ht="12.75" customHeight="1">
      <c r="A1626" s="25" t="s">
        <v>104</v>
      </c>
      <c r="B1626" s="35" t="s">
        <v>1949</v>
      </c>
      <c r="C1626" s="27" t="s">
        <v>6079</v>
      </c>
      <c r="D1626" s="28" t="s">
        <v>6080</v>
      </c>
      <c r="E1626" s="28" t="s">
        <v>1905</v>
      </c>
      <c r="F1626" s="28" t="s">
        <v>1924</v>
      </c>
      <c r="G1626" s="28" t="s">
        <v>6081</v>
      </c>
      <c r="H1626" s="28" t="s">
        <v>130</v>
      </c>
      <c r="I1626" s="28" t="s">
        <v>2826</v>
      </c>
      <c r="J1626" s="32" t="s">
        <v>1669</v>
      </c>
      <c r="K1626" s="32" t="s">
        <v>878</v>
      </c>
      <c r="L1626" s="29">
        <v>7200.0</v>
      </c>
      <c r="M1626" s="49">
        <v>6000.0</v>
      </c>
      <c r="N1626" s="50"/>
      <c r="O1626" s="37">
        <v>15000.0</v>
      </c>
      <c r="P1626" s="31">
        <f t="shared" si="640"/>
        <v>0.004</v>
      </c>
      <c r="Q1626" s="32">
        <f t="shared" si="641"/>
        <v>-9000</v>
      </c>
      <c r="R1626" s="32">
        <f t="shared" si="642"/>
        <v>-19000</v>
      </c>
      <c r="S1626" s="28"/>
      <c r="T1626" s="28">
        <f t="shared" si="639"/>
        <v>1</v>
      </c>
      <c r="U1626" s="28"/>
      <c r="V1626" s="28"/>
      <c r="W1626" s="28"/>
    </row>
    <row r="1627" ht="12.75" customHeight="1">
      <c r="A1627" s="25" t="s">
        <v>104</v>
      </c>
      <c r="B1627" s="35" t="s">
        <v>1949</v>
      </c>
      <c r="C1627" s="27" t="s">
        <v>6082</v>
      </c>
      <c r="D1627" s="28" t="s">
        <v>6083</v>
      </c>
      <c r="E1627" s="28" t="s">
        <v>1902</v>
      </c>
      <c r="F1627" s="28" t="s">
        <v>1924</v>
      </c>
      <c r="G1627" s="28" t="s">
        <v>6084</v>
      </c>
      <c r="H1627" s="28" t="s">
        <v>130</v>
      </c>
      <c r="I1627" s="28" t="s">
        <v>132</v>
      </c>
      <c r="J1627" s="32" t="s">
        <v>1792</v>
      </c>
      <c r="K1627" s="32" t="s">
        <v>1116</v>
      </c>
      <c r="L1627" s="29">
        <v>15600.0</v>
      </c>
      <c r="M1627" s="49">
        <v>13000.0</v>
      </c>
      <c r="N1627" s="50"/>
      <c r="O1627" s="37">
        <v>15000.0</v>
      </c>
      <c r="P1627" s="31">
        <f t="shared" si="640"/>
        <v>0.008666666667</v>
      </c>
      <c r="Q1627" s="32">
        <f t="shared" si="641"/>
        <v>-2000</v>
      </c>
      <c r="R1627" s="32">
        <f t="shared" si="642"/>
        <v>-12000</v>
      </c>
      <c r="S1627" s="28"/>
      <c r="T1627" s="28">
        <f t="shared" si="639"/>
        <v>1</v>
      </c>
      <c r="U1627" s="28"/>
      <c r="V1627" s="28"/>
      <c r="W1627" s="28"/>
    </row>
    <row r="1628" ht="12.75" customHeight="1">
      <c r="A1628" s="25" t="s">
        <v>104</v>
      </c>
      <c r="B1628" s="35" t="s">
        <v>1949</v>
      </c>
      <c r="C1628" s="27" t="s">
        <v>6085</v>
      </c>
      <c r="D1628" s="28" t="s">
        <v>6086</v>
      </c>
      <c r="E1628" s="28" t="s">
        <v>1902</v>
      </c>
      <c r="F1628" s="28" t="s">
        <v>1924</v>
      </c>
      <c r="G1628" s="28" t="s">
        <v>6087</v>
      </c>
      <c r="H1628" s="28" t="s">
        <v>130</v>
      </c>
      <c r="I1628" s="28" t="s">
        <v>2422</v>
      </c>
      <c r="J1628" s="32" t="s">
        <v>1578</v>
      </c>
      <c r="K1628" s="32" t="s">
        <v>556</v>
      </c>
      <c r="L1628" s="29">
        <v>7200.0</v>
      </c>
      <c r="M1628" s="49">
        <v>6000.0</v>
      </c>
      <c r="N1628" s="50"/>
      <c r="O1628" s="37">
        <v>15000.0</v>
      </c>
      <c r="P1628" s="31">
        <f t="shared" si="640"/>
        <v>0.004</v>
      </c>
      <c r="Q1628" s="32">
        <f t="shared" si="641"/>
        <v>-9000</v>
      </c>
      <c r="R1628" s="32">
        <f t="shared" si="642"/>
        <v>-19000</v>
      </c>
      <c r="S1628" s="28"/>
      <c r="T1628" s="28">
        <f t="shared" si="639"/>
        <v>1</v>
      </c>
      <c r="U1628" s="28"/>
      <c r="V1628" s="28"/>
      <c r="W1628" s="28"/>
    </row>
    <row r="1629" ht="12.75" customHeight="1">
      <c r="A1629" s="25" t="s">
        <v>104</v>
      </c>
      <c r="B1629" s="35" t="s">
        <v>1949</v>
      </c>
      <c r="C1629" s="27" t="s">
        <v>6088</v>
      </c>
      <c r="D1629" s="28" t="s">
        <v>6089</v>
      </c>
      <c r="E1629" s="28" t="s">
        <v>1902</v>
      </c>
      <c r="F1629" s="28" t="s">
        <v>2282</v>
      </c>
      <c r="G1629" s="28" t="s">
        <v>6090</v>
      </c>
      <c r="H1629" s="28" t="s">
        <v>130</v>
      </c>
      <c r="I1629" s="28" t="s">
        <v>2307</v>
      </c>
      <c r="J1629" s="32" t="s">
        <v>1544</v>
      </c>
      <c r="K1629" s="32" t="s">
        <v>552</v>
      </c>
      <c r="L1629" s="29">
        <v>32400.0</v>
      </c>
      <c r="M1629" s="49">
        <v>27000.0</v>
      </c>
      <c r="N1629" s="50"/>
      <c r="O1629" s="37">
        <v>15000.0</v>
      </c>
      <c r="P1629" s="31">
        <f t="shared" si="640"/>
        <v>0.018</v>
      </c>
      <c r="Q1629" s="32">
        <f t="shared" si="641"/>
        <v>12000</v>
      </c>
      <c r="R1629" s="32">
        <f t="shared" si="642"/>
        <v>2000</v>
      </c>
      <c r="S1629" s="28"/>
      <c r="T1629" s="28">
        <f t="shared" si="639"/>
        <v>0</v>
      </c>
      <c r="U1629" s="28"/>
      <c r="V1629" s="28"/>
      <c r="W1629" s="28"/>
    </row>
    <row r="1630" ht="12.75" customHeight="1">
      <c r="A1630" s="25" t="s">
        <v>104</v>
      </c>
      <c r="B1630" s="35" t="s">
        <v>1949</v>
      </c>
      <c r="C1630" s="27" t="s">
        <v>6091</v>
      </c>
      <c r="D1630" s="28" t="s">
        <v>6092</v>
      </c>
      <c r="E1630" s="28" t="s">
        <v>1905</v>
      </c>
      <c r="F1630" s="28" t="s">
        <v>1924</v>
      </c>
      <c r="G1630" s="28" t="s">
        <v>6093</v>
      </c>
      <c r="H1630" s="28" t="s">
        <v>130</v>
      </c>
      <c r="I1630" s="28" t="s">
        <v>132</v>
      </c>
      <c r="J1630" s="32" t="s">
        <v>1739</v>
      </c>
      <c r="K1630" s="32" t="s">
        <v>911</v>
      </c>
      <c r="L1630" s="29">
        <v>1200.0</v>
      </c>
      <c r="M1630" s="49">
        <v>1000.0</v>
      </c>
      <c r="N1630" s="50"/>
      <c r="O1630" s="37">
        <v>15000.0</v>
      </c>
      <c r="P1630" s="31">
        <f t="shared" si="640"/>
        <v>0.0006666666667</v>
      </c>
      <c r="Q1630" s="32">
        <f t="shared" si="641"/>
        <v>-14000</v>
      </c>
      <c r="R1630" s="32">
        <f t="shared" si="642"/>
        <v>-24000</v>
      </c>
      <c r="S1630" s="28"/>
      <c r="T1630" s="28">
        <f t="shared" si="639"/>
        <v>1</v>
      </c>
      <c r="U1630" s="28"/>
      <c r="V1630" s="28"/>
      <c r="W1630" s="28"/>
    </row>
    <row r="1631" ht="12.75" customHeight="1">
      <c r="A1631" s="25" t="s">
        <v>104</v>
      </c>
      <c r="B1631" s="35" t="s">
        <v>1949</v>
      </c>
      <c r="C1631" s="27" t="s">
        <v>6094</v>
      </c>
      <c r="D1631" s="28" t="s">
        <v>6095</v>
      </c>
      <c r="E1631" s="28" t="s">
        <v>1905</v>
      </c>
      <c r="F1631" s="28" t="s">
        <v>1924</v>
      </c>
      <c r="G1631" s="28" t="s">
        <v>6096</v>
      </c>
      <c r="H1631" s="28" t="s">
        <v>130</v>
      </c>
      <c r="I1631" s="28" t="s">
        <v>6097</v>
      </c>
      <c r="J1631" s="32" t="s">
        <v>1455</v>
      </c>
      <c r="K1631" s="32" t="s">
        <v>830</v>
      </c>
      <c r="L1631" s="29">
        <v>4200.0</v>
      </c>
      <c r="M1631" s="49">
        <v>3500.0</v>
      </c>
      <c r="N1631" s="50"/>
      <c r="O1631" s="37">
        <v>15000.0</v>
      </c>
      <c r="P1631" s="31">
        <f t="shared" si="640"/>
        <v>0.002333333333</v>
      </c>
      <c r="Q1631" s="32">
        <f t="shared" si="641"/>
        <v>-11500</v>
      </c>
      <c r="R1631" s="32">
        <f t="shared" si="642"/>
        <v>-21500</v>
      </c>
      <c r="S1631" s="28"/>
      <c r="T1631" s="28">
        <f t="shared" si="639"/>
        <v>1</v>
      </c>
      <c r="U1631" s="28"/>
      <c r="V1631" s="28"/>
      <c r="W1631" s="28"/>
    </row>
    <row r="1632" ht="12.75" customHeight="1">
      <c r="A1632" s="25" t="s">
        <v>104</v>
      </c>
      <c r="B1632" s="35" t="s">
        <v>1983</v>
      </c>
      <c r="C1632" s="27" t="s">
        <v>6098</v>
      </c>
      <c r="D1632" s="28" t="s">
        <v>6099</v>
      </c>
      <c r="E1632" s="28" t="s">
        <v>1902</v>
      </c>
      <c r="F1632" s="28" t="s">
        <v>6100</v>
      </c>
      <c r="G1632" s="28" t="s">
        <v>6101</v>
      </c>
      <c r="H1632" s="28" t="s">
        <v>130</v>
      </c>
      <c r="I1632" s="28" t="s">
        <v>4000</v>
      </c>
      <c r="J1632" s="32" t="s">
        <v>1454</v>
      </c>
      <c r="K1632" s="32" t="s">
        <v>734</v>
      </c>
      <c r="L1632" s="29">
        <v>1200.0</v>
      </c>
      <c r="M1632" s="49">
        <v>1000.0</v>
      </c>
      <c r="N1632" s="50"/>
      <c r="O1632" s="37">
        <v>15000.0</v>
      </c>
      <c r="P1632" s="31">
        <f t="shared" si="640"/>
        <v>0.0006666666667</v>
      </c>
      <c r="Q1632" s="32">
        <f t="shared" si="641"/>
        <v>-14000</v>
      </c>
      <c r="R1632" s="32">
        <f t="shared" si="642"/>
        <v>-24000</v>
      </c>
      <c r="S1632" s="28"/>
      <c r="T1632" s="28">
        <f t="shared" si="639"/>
        <v>1</v>
      </c>
      <c r="U1632" s="28"/>
      <c r="V1632" s="28"/>
      <c r="W1632" s="28"/>
    </row>
    <row r="1633" ht="12.75" customHeight="1">
      <c r="A1633" s="25" t="s">
        <v>105</v>
      </c>
      <c r="B1633" s="26" t="s">
        <v>1937</v>
      </c>
      <c r="C1633" s="44" t="s">
        <v>6102</v>
      </c>
      <c r="D1633" s="6" t="s">
        <v>6103</v>
      </c>
      <c r="E1633" s="6" t="s">
        <v>1902</v>
      </c>
      <c r="F1633" s="6" t="s">
        <v>1952</v>
      </c>
      <c r="G1633" s="6" t="s">
        <v>6104</v>
      </c>
      <c r="I1633" s="6" t="s">
        <v>6105</v>
      </c>
      <c r="J1633" s="6" t="s">
        <v>1839</v>
      </c>
      <c r="K1633" s="6" t="s">
        <v>584</v>
      </c>
      <c r="L1633" s="29">
        <f t="shared" ref="L1633:L1642" si="643">M1633*1.2</f>
        <v>72000</v>
      </c>
      <c r="M1633" s="45">
        <v>60000.0</v>
      </c>
      <c r="O1633" s="37">
        <v>54500.0</v>
      </c>
      <c r="P1633" s="31">
        <v>0.012</v>
      </c>
      <c r="Q1633" s="32">
        <v>10000.0</v>
      </c>
      <c r="R1633" s="32">
        <v>0.0</v>
      </c>
      <c r="S1633" s="28"/>
      <c r="T1633" s="28">
        <f t="shared" si="639"/>
        <v>0</v>
      </c>
    </row>
    <row r="1634" ht="12.75" customHeight="1">
      <c r="A1634" s="25" t="s">
        <v>106</v>
      </c>
      <c r="B1634" s="26" t="s">
        <v>1900</v>
      </c>
      <c r="C1634" s="27">
        <v>93.0</v>
      </c>
      <c r="D1634" s="28" t="s">
        <v>6106</v>
      </c>
      <c r="E1634" s="28" t="s">
        <v>1905</v>
      </c>
      <c r="F1634" s="28"/>
      <c r="G1634" s="28" t="s">
        <v>6107</v>
      </c>
      <c r="H1634" s="28"/>
      <c r="I1634" s="28"/>
      <c r="J1634" s="28" t="s">
        <v>1736</v>
      </c>
      <c r="K1634" s="28" t="s">
        <v>802</v>
      </c>
      <c r="L1634" s="29">
        <f t="shared" si="643"/>
        <v>36000</v>
      </c>
      <c r="M1634" s="29">
        <v>30000.0</v>
      </c>
      <c r="N1634" s="28"/>
      <c r="O1634" s="30">
        <v>6000.0</v>
      </c>
      <c r="P1634" s="31">
        <f t="shared" ref="P1634:P1664" si="644">sum(L1634/O1634/100)</f>
        <v>0.06</v>
      </c>
      <c r="Q1634" s="32">
        <f t="shared" ref="Q1634:Q1664" si="645">sum(L1634-O1634)</f>
        <v>30000</v>
      </c>
      <c r="R1634" s="32">
        <f t="shared" ref="R1634:R1664" si="646">L1634-O1634-$S$1</f>
        <v>20000</v>
      </c>
      <c r="S1634" s="28"/>
      <c r="T1634" s="28">
        <f t="shared" ref="T1634:T1664" si="647">IF(O1634&gt;=L1634,1,0)</f>
        <v>0</v>
      </c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</row>
    <row r="1635" ht="12.75" customHeight="1">
      <c r="A1635" s="25" t="s">
        <v>106</v>
      </c>
      <c r="B1635" s="26" t="s">
        <v>1900</v>
      </c>
      <c r="C1635" s="27">
        <v>115.0</v>
      </c>
      <c r="D1635" s="28" t="s">
        <v>6108</v>
      </c>
      <c r="E1635" s="28" t="s">
        <v>1905</v>
      </c>
      <c r="F1635" s="28"/>
      <c r="G1635" s="28" t="s">
        <v>6109</v>
      </c>
      <c r="H1635" s="28"/>
      <c r="I1635" s="28"/>
      <c r="J1635" s="28" t="s">
        <v>1621</v>
      </c>
      <c r="K1635" s="28" t="s">
        <v>1078</v>
      </c>
      <c r="L1635" s="29">
        <f t="shared" si="643"/>
        <v>12000</v>
      </c>
      <c r="M1635" s="29">
        <v>10000.0</v>
      </c>
      <c r="N1635" s="28"/>
      <c r="O1635" s="30">
        <v>6000.0</v>
      </c>
      <c r="P1635" s="31">
        <f t="shared" si="644"/>
        <v>0.02</v>
      </c>
      <c r="Q1635" s="32">
        <f t="shared" si="645"/>
        <v>6000</v>
      </c>
      <c r="R1635" s="32">
        <f t="shared" si="646"/>
        <v>-4000</v>
      </c>
      <c r="S1635" s="28"/>
      <c r="T1635" s="28">
        <f t="shared" si="647"/>
        <v>0</v>
      </c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</row>
    <row r="1636" ht="12.75" customHeight="1">
      <c r="A1636" s="25" t="s">
        <v>106</v>
      </c>
      <c r="B1636" s="26" t="s">
        <v>1900</v>
      </c>
      <c r="C1636" s="27">
        <v>176.0</v>
      </c>
      <c r="D1636" s="28" t="s">
        <v>6110</v>
      </c>
      <c r="E1636" s="28" t="s">
        <v>1905</v>
      </c>
      <c r="F1636" s="28"/>
      <c r="G1636" s="28" t="s">
        <v>6111</v>
      </c>
      <c r="H1636" s="28"/>
      <c r="I1636" s="28"/>
      <c r="J1636" s="28" t="s">
        <v>1213</v>
      </c>
      <c r="K1636" s="28" t="s">
        <v>379</v>
      </c>
      <c r="L1636" s="29">
        <f t="shared" si="643"/>
        <v>24000</v>
      </c>
      <c r="M1636" s="29">
        <v>20000.0</v>
      </c>
      <c r="N1636" s="28"/>
      <c r="O1636" s="30">
        <v>6000.0</v>
      </c>
      <c r="P1636" s="31">
        <f t="shared" si="644"/>
        <v>0.04</v>
      </c>
      <c r="Q1636" s="32">
        <f t="shared" si="645"/>
        <v>18000</v>
      </c>
      <c r="R1636" s="32">
        <f t="shared" si="646"/>
        <v>8000</v>
      </c>
      <c r="S1636" s="28"/>
      <c r="T1636" s="28">
        <f t="shared" si="647"/>
        <v>0</v>
      </c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</row>
    <row r="1637" ht="12.75" customHeight="1">
      <c r="A1637" s="25" t="s">
        <v>106</v>
      </c>
      <c r="B1637" s="26" t="s">
        <v>1900</v>
      </c>
      <c r="C1637" s="27">
        <v>218.0</v>
      </c>
      <c r="D1637" s="28" t="s">
        <v>6112</v>
      </c>
      <c r="E1637" s="28" t="s">
        <v>1905</v>
      </c>
      <c r="F1637" s="28"/>
      <c r="G1637" s="28" t="s">
        <v>6113</v>
      </c>
      <c r="H1637" s="28"/>
      <c r="I1637" s="28"/>
      <c r="J1637" s="28" t="s">
        <v>1586</v>
      </c>
      <c r="K1637" s="28" t="s">
        <v>867</v>
      </c>
      <c r="L1637" s="29">
        <f t="shared" si="643"/>
        <v>19200</v>
      </c>
      <c r="M1637" s="29">
        <v>16000.0</v>
      </c>
      <c r="N1637" s="28"/>
      <c r="O1637" s="30">
        <v>6000.0</v>
      </c>
      <c r="P1637" s="31">
        <f t="shared" si="644"/>
        <v>0.032</v>
      </c>
      <c r="Q1637" s="32">
        <f t="shared" si="645"/>
        <v>13200</v>
      </c>
      <c r="R1637" s="32">
        <f t="shared" si="646"/>
        <v>3200</v>
      </c>
      <c r="S1637" s="28"/>
      <c r="T1637" s="28">
        <f t="shared" si="647"/>
        <v>0</v>
      </c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</row>
    <row r="1638" ht="12.75" customHeight="1">
      <c r="A1638" s="25" t="s">
        <v>106</v>
      </c>
      <c r="B1638" s="26" t="s">
        <v>1900</v>
      </c>
      <c r="C1638" s="27">
        <v>253.0</v>
      </c>
      <c r="D1638" s="28" t="s">
        <v>6114</v>
      </c>
      <c r="E1638" s="28" t="s">
        <v>1902</v>
      </c>
      <c r="F1638" s="28"/>
      <c r="G1638" s="28" t="s">
        <v>6115</v>
      </c>
      <c r="H1638" s="28"/>
      <c r="I1638" s="28"/>
      <c r="J1638" s="28" t="s">
        <v>1605</v>
      </c>
      <c r="K1638" s="28" t="s">
        <v>1327</v>
      </c>
      <c r="L1638" s="29">
        <f t="shared" si="643"/>
        <v>24000</v>
      </c>
      <c r="M1638" s="29">
        <v>20000.0</v>
      </c>
      <c r="N1638" s="28"/>
      <c r="O1638" s="30">
        <v>6000.0</v>
      </c>
      <c r="P1638" s="31">
        <f t="shared" si="644"/>
        <v>0.04</v>
      </c>
      <c r="Q1638" s="32">
        <f t="shared" si="645"/>
        <v>18000</v>
      </c>
      <c r="R1638" s="32">
        <f t="shared" si="646"/>
        <v>8000</v>
      </c>
      <c r="S1638" s="28"/>
      <c r="T1638" s="28">
        <f t="shared" si="647"/>
        <v>0</v>
      </c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</row>
    <row r="1639" ht="12.75" customHeight="1">
      <c r="A1639" s="25" t="s">
        <v>106</v>
      </c>
      <c r="B1639" s="26" t="s">
        <v>1900</v>
      </c>
      <c r="C1639" s="27">
        <v>289.0</v>
      </c>
      <c r="D1639" s="28" t="s">
        <v>6116</v>
      </c>
      <c r="E1639" s="28" t="s">
        <v>1902</v>
      </c>
      <c r="F1639" s="28"/>
      <c r="G1639" s="28" t="s">
        <v>6117</v>
      </c>
      <c r="H1639" s="28"/>
      <c r="I1639" s="28"/>
      <c r="J1639" s="28" t="s">
        <v>1805</v>
      </c>
      <c r="K1639" s="28" t="s">
        <v>487</v>
      </c>
      <c r="L1639" s="29">
        <f t="shared" si="643"/>
        <v>32400</v>
      </c>
      <c r="M1639" s="29">
        <v>27000.0</v>
      </c>
      <c r="N1639" s="28"/>
      <c r="O1639" s="30">
        <v>6000.0</v>
      </c>
      <c r="P1639" s="31">
        <f t="shared" si="644"/>
        <v>0.054</v>
      </c>
      <c r="Q1639" s="32">
        <f t="shared" si="645"/>
        <v>26400</v>
      </c>
      <c r="R1639" s="32">
        <f t="shared" si="646"/>
        <v>16400</v>
      </c>
      <c r="S1639" s="28"/>
      <c r="T1639" s="28">
        <f t="shared" si="647"/>
        <v>0</v>
      </c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</row>
    <row r="1640" ht="12.75" customHeight="1">
      <c r="A1640" s="25" t="s">
        <v>106</v>
      </c>
      <c r="B1640" s="26" t="s">
        <v>1900</v>
      </c>
      <c r="C1640" s="27">
        <v>325.0</v>
      </c>
      <c r="D1640" s="28" t="s">
        <v>6118</v>
      </c>
      <c r="E1640" s="28" t="s">
        <v>1902</v>
      </c>
      <c r="F1640" s="28"/>
      <c r="G1640" s="28" t="s">
        <v>6119</v>
      </c>
      <c r="H1640" s="28"/>
      <c r="I1640" s="28"/>
      <c r="J1640" s="28" t="s">
        <v>1873</v>
      </c>
      <c r="K1640" s="28" t="s">
        <v>1339</v>
      </c>
      <c r="L1640" s="29">
        <f t="shared" si="643"/>
        <v>39000</v>
      </c>
      <c r="M1640" s="29">
        <v>32500.0</v>
      </c>
      <c r="N1640" s="28"/>
      <c r="O1640" s="30">
        <v>6000.0</v>
      </c>
      <c r="P1640" s="31">
        <f t="shared" si="644"/>
        <v>0.065</v>
      </c>
      <c r="Q1640" s="32">
        <f t="shared" si="645"/>
        <v>33000</v>
      </c>
      <c r="R1640" s="32">
        <f t="shared" si="646"/>
        <v>23000</v>
      </c>
      <c r="S1640" s="28"/>
      <c r="T1640" s="28">
        <f t="shared" si="647"/>
        <v>0</v>
      </c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</row>
    <row r="1641" ht="12.75" customHeight="1">
      <c r="A1641" s="25" t="s">
        <v>106</v>
      </c>
      <c r="B1641" s="26" t="s">
        <v>1900</v>
      </c>
      <c r="C1641" s="27">
        <v>405.0</v>
      </c>
      <c r="D1641" s="28" t="s">
        <v>6120</v>
      </c>
      <c r="E1641" s="28" t="s">
        <v>1902</v>
      </c>
      <c r="F1641" s="28"/>
      <c r="G1641" s="28" t="s">
        <v>6121</v>
      </c>
      <c r="H1641" s="28"/>
      <c r="I1641" s="28"/>
      <c r="J1641" s="28" t="s">
        <v>1442</v>
      </c>
      <c r="K1641" s="28" t="s">
        <v>1039</v>
      </c>
      <c r="L1641" s="29">
        <f t="shared" si="643"/>
        <v>52800</v>
      </c>
      <c r="M1641" s="29">
        <v>44000.0</v>
      </c>
      <c r="N1641" s="28"/>
      <c r="O1641" s="30">
        <v>6000.0</v>
      </c>
      <c r="P1641" s="31">
        <f t="shared" si="644"/>
        <v>0.088</v>
      </c>
      <c r="Q1641" s="32">
        <f t="shared" si="645"/>
        <v>46800</v>
      </c>
      <c r="R1641" s="32">
        <f t="shared" si="646"/>
        <v>36800</v>
      </c>
      <c r="S1641" s="28"/>
      <c r="T1641" s="28">
        <f t="shared" si="647"/>
        <v>0</v>
      </c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</row>
    <row r="1642" ht="12.75" customHeight="1">
      <c r="A1642" s="25" t="s">
        <v>106</v>
      </c>
      <c r="B1642" s="26" t="s">
        <v>1900</v>
      </c>
      <c r="C1642" s="27">
        <v>479.0</v>
      </c>
      <c r="D1642" s="28" t="s">
        <v>6122</v>
      </c>
      <c r="E1642" s="28" t="s">
        <v>1902</v>
      </c>
      <c r="F1642" s="28"/>
      <c r="G1642" s="28" t="s">
        <v>6123</v>
      </c>
      <c r="H1642" s="28"/>
      <c r="I1642" s="28"/>
      <c r="J1642" s="28" t="s">
        <v>1574</v>
      </c>
      <c r="K1642" s="28" t="s">
        <v>1324</v>
      </c>
      <c r="L1642" s="29">
        <f t="shared" si="643"/>
        <v>18000</v>
      </c>
      <c r="M1642" s="29">
        <v>15000.0</v>
      </c>
      <c r="N1642" s="28"/>
      <c r="O1642" s="30">
        <v>6000.0</v>
      </c>
      <c r="P1642" s="31">
        <f t="shared" si="644"/>
        <v>0.03</v>
      </c>
      <c r="Q1642" s="32">
        <f t="shared" si="645"/>
        <v>12000</v>
      </c>
      <c r="R1642" s="32">
        <f t="shared" si="646"/>
        <v>2000</v>
      </c>
      <c r="S1642" s="28"/>
      <c r="T1642" s="28">
        <f t="shared" si="647"/>
        <v>0</v>
      </c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</row>
    <row r="1643" ht="12.75" customHeight="1">
      <c r="A1643" s="33" t="s">
        <v>106</v>
      </c>
      <c r="B1643" s="26" t="s">
        <v>2005</v>
      </c>
      <c r="C1643" s="54">
        <v>636.0</v>
      </c>
      <c r="D1643" s="28" t="s">
        <v>6124</v>
      </c>
      <c r="E1643" s="26" t="s">
        <v>1905</v>
      </c>
      <c r="F1643" s="35" t="s">
        <v>2007</v>
      </c>
      <c r="G1643" s="35" t="s">
        <v>6125</v>
      </c>
      <c r="H1643" s="28"/>
      <c r="I1643" s="28"/>
      <c r="J1643" s="35" t="s">
        <v>1553</v>
      </c>
      <c r="K1643" s="35" t="s">
        <v>795</v>
      </c>
      <c r="L1643" s="40">
        <v>13000.0</v>
      </c>
      <c r="M1643" s="29">
        <f t="shared" ref="M1643:M1664" si="648">L1643</f>
        <v>13000</v>
      </c>
      <c r="N1643" s="53"/>
      <c r="O1643" s="37">
        <v>6000.0</v>
      </c>
      <c r="P1643" s="31">
        <f t="shared" si="644"/>
        <v>0.02166666667</v>
      </c>
      <c r="Q1643" s="32">
        <f t="shared" si="645"/>
        <v>7000</v>
      </c>
      <c r="R1643" s="32">
        <f t="shared" si="646"/>
        <v>-3000</v>
      </c>
      <c r="S1643" s="28"/>
      <c r="T1643" s="28">
        <f t="shared" si="647"/>
        <v>0</v>
      </c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</row>
    <row r="1644" ht="12.75" customHeight="1">
      <c r="A1644" s="33" t="s">
        <v>106</v>
      </c>
      <c r="B1644" s="26" t="s">
        <v>2005</v>
      </c>
      <c r="C1644" s="54">
        <v>651.0</v>
      </c>
      <c r="D1644" s="35" t="s">
        <v>6126</v>
      </c>
      <c r="E1644" s="26" t="s">
        <v>1902</v>
      </c>
      <c r="F1644" s="35" t="s">
        <v>1924</v>
      </c>
      <c r="G1644" s="35" t="s">
        <v>6127</v>
      </c>
      <c r="H1644" s="28"/>
      <c r="I1644" s="28"/>
      <c r="J1644" s="35" t="s">
        <v>1819</v>
      </c>
      <c r="K1644" s="35" t="s">
        <v>708</v>
      </c>
      <c r="L1644" s="40">
        <v>9000.0</v>
      </c>
      <c r="M1644" s="29">
        <f t="shared" si="648"/>
        <v>9000</v>
      </c>
      <c r="N1644" s="53"/>
      <c r="O1644" s="37">
        <v>6000.0</v>
      </c>
      <c r="P1644" s="31">
        <f t="shared" si="644"/>
        <v>0.015</v>
      </c>
      <c r="Q1644" s="32">
        <f t="shared" si="645"/>
        <v>3000</v>
      </c>
      <c r="R1644" s="32">
        <f t="shared" si="646"/>
        <v>-7000</v>
      </c>
      <c r="S1644" s="28"/>
      <c r="T1644" s="28">
        <f t="shared" si="647"/>
        <v>0</v>
      </c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</row>
    <row r="1645" ht="12.75" customHeight="1">
      <c r="A1645" s="52" t="s">
        <v>106</v>
      </c>
      <c r="B1645" s="26" t="s">
        <v>2005</v>
      </c>
      <c r="C1645" s="34">
        <v>771.0</v>
      </c>
      <c r="D1645" s="26" t="s">
        <v>6128</v>
      </c>
      <c r="E1645" s="26" t="s">
        <v>1905</v>
      </c>
      <c r="F1645" s="26" t="s">
        <v>1924</v>
      </c>
      <c r="G1645" s="26" t="s">
        <v>6129</v>
      </c>
      <c r="H1645" s="28"/>
      <c r="I1645" s="28"/>
      <c r="J1645" s="26" t="s">
        <v>1617</v>
      </c>
      <c r="K1645" s="26" t="s">
        <v>717</v>
      </c>
      <c r="L1645" s="36">
        <v>4000.0</v>
      </c>
      <c r="M1645" s="29">
        <f t="shared" si="648"/>
        <v>4000</v>
      </c>
      <c r="N1645" s="53"/>
      <c r="O1645" s="37">
        <v>6000.0</v>
      </c>
      <c r="P1645" s="31">
        <f t="shared" si="644"/>
        <v>0.006666666667</v>
      </c>
      <c r="Q1645" s="32">
        <f t="shared" si="645"/>
        <v>-2000</v>
      </c>
      <c r="R1645" s="32">
        <f t="shared" si="646"/>
        <v>-12000</v>
      </c>
      <c r="S1645" s="28"/>
      <c r="T1645" s="28">
        <f t="shared" si="647"/>
        <v>1</v>
      </c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</row>
    <row r="1646" ht="12.75" customHeight="1">
      <c r="A1646" s="52" t="s">
        <v>106</v>
      </c>
      <c r="B1646" s="26" t="s">
        <v>2005</v>
      </c>
      <c r="C1646" s="34">
        <v>839.0</v>
      </c>
      <c r="D1646" s="28" t="str">
        <f t="shared" ref="D1646:D1649" si="649">CONCATENATE(A1646," x ", G1646)</f>
        <v>Nando Parrado (GB) x Lexington Sky (IRE)</v>
      </c>
      <c r="E1646" s="26" t="s">
        <v>1905</v>
      </c>
      <c r="F1646" s="26" t="s">
        <v>2019</v>
      </c>
      <c r="G1646" s="26" t="s">
        <v>6130</v>
      </c>
      <c r="H1646" s="28"/>
      <c r="I1646" s="28"/>
      <c r="J1646" s="26" t="s">
        <v>1592</v>
      </c>
      <c r="K1646" s="26" t="s">
        <v>1338</v>
      </c>
      <c r="L1646" s="55">
        <v>3000.0</v>
      </c>
      <c r="M1646" s="29">
        <f t="shared" si="648"/>
        <v>3000</v>
      </c>
      <c r="N1646" s="28"/>
      <c r="O1646" s="37">
        <v>6000.0</v>
      </c>
      <c r="P1646" s="31">
        <f t="shared" si="644"/>
        <v>0.005</v>
      </c>
      <c r="Q1646" s="32">
        <f t="shared" si="645"/>
        <v>-3000</v>
      </c>
      <c r="R1646" s="32">
        <f t="shared" si="646"/>
        <v>-13000</v>
      </c>
      <c r="S1646" s="28"/>
      <c r="T1646" s="28">
        <f t="shared" si="647"/>
        <v>1</v>
      </c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</row>
    <row r="1647" ht="12.75" customHeight="1">
      <c r="A1647" s="52" t="s">
        <v>106</v>
      </c>
      <c r="B1647" s="26" t="s">
        <v>2005</v>
      </c>
      <c r="C1647" s="34">
        <v>921.0</v>
      </c>
      <c r="D1647" s="28" t="str">
        <f t="shared" si="649"/>
        <v>Nando Parrado (GB) x Poker Hospital (GB)</v>
      </c>
      <c r="E1647" s="26" t="s">
        <v>1905</v>
      </c>
      <c r="F1647" s="26" t="s">
        <v>2019</v>
      </c>
      <c r="G1647" s="26" t="s">
        <v>6131</v>
      </c>
      <c r="H1647" s="28"/>
      <c r="I1647" s="28"/>
      <c r="J1647" s="26" t="s">
        <v>1541</v>
      </c>
      <c r="K1647" s="26" t="s">
        <v>1349</v>
      </c>
      <c r="L1647" s="55">
        <v>6000.0</v>
      </c>
      <c r="M1647" s="29">
        <f t="shared" si="648"/>
        <v>6000</v>
      </c>
      <c r="N1647" s="28"/>
      <c r="O1647" s="37">
        <v>6000.0</v>
      </c>
      <c r="P1647" s="31">
        <f t="shared" si="644"/>
        <v>0.01</v>
      </c>
      <c r="Q1647" s="32">
        <f t="shared" si="645"/>
        <v>0</v>
      </c>
      <c r="R1647" s="32">
        <f t="shared" si="646"/>
        <v>-10000</v>
      </c>
      <c r="S1647" s="28"/>
      <c r="T1647" s="28">
        <f t="shared" si="647"/>
        <v>1</v>
      </c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</row>
    <row r="1648" ht="12.75" customHeight="1">
      <c r="A1648" s="52" t="s">
        <v>106</v>
      </c>
      <c r="B1648" s="26" t="s">
        <v>2005</v>
      </c>
      <c r="C1648" s="34">
        <v>922.0</v>
      </c>
      <c r="D1648" s="28" t="str">
        <f t="shared" si="649"/>
        <v>Nando Parrado (GB) x Ponty Royale (IRE)</v>
      </c>
      <c r="E1648" s="26" t="s">
        <v>1902</v>
      </c>
      <c r="F1648" s="26" t="s">
        <v>2019</v>
      </c>
      <c r="G1648" s="26" t="s">
        <v>6132</v>
      </c>
      <c r="H1648" s="28"/>
      <c r="I1648" s="28"/>
      <c r="J1648" s="26" t="s">
        <v>1787</v>
      </c>
      <c r="K1648" s="26" t="s">
        <v>390</v>
      </c>
      <c r="L1648" s="55">
        <v>3000.0</v>
      </c>
      <c r="M1648" s="29">
        <f t="shared" si="648"/>
        <v>3000</v>
      </c>
      <c r="N1648" s="28"/>
      <c r="O1648" s="37">
        <v>6000.0</v>
      </c>
      <c r="P1648" s="31">
        <f t="shared" si="644"/>
        <v>0.005</v>
      </c>
      <c r="Q1648" s="32">
        <f t="shared" si="645"/>
        <v>-3000</v>
      </c>
      <c r="R1648" s="32">
        <f t="shared" si="646"/>
        <v>-13000</v>
      </c>
      <c r="S1648" s="28"/>
      <c r="T1648" s="28">
        <f t="shared" si="647"/>
        <v>1</v>
      </c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</row>
    <row r="1649" ht="12.75" customHeight="1">
      <c r="A1649" s="52" t="s">
        <v>106</v>
      </c>
      <c r="B1649" s="26" t="s">
        <v>2005</v>
      </c>
      <c r="C1649" s="34">
        <v>927.0</v>
      </c>
      <c r="D1649" s="28" t="str">
        <f t="shared" si="649"/>
        <v>Nando Parrado (GB) x Purple Tigress (GB)</v>
      </c>
      <c r="E1649" s="26" t="s">
        <v>1902</v>
      </c>
      <c r="F1649" s="26" t="s">
        <v>2019</v>
      </c>
      <c r="G1649" s="26" t="s">
        <v>6133</v>
      </c>
      <c r="H1649" s="28"/>
      <c r="I1649" s="28"/>
      <c r="J1649" s="26" t="s">
        <v>1689</v>
      </c>
      <c r="K1649" s="26" t="s">
        <v>753</v>
      </c>
      <c r="L1649" s="55">
        <v>3000.0</v>
      </c>
      <c r="M1649" s="29">
        <f t="shared" si="648"/>
        <v>3000</v>
      </c>
      <c r="N1649" s="28"/>
      <c r="O1649" s="37">
        <v>6000.0</v>
      </c>
      <c r="P1649" s="31">
        <f t="shared" si="644"/>
        <v>0.005</v>
      </c>
      <c r="Q1649" s="32">
        <f t="shared" si="645"/>
        <v>-3000</v>
      </c>
      <c r="R1649" s="32">
        <f t="shared" si="646"/>
        <v>-13000</v>
      </c>
      <c r="S1649" s="28"/>
      <c r="T1649" s="28">
        <f t="shared" si="647"/>
        <v>1</v>
      </c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</row>
    <row r="1650" ht="12.75" customHeight="1">
      <c r="A1650" s="38" t="s">
        <v>106</v>
      </c>
      <c r="B1650" s="34" t="s">
        <v>1921</v>
      </c>
      <c r="C1650" s="39" t="s">
        <v>4046</v>
      </c>
      <c r="D1650" s="28" t="s">
        <v>6134</v>
      </c>
      <c r="E1650" s="26" t="s">
        <v>1902</v>
      </c>
      <c r="F1650" s="28" t="s">
        <v>1924</v>
      </c>
      <c r="G1650" s="28" t="s">
        <v>6135</v>
      </c>
      <c r="H1650" s="28" t="s">
        <v>88</v>
      </c>
      <c r="I1650" s="28" t="s">
        <v>5247</v>
      </c>
      <c r="J1650" s="28" t="s">
        <v>1553</v>
      </c>
      <c r="K1650" s="28" t="s">
        <v>614</v>
      </c>
      <c r="L1650" s="40">
        <v>37000.0</v>
      </c>
      <c r="M1650" s="29">
        <f t="shared" si="648"/>
        <v>37000</v>
      </c>
      <c r="N1650" s="57"/>
      <c r="O1650" s="37">
        <v>6000.0</v>
      </c>
      <c r="P1650" s="31">
        <f t="shared" si="644"/>
        <v>0.06166666667</v>
      </c>
      <c r="Q1650" s="32">
        <f t="shared" si="645"/>
        <v>31000</v>
      </c>
      <c r="R1650" s="32">
        <f t="shared" si="646"/>
        <v>21000</v>
      </c>
      <c r="S1650" s="28"/>
      <c r="T1650" s="28">
        <f t="shared" si="647"/>
        <v>0</v>
      </c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</row>
    <row r="1651" ht="12.75" customHeight="1">
      <c r="A1651" s="38" t="s">
        <v>106</v>
      </c>
      <c r="B1651" s="34" t="s">
        <v>1921</v>
      </c>
      <c r="C1651" s="39" t="s">
        <v>6136</v>
      </c>
      <c r="D1651" s="28" t="s">
        <v>6137</v>
      </c>
      <c r="E1651" s="26" t="s">
        <v>1902</v>
      </c>
      <c r="F1651" s="28" t="s">
        <v>1924</v>
      </c>
      <c r="G1651" s="28" t="s">
        <v>6138</v>
      </c>
      <c r="H1651" s="28" t="s">
        <v>88</v>
      </c>
      <c r="I1651" s="28" t="s">
        <v>43</v>
      </c>
      <c r="J1651" s="28" t="s">
        <v>1563</v>
      </c>
      <c r="K1651" s="28" t="s">
        <v>809</v>
      </c>
      <c r="L1651" s="40">
        <v>32000.0</v>
      </c>
      <c r="M1651" s="29">
        <f t="shared" si="648"/>
        <v>32000</v>
      </c>
      <c r="N1651" s="57"/>
      <c r="O1651" s="37">
        <v>6000.0</v>
      </c>
      <c r="P1651" s="31">
        <f t="shared" si="644"/>
        <v>0.05333333333</v>
      </c>
      <c r="Q1651" s="32">
        <f t="shared" si="645"/>
        <v>26000</v>
      </c>
      <c r="R1651" s="32">
        <f t="shared" si="646"/>
        <v>16000</v>
      </c>
      <c r="S1651" s="28"/>
      <c r="T1651" s="28">
        <f t="shared" si="647"/>
        <v>0</v>
      </c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</row>
    <row r="1652" ht="12.75" customHeight="1">
      <c r="A1652" s="38" t="s">
        <v>106</v>
      </c>
      <c r="B1652" s="34" t="s">
        <v>1921</v>
      </c>
      <c r="C1652" s="39" t="s">
        <v>6139</v>
      </c>
      <c r="D1652" s="28" t="s">
        <v>6140</v>
      </c>
      <c r="E1652" s="26" t="s">
        <v>1902</v>
      </c>
      <c r="F1652" s="28" t="s">
        <v>1924</v>
      </c>
      <c r="G1652" s="28" t="s">
        <v>6141</v>
      </c>
      <c r="H1652" s="28" t="s">
        <v>88</v>
      </c>
      <c r="I1652" s="28" t="s">
        <v>112</v>
      </c>
      <c r="J1652" s="28" t="s">
        <v>1433</v>
      </c>
      <c r="K1652" s="28" t="s">
        <v>413</v>
      </c>
      <c r="L1652" s="40">
        <v>12000.0</v>
      </c>
      <c r="M1652" s="29">
        <f t="shared" si="648"/>
        <v>12000</v>
      </c>
      <c r="N1652" s="57"/>
      <c r="O1652" s="37">
        <v>6000.0</v>
      </c>
      <c r="P1652" s="31">
        <f t="shared" si="644"/>
        <v>0.02</v>
      </c>
      <c r="Q1652" s="32">
        <f t="shared" si="645"/>
        <v>6000</v>
      </c>
      <c r="R1652" s="32">
        <f t="shared" si="646"/>
        <v>-4000</v>
      </c>
      <c r="S1652" s="28"/>
      <c r="T1652" s="28">
        <f t="shared" si="647"/>
        <v>0</v>
      </c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</row>
    <row r="1653" ht="12.75" customHeight="1">
      <c r="A1653" s="38" t="s">
        <v>106</v>
      </c>
      <c r="B1653" s="34" t="s">
        <v>1921</v>
      </c>
      <c r="C1653" s="39" t="s">
        <v>6142</v>
      </c>
      <c r="D1653" s="28" t="s">
        <v>6143</v>
      </c>
      <c r="E1653" s="26" t="s">
        <v>1902</v>
      </c>
      <c r="F1653" s="28" t="s">
        <v>1924</v>
      </c>
      <c r="G1653" s="28" t="s">
        <v>6144</v>
      </c>
      <c r="H1653" s="28" t="s">
        <v>88</v>
      </c>
      <c r="I1653" s="28" t="s">
        <v>6145</v>
      </c>
      <c r="J1653" s="28" t="s">
        <v>247</v>
      </c>
      <c r="K1653" s="28" t="s">
        <v>1066</v>
      </c>
      <c r="L1653" s="40">
        <v>40000.0</v>
      </c>
      <c r="M1653" s="29">
        <f t="shared" si="648"/>
        <v>40000</v>
      </c>
      <c r="N1653" s="57"/>
      <c r="O1653" s="37">
        <v>6000.0</v>
      </c>
      <c r="P1653" s="31">
        <f t="shared" si="644"/>
        <v>0.06666666667</v>
      </c>
      <c r="Q1653" s="32">
        <f t="shared" si="645"/>
        <v>34000</v>
      </c>
      <c r="R1653" s="32">
        <f t="shared" si="646"/>
        <v>24000</v>
      </c>
      <c r="S1653" s="28"/>
      <c r="T1653" s="28">
        <f t="shared" si="647"/>
        <v>0</v>
      </c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</row>
    <row r="1654">
      <c r="A1654" s="38" t="s">
        <v>106</v>
      </c>
      <c r="B1654" s="34" t="s">
        <v>1921</v>
      </c>
      <c r="C1654" s="39" t="s">
        <v>5908</v>
      </c>
      <c r="D1654" s="28" t="s">
        <v>6146</v>
      </c>
      <c r="E1654" s="26" t="s">
        <v>1905</v>
      </c>
      <c r="F1654" s="28" t="s">
        <v>1924</v>
      </c>
      <c r="G1654" s="28" t="s">
        <v>6147</v>
      </c>
      <c r="H1654" s="28" t="s">
        <v>88</v>
      </c>
      <c r="I1654" s="28" t="s">
        <v>2030</v>
      </c>
      <c r="J1654" s="28" t="s">
        <v>1769</v>
      </c>
      <c r="K1654" s="28" t="s">
        <v>1147</v>
      </c>
      <c r="L1654" s="40">
        <v>6000.0</v>
      </c>
      <c r="M1654" s="29">
        <f t="shared" si="648"/>
        <v>6000</v>
      </c>
      <c r="N1654" s="57"/>
      <c r="O1654" s="37">
        <v>6000.0</v>
      </c>
      <c r="P1654" s="31">
        <f t="shared" si="644"/>
        <v>0.01</v>
      </c>
      <c r="Q1654" s="32">
        <f t="shared" si="645"/>
        <v>0</v>
      </c>
      <c r="R1654" s="32">
        <f t="shared" si="646"/>
        <v>-10000</v>
      </c>
      <c r="S1654" s="28"/>
      <c r="T1654" s="28">
        <f t="shared" si="647"/>
        <v>1</v>
      </c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</row>
    <row r="1655">
      <c r="A1655" s="38" t="s">
        <v>106</v>
      </c>
      <c r="B1655" s="34" t="s">
        <v>1921</v>
      </c>
      <c r="C1655" s="39" t="s">
        <v>6148</v>
      </c>
      <c r="D1655" s="28" t="s">
        <v>6149</v>
      </c>
      <c r="E1655" s="26" t="s">
        <v>1905</v>
      </c>
      <c r="F1655" s="28" t="s">
        <v>1924</v>
      </c>
      <c r="G1655" s="28" t="s">
        <v>6150</v>
      </c>
      <c r="H1655" s="28" t="s">
        <v>88</v>
      </c>
      <c r="I1655" s="28" t="s">
        <v>4177</v>
      </c>
      <c r="J1655" s="28" t="s">
        <v>1664</v>
      </c>
      <c r="K1655" s="28" t="s">
        <v>261</v>
      </c>
      <c r="L1655" s="40">
        <v>4500.0</v>
      </c>
      <c r="M1655" s="29">
        <f t="shared" si="648"/>
        <v>4500</v>
      </c>
      <c r="N1655" s="57"/>
      <c r="O1655" s="37">
        <v>6000.0</v>
      </c>
      <c r="P1655" s="31">
        <f t="shared" si="644"/>
        <v>0.0075</v>
      </c>
      <c r="Q1655" s="32">
        <f t="shared" si="645"/>
        <v>-1500</v>
      </c>
      <c r="R1655" s="32">
        <f t="shared" si="646"/>
        <v>-11500</v>
      </c>
      <c r="S1655" s="28"/>
      <c r="T1655" s="28">
        <f t="shared" si="647"/>
        <v>1</v>
      </c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</row>
    <row r="1656">
      <c r="A1656" s="38" t="s">
        <v>106</v>
      </c>
      <c r="B1656" s="34" t="s">
        <v>1921</v>
      </c>
      <c r="C1656" s="39" t="s">
        <v>6151</v>
      </c>
      <c r="D1656" s="28" t="s">
        <v>6152</v>
      </c>
      <c r="E1656" s="26" t="s">
        <v>1905</v>
      </c>
      <c r="F1656" s="28" t="s">
        <v>1924</v>
      </c>
      <c r="G1656" s="28" t="s">
        <v>6153</v>
      </c>
      <c r="H1656" s="28" t="s">
        <v>88</v>
      </c>
      <c r="I1656" s="28" t="s">
        <v>2454</v>
      </c>
      <c r="J1656" s="28" t="s">
        <v>1751</v>
      </c>
      <c r="K1656" s="28" t="s">
        <v>844</v>
      </c>
      <c r="L1656" s="40">
        <v>4500.0</v>
      </c>
      <c r="M1656" s="29">
        <f t="shared" si="648"/>
        <v>4500</v>
      </c>
      <c r="N1656" s="57"/>
      <c r="O1656" s="37">
        <v>6000.0</v>
      </c>
      <c r="P1656" s="31">
        <f t="shared" si="644"/>
        <v>0.0075</v>
      </c>
      <c r="Q1656" s="32">
        <f t="shared" si="645"/>
        <v>-1500</v>
      </c>
      <c r="R1656" s="32">
        <f t="shared" si="646"/>
        <v>-11500</v>
      </c>
      <c r="S1656" s="28"/>
      <c r="T1656" s="28">
        <f t="shared" si="647"/>
        <v>1</v>
      </c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</row>
    <row r="1657">
      <c r="A1657" s="38" t="s">
        <v>106</v>
      </c>
      <c r="B1657" s="34" t="s">
        <v>1921</v>
      </c>
      <c r="C1657" s="39" t="s">
        <v>6154</v>
      </c>
      <c r="D1657" s="28" t="s">
        <v>6155</v>
      </c>
      <c r="E1657" s="26" t="s">
        <v>1905</v>
      </c>
      <c r="F1657" s="28" t="s">
        <v>1924</v>
      </c>
      <c r="G1657" s="28" t="s">
        <v>6156</v>
      </c>
      <c r="H1657" s="28" t="s">
        <v>88</v>
      </c>
      <c r="I1657" s="28" t="s">
        <v>6157</v>
      </c>
      <c r="J1657" s="28" t="s">
        <v>1754</v>
      </c>
      <c r="K1657" s="28" t="s">
        <v>625</v>
      </c>
      <c r="L1657" s="40">
        <v>11500.0</v>
      </c>
      <c r="M1657" s="29">
        <f t="shared" si="648"/>
        <v>11500</v>
      </c>
      <c r="N1657" s="57"/>
      <c r="O1657" s="37">
        <v>6000.0</v>
      </c>
      <c r="P1657" s="31">
        <f t="shared" si="644"/>
        <v>0.01916666667</v>
      </c>
      <c r="Q1657" s="32">
        <f t="shared" si="645"/>
        <v>5500</v>
      </c>
      <c r="R1657" s="32">
        <f t="shared" si="646"/>
        <v>-4500</v>
      </c>
      <c r="S1657" s="28"/>
      <c r="T1657" s="28">
        <f t="shared" si="647"/>
        <v>0</v>
      </c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</row>
    <row r="1658">
      <c r="A1658" s="38" t="s">
        <v>106</v>
      </c>
      <c r="B1658" s="34" t="s">
        <v>1921</v>
      </c>
      <c r="C1658" s="39" t="s">
        <v>4086</v>
      </c>
      <c r="D1658" s="28" t="s">
        <v>6158</v>
      </c>
      <c r="E1658" s="26" t="s">
        <v>1902</v>
      </c>
      <c r="F1658" s="28" t="s">
        <v>1924</v>
      </c>
      <c r="G1658" s="28" t="s">
        <v>6159</v>
      </c>
      <c r="H1658" s="28" t="s">
        <v>88</v>
      </c>
      <c r="I1658" s="28" t="s">
        <v>2125</v>
      </c>
      <c r="J1658" s="28" t="s">
        <v>1646</v>
      </c>
      <c r="K1658" s="28" t="s">
        <v>1132</v>
      </c>
      <c r="L1658" s="40">
        <v>28000.0</v>
      </c>
      <c r="M1658" s="29">
        <f t="shared" si="648"/>
        <v>28000</v>
      </c>
      <c r="N1658" s="57"/>
      <c r="O1658" s="37">
        <v>6000.0</v>
      </c>
      <c r="P1658" s="31">
        <f t="shared" si="644"/>
        <v>0.04666666667</v>
      </c>
      <c r="Q1658" s="32">
        <f t="shared" si="645"/>
        <v>22000</v>
      </c>
      <c r="R1658" s="32">
        <f t="shared" si="646"/>
        <v>12000</v>
      </c>
      <c r="S1658" s="28"/>
      <c r="T1658" s="28">
        <f t="shared" si="647"/>
        <v>0</v>
      </c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</row>
    <row r="1659">
      <c r="A1659" s="38" t="s">
        <v>106</v>
      </c>
      <c r="B1659" s="34" t="s">
        <v>1921</v>
      </c>
      <c r="C1659" s="39" t="s">
        <v>3042</v>
      </c>
      <c r="D1659" s="28" t="s">
        <v>6160</v>
      </c>
      <c r="E1659" s="26" t="s">
        <v>1905</v>
      </c>
      <c r="F1659" s="28" t="s">
        <v>1924</v>
      </c>
      <c r="G1659" s="28" t="s">
        <v>6161</v>
      </c>
      <c r="H1659" s="28" t="s">
        <v>88</v>
      </c>
      <c r="I1659" s="28" t="s">
        <v>1982</v>
      </c>
      <c r="J1659" s="28" t="s">
        <v>1531</v>
      </c>
      <c r="K1659" s="28" t="s">
        <v>390</v>
      </c>
      <c r="L1659" s="40">
        <v>4000.0</v>
      </c>
      <c r="M1659" s="29">
        <f t="shared" si="648"/>
        <v>4000</v>
      </c>
      <c r="N1659" s="57"/>
      <c r="O1659" s="37">
        <v>6000.0</v>
      </c>
      <c r="P1659" s="31">
        <f t="shared" si="644"/>
        <v>0.006666666667</v>
      </c>
      <c r="Q1659" s="32">
        <f t="shared" si="645"/>
        <v>-2000</v>
      </c>
      <c r="R1659" s="32">
        <f t="shared" si="646"/>
        <v>-12000</v>
      </c>
      <c r="S1659" s="28"/>
      <c r="T1659" s="28">
        <f t="shared" si="647"/>
        <v>1</v>
      </c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</row>
    <row r="1660">
      <c r="A1660" s="38" t="s">
        <v>106</v>
      </c>
      <c r="B1660" s="34" t="s">
        <v>1921</v>
      </c>
      <c r="C1660" s="39" t="s">
        <v>5405</v>
      </c>
      <c r="D1660" s="28" t="s">
        <v>6162</v>
      </c>
      <c r="E1660" s="26" t="s">
        <v>1905</v>
      </c>
      <c r="F1660" s="28" t="s">
        <v>1924</v>
      </c>
      <c r="G1660" s="28" t="s">
        <v>6163</v>
      </c>
      <c r="H1660" s="28" t="s">
        <v>88</v>
      </c>
      <c r="I1660" s="28" t="s">
        <v>6164</v>
      </c>
      <c r="J1660" s="28" t="s">
        <v>1457</v>
      </c>
      <c r="K1660" s="28" t="s">
        <v>739</v>
      </c>
      <c r="L1660" s="40">
        <v>7500.0</v>
      </c>
      <c r="M1660" s="29">
        <f t="shared" si="648"/>
        <v>7500</v>
      </c>
      <c r="N1660" s="57"/>
      <c r="O1660" s="37">
        <v>6000.0</v>
      </c>
      <c r="P1660" s="31">
        <f t="shared" si="644"/>
        <v>0.0125</v>
      </c>
      <c r="Q1660" s="32">
        <f t="shared" si="645"/>
        <v>1500</v>
      </c>
      <c r="R1660" s="32">
        <f t="shared" si="646"/>
        <v>-8500</v>
      </c>
      <c r="S1660" s="28"/>
      <c r="T1660" s="28">
        <f t="shared" si="647"/>
        <v>0</v>
      </c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</row>
    <row r="1661">
      <c r="A1661" s="38" t="s">
        <v>106</v>
      </c>
      <c r="B1661" s="34" t="s">
        <v>1921</v>
      </c>
      <c r="C1661" s="39" t="s">
        <v>6165</v>
      </c>
      <c r="D1661" s="28" t="s">
        <v>6166</v>
      </c>
      <c r="E1661" s="26" t="s">
        <v>1905</v>
      </c>
      <c r="F1661" s="28" t="s">
        <v>1924</v>
      </c>
      <c r="G1661" s="28" t="s">
        <v>6167</v>
      </c>
      <c r="H1661" s="28" t="s">
        <v>88</v>
      </c>
      <c r="I1661" s="28" t="s">
        <v>2568</v>
      </c>
      <c r="J1661" s="28" t="s">
        <v>1402</v>
      </c>
      <c r="K1661" s="28" t="s">
        <v>860</v>
      </c>
      <c r="L1661" s="40">
        <v>2500.0</v>
      </c>
      <c r="M1661" s="29">
        <f t="shared" si="648"/>
        <v>2500</v>
      </c>
      <c r="N1661" s="57"/>
      <c r="O1661" s="37">
        <v>6000.0</v>
      </c>
      <c r="P1661" s="31">
        <f t="shared" si="644"/>
        <v>0.004166666667</v>
      </c>
      <c r="Q1661" s="32">
        <f t="shared" si="645"/>
        <v>-3500</v>
      </c>
      <c r="R1661" s="32">
        <f t="shared" si="646"/>
        <v>-13500</v>
      </c>
      <c r="S1661" s="28"/>
      <c r="T1661" s="28">
        <f t="shared" si="647"/>
        <v>1</v>
      </c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</row>
    <row r="1662">
      <c r="A1662" s="38" t="s">
        <v>106</v>
      </c>
      <c r="B1662" s="34" t="s">
        <v>1921</v>
      </c>
      <c r="C1662" s="39" t="s">
        <v>6168</v>
      </c>
      <c r="D1662" s="28" t="s">
        <v>6169</v>
      </c>
      <c r="E1662" s="26" t="s">
        <v>1902</v>
      </c>
      <c r="F1662" s="28" t="s">
        <v>1924</v>
      </c>
      <c r="G1662" s="28" t="s">
        <v>6170</v>
      </c>
      <c r="H1662" s="28" t="s">
        <v>88</v>
      </c>
      <c r="I1662" s="28" t="s">
        <v>75</v>
      </c>
      <c r="J1662" s="28" t="s">
        <v>1421</v>
      </c>
      <c r="K1662" s="28" t="s">
        <v>1231</v>
      </c>
      <c r="L1662" s="40">
        <v>9000.0</v>
      </c>
      <c r="M1662" s="29">
        <f t="shared" si="648"/>
        <v>9000</v>
      </c>
      <c r="N1662" s="57"/>
      <c r="O1662" s="37">
        <v>6000.0</v>
      </c>
      <c r="P1662" s="31">
        <f t="shared" si="644"/>
        <v>0.015</v>
      </c>
      <c r="Q1662" s="32">
        <f t="shared" si="645"/>
        <v>3000</v>
      </c>
      <c r="R1662" s="32">
        <f t="shared" si="646"/>
        <v>-7000</v>
      </c>
      <c r="S1662" s="28"/>
      <c r="T1662" s="28">
        <f t="shared" si="647"/>
        <v>0</v>
      </c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</row>
    <row r="1663">
      <c r="A1663" s="38" t="s">
        <v>106</v>
      </c>
      <c r="B1663" s="34" t="s">
        <v>1921</v>
      </c>
      <c r="C1663" s="39" t="s">
        <v>5934</v>
      </c>
      <c r="D1663" s="28" t="s">
        <v>6171</v>
      </c>
      <c r="E1663" s="26" t="s">
        <v>1902</v>
      </c>
      <c r="F1663" s="28" t="s">
        <v>1924</v>
      </c>
      <c r="G1663" s="28" t="s">
        <v>6172</v>
      </c>
      <c r="H1663" s="28" t="s">
        <v>88</v>
      </c>
      <c r="I1663" s="28" t="s">
        <v>6173</v>
      </c>
      <c r="J1663" s="28" t="s">
        <v>1617</v>
      </c>
      <c r="K1663" s="28" t="s">
        <v>825</v>
      </c>
      <c r="L1663" s="40">
        <v>21000.0</v>
      </c>
      <c r="M1663" s="29">
        <f t="shared" si="648"/>
        <v>21000</v>
      </c>
      <c r="N1663" s="57"/>
      <c r="O1663" s="37">
        <v>6000.0</v>
      </c>
      <c r="P1663" s="31">
        <f t="shared" si="644"/>
        <v>0.035</v>
      </c>
      <c r="Q1663" s="32">
        <f t="shared" si="645"/>
        <v>15000</v>
      </c>
      <c r="R1663" s="32">
        <f t="shared" si="646"/>
        <v>5000</v>
      </c>
      <c r="S1663" s="28"/>
      <c r="T1663" s="28">
        <f t="shared" si="647"/>
        <v>0</v>
      </c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</row>
    <row r="1664">
      <c r="A1664" s="38" t="s">
        <v>106</v>
      </c>
      <c r="B1664" s="34" t="s">
        <v>1928</v>
      </c>
      <c r="C1664" s="39" t="s">
        <v>6174</v>
      </c>
      <c r="D1664" s="28" t="s">
        <v>6175</v>
      </c>
      <c r="E1664" s="26" t="s">
        <v>1902</v>
      </c>
      <c r="F1664" s="28" t="s">
        <v>1924</v>
      </c>
      <c r="G1664" s="28" t="s">
        <v>6176</v>
      </c>
      <c r="H1664" s="28" t="s">
        <v>88</v>
      </c>
      <c r="I1664" s="28" t="s">
        <v>2402</v>
      </c>
      <c r="J1664" s="28" t="s">
        <v>1405</v>
      </c>
      <c r="K1664" s="28" t="s">
        <v>1247</v>
      </c>
      <c r="L1664" s="40">
        <v>32000.0</v>
      </c>
      <c r="M1664" s="29">
        <f t="shared" si="648"/>
        <v>32000</v>
      </c>
      <c r="N1664" s="57"/>
      <c r="O1664" s="37">
        <v>6000.0</v>
      </c>
      <c r="P1664" s="31">
        <f t="shared" si="644"/>
        <v>0.05333333333</v>
      </c>
      <c r="Q1664" s="32">
        <f t="shared" si="645"/>
        <v>26000</v>
      </c>
      <c r="R1664" s="32">
        <f t="shared" si="646"/>
        <v>16000</v>
      </c>
      <c r="S1664" s="28"/>
      <c r="T1664" s="28">
        <f t="shared" si="647"/>
        <v>0</v>
      </c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</row>
    <row r="1665">
      <c r="A1665" s="25" t="s">
        <v>106</v>
      </c>
      <c r="B1665" s="26" t="s">
        <v>1937</v>
      </c>
      <c r="C1665" s="39" t="s">
        <v>6177</v>
      </c>
      <c r="D1665" s="28" t="s">
        <v>6178</v>
      </c>
      <c r="E1665" s="28" t="s">
        <v>1902</v>
      </c>
      <c r="F1665" s="28" t="s">
        <v>1924</v>
      </c>
      <c r="G1665" s="28" t="s">
        <v>6179</v>
      </c>
      <c r="H1665" s="28" t="s">
        <v>88</v>
      </c>
      <c r="I1665" s="28" t="s">
        <v>2830</v>
      </c>
      <c r="J1665" s="28" t="s">
        <v>1808</v>
      </c>
      <c r="K1665" s="28" t="s">
        <v>691</v>
      </c>
      <c r="L1665" s="29">
        <f t="shared" ref="L1665:L1666" si="650">M1665*1.2</f>
        <v>60000</v>
      </c>
      <c r="M1665" s="40">
        <v>50000.0</v>
      </c>
      <c r="N1665" s="32"/>
      <c r="O1665" s="30">
        <v>6000.0</v>
      </c>
      <c r="P1665" s="31">
        <f t="shared" ref="P1665:P1667" si="651">sum(M1665/O1665/100)</f>
        <v>0.08333333333</v>
      </c>
      <c r="Q1665" s="32">
        <f t="shared" ref="Q1665:Q1667" si="652">sum(M1665-O1665)</f>
        <v>44000</v>
      </c>
      <c r="R1665" s="32">
        <f t="shared" ref="R1665:R1667" si="653">M1665-O1665-$S$1</f>
        <v>34000</v>
      </c>
      <c r="S1665" s="28"/>
      <c r="T1665" s="28">
        <f t="shared" ref="T1665:T1703" si="654">IF(O1665&gt;=M1665,1,0)</f>
        <v>0</v>
      </c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</row>
    <row r="1666">
      <c r="A1666" s="25" t="s">
        <v>106</v>
      </c>
      <c r="B1666" s="26" t="s">
        <v>1937</v>
      </c>
      <c r="C1666" s="42" t="s">
        <v>5639</v>
      </c>
      <c r="D1666" s="28" t="s">
        <v>6180</v>
      </c>
      <c r="E1666" s="28" t="s">
        <v>1902</v>
      </c>
      <c r="F1666" s="28" t="s">
        <v>3587</v>
      </c>
      <c r="G1666" s="28" t="s">
        <v>6181</v>
      </c>
      <c r="H1666" s="28" t="s">
        <v>88</v>
      </c>
      <c r="I1666" s="28" t="s">
        <v>2422</v>
      </c>
      <c r="J1666" s="28" t="s">
        <v>1418</v>
      </c>
      <c r="K1666" s="28" t="s">
        <v>636</v>
      </c>
      <c r="L1666" s="29">
        <f t="shared" si="650"/>
        <v>38400</v>
      </c>
      <c r="M1666" s="43">
        <v>32000.0</v>
      </c>
      <c r="N1666" s="28"/>
      <c r="O1666" s="30">
        <v>6000.0</v>
      </c>
      <c r="P1666" s="31">
        <f t="shared" si="651"/>
        <v>0.05333333333</v>
      </c>
      <c r="Q1666" s="32">
        <f t="shared" si="652"/>
        <v>26000</v>
      </c>
      <c r="R1666" s="32">
        <f t="shared" si="653"/>
        <v>16000</v>
      </c>
      <c r="S1666" s="28"/>
      <c r="T1666" s="28">
        <f t="shared" si="654"/>
        <v>0</v>
      </c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</row>
    <row r="1667">
      <c r="A1667" s="25" t="s">
        <v>106</v>
      </c>
      <c r="B1667" s="35" t="s">
        <v>1949</v>
      </c>
      <c r="C1667" s="27" t="s">
        <v>6182</v>
      </c>
      <c r="D1667" s="28" t="s">
        <v>6183</v>
      </c>
      <c r="E1667" s="28" t="s">
        <v>1905</v>
      </c>
      <c r="F1667" s="28" t="s">
        <v>1924</v>
      </c>
      <c r="G1667" s="28" t="s">
        <v>6184</v>
      </c>
      <c r="H1667" s="28" t="s">
        <v>88</v>
      </c>
      <c r="I1667" s="28" t="s">
        <v>9</v>
      </c>
      <c r="J1667" s="32" t="s">
        <v>1605</v>
      </c>
      <c r="K1667" s="32" t="s">
        <v>1077</v>
      </c>
      <c r="L1667" s="29">
        <v>7800.0</v>
      </c>
      <c r="M1667" s="49">
        <v>6500.0</v>
      </c>
      <c r="N1667" s="50"/>
      <c r="O1667" s="48">
        <v>6000.0</v>
      </c>
      <c r="P1667" s="31">
        <f t="shared" si="651"/>
        <v>0.01083333333</v>
      </c>
      <c r="Q1667" s="32">
        <f t="shared" si="652"/>
        <v>500</v>
      </c>
      <c r="R1667" s="32">
        <f t="shared" si="653"/>
        <v>-9500</v>
      </c>
      <c r="S1667" s="28"/>
      <c r="T1667" s="28">
        <f t="shared" si="654"/>
        <v>0</v>
      </c>
      <c r="U1667" s="28"/>
      <c r="V1667" s="28"/>
      <c r="W1667" s="28"/>
    </row>
    <row r="1668">
      <c r="A1668" s="25" t="s">
        <v>107</v>
      </c>
      <c r="B1668" s="26" t="s">
        <v>1937</v>
      </c>
      <c r="C1668" s="44" t="s">
        <v>6185</v>
      </c>
      <c r="D1668" s="6" t="s">
        <v>6186</v>
      </c>
      <c r="E1668" s="6" t="s">
        <v>1902</v>
      </c>
      <c r="F1668" s="6" t="s">
        <v>1924</v>
      </c>
      <c r="G1668" s="6" t="s">
        <v>6187</v>
      </c>
      <c r="I1668" s="6" t="s">
        <v>2205</v>
      </c>
      <c r="J1668" s="6" t="s">
        <v>1726</v>
      </c>
      <c r="K1668" s="6" t="s">
        <v>1247</v>
      </c>
      <c r="L1668" s="29">
        <f t="shared" ref="L1668:L1674" si="655">M1668*1.2</f>
        <v>108000</v>
      </c>
      <c r="M1668" s="45">
        <v>90000.0</v>
      </c>
      <c r="O1668" s="30">
        <v>6000.0</v>
      </c>
      <c r="P1668" s="31">
        <v>0.15</v>
      </c>
      <c r="Q1668" s="32">
        <v>84000.0</v>
      </c>
      <c r="R1668" s="32">
        <v>74000.0</v>
      </c>
      <c r="S1668" s="28"/>
      <c r="T1668" s="28">
        <f t="shared" si="654"/>
        <v>0</v>
      </c>
    </row>
    <row r="1669">
      <c r="A1669" s="25" t="s">
        <v>107</v>
      </c>
      <c r="B1669" s="26" t="s">
        <v>1937</v>
      </c>
      <c r="C1669" s="44" t="s">
        <v>6188</v>
      </c>
      <c r="D1669" s="6" t="s">
        <v>6189</v>
      </c>
      <c r="E1669" s="6" t="s">
        <v>1902</v>
      </c>
      <c r="F1669" s="6" t="s">
        <v>1924</v>
      </c>
      <c r="G1669" s="6" t="s">
        <v>6190</v>
      </c>
      <c r="I1669" s="6" t="s">
        <v>2205</v>
      </c>
      <c r="J1669" s="6" t="s">
        <v>1729</v>
      </c>
      <c r="K1669" s="6" t="s">
        <v>309</v>
      </c>
      <c r="L1669" s="29">
        <f t="shared" si="655"/>
        <v>360000</v>
      </c>
      <c r="M1669" s="45">
        <v>300000.0</v>
      </c>
      <c r="O1669" s="30">
        <v>6000.0</v>
      </c>
      <c r="P1669" s="31">
        <v>0.5</v>
      </c>
      <c r="Q1669" s="32">
        <v>294000.0</v>
      </c>
      <c r="R1669" s="32">
        <v>284000.0</v>
      </c>
      <c r="S1669" s="28"/>
      <c r="T1669" s="28">
        <f t="shared" si="654"/>
        <v>0</v>
      </c>
    </row>
    <row r="1670">
      <c r="A1670" s="25" t="s">
        <v>107</v>
      </c>
      <c r="B1670" s="26" t="s">
        <v>1937</v>
      </c>
      <c r="C1670" s="39" t="s">
        <v>5126</v>
      </c>
      <c r="D1670" s="28" t="s">
        <v>6191</v>
      </c>
      <c r="E1670" s="28" t="s">
        <v>1902</v>
      </c>
      <c r="F1670" s="28" t="s">
        <v>1924</v>
      </c>
      <c r="G1670" s="28" t="s">
        <v>6192</v>
      </c>
      <c r="H1670" s="28" t="s">
        <v>2205</v>
      </c>
      <c r="I1670" s="28" t="s">
        <v>48</v>
      </c>
      <c r="J1670" s="28" t="s">
        <v>1454</v>
      </c>
      <c r="K1670" s="28" t="s">
        <v>227</v>
      </c>
      <c r="L1670" s="29">
        <f t="shared" si="655"/>
        <v>102000</v>
      </c>
      <c r="M1670" s="40">
        <v>85000.0</v>
      </c>
      <c r="N1670" s="32"/>
      <c r="O1670" s="30">
        <v>6000.0</v>
      </c>
      <c r="P1670" s="31">
        <f t="shared" ref="P1670:P1679" si="656">sum(M1670/O1670/100)</f>
        <v>0.1416666667</v>
      </c>
      <c r="Q1670" s="32">
        <f t="shared" ref="Q1670:Q1679" si="657">sum(M1670-O1670)</f>
        <v>79000</v>
      </c>
      <c r="R1670" s="32">
        <f t="shared" ref="R1670:R1679" si="658">M1670-O1670-$S$1</f>
        <v>69000</v>
      </c>
      <c r="S1670" s="28"/>
      <c r="T1670" s="28">
        <f t="shared" si="654"/>
        <v>0</v>
      </c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</row>
    <row r="1671">
      <c r="A1671" s="25" t="s">
        <v>107</v>
      </c>
      <c r="B1671" s="26" t="s">
        <v>1937</v>
      </c>
      <c r="C1671" s="39" t="s">
        <v>6193</v>
      </c>
      <c r="D1671" s="28" t="s">
        <v>6194</v>
      </c>
      <c r="E1671" s="28" t="s">
        <v>1902</v>
      </c>
      <c r="F1671" s="28" t="s">
        <v>1924</v>
      </c>
      <c r="G1671" s="28" t="s">
        <v>6195</v>
      </c>
      <c r="H1671" s="28" t="s">
        <v>2205</v>
      </c>
      <c r="I1671" s="28" t="s">
        <v>30</v>
      </c>
      <c r="J1671" s="28" t="s">
        <v>1620</v>
      </c>
      <c r="K1671" s="28" t="s">
        <v>442</v>
      </c>
      <c r="L1671" s="29">
        <f t="shared" si="655"/>
        <v>210000</v>
      </c>
      <c r="M1671" s="40">
        <v>175000.0</v>
      </c>
      <c r="N1671" s="32"/>
      <c r="O1671" s="30">
        <v>6000.0</v>
      </c>
      <c r="P1671" s="31">
        <f t="shared" si="656"/>
        <v>0.2916666667</v>
      </c>
      <c r="Q1671" s="32">
        <f t="shared" si="657"/>
        <v>169000</v>
      </c>
      <c r="R1671" s="32">
        <f t="shared" si="658"/>
        <v>159000</v>
      </c>
      <c r="S1671" s="28"/>
      <c r="T1671" s="28">
        <f t="shared" si="654"/>
        <v>0</v>
      </c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</row>
    <row r="1672">
      <c r="A1672" s="25" t="s">
        <v>107</v>
      </c>
      <c r="B1672" s="26" t="s">
        <v>1937</v>
      </c>
      <c r="C1672" s="42" t="s">
        <v>6196</v>
      </c>
      <c r="D1672" s="28" t="s">
        <v>6197</v>
      </c>
      <c r="E1672" s="28" t="s">
        <v>1902</v>
      </c>
      <c r="F1672" s="28" t="s">
        <v>1924</v>
      </c>
      <c r="G1672" s="28" t="s">
        <v>6198</v>
      </c>
      <c r="H1672" s="28" t="s">
        <v>2205</v>
      </c>
      <c r="I1672" s="28" t="s">
        <v>48</v>
      </c>
      <c r="J1672" s="28" t="s">
        <v>1729</v>
      </c>
      <c r="K1672" s="28" t="s">
        <v>309</v>
      </c>
      <c r="L1672" s="29">
        <f t="shared" si="655"/>
        <v>102000</v>
      </c>
      <c r="M1672" s="43">
        <v>85000.0</v>
      </c>
      <c r="N1672" s="28"/>
      <c r="O1672" s="30">
        <v>6000.0</v>
      </c>
      <c r="P1672" s="31">
        <f t="shared" si="656"/>
        <v>0.1416666667</v>
      </c>
      <c r="Q1672" s="32">
        <f t="shared" si="657"/>
        <v>79000</v>
      </c>
      <c r="R1672" s="32">
        <f t="shared" si="658"/>
        <v>69000</v>
      </c>
      <c r="S1672" s="28"/>
      <c r="T1672" s="28">
        <f t="shared" si="654"/>
        <v>0</v>
      </c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</row>
    <row r="1673">
      <c r="A1673" s="25" t="s">
        <v>107</v>
      </c>
      <c r="B1673" s="26" t="s">
        <v>1937</v>
      </c>
      <c r="C1673" s="42" t="s">
        <v>6199</v>
      </c>
      <c r="D1673" s="28" t="s">
        <v>6200</v>
      </c>
      <c r="E1673" s="28" t="s">
        <v>1902</v>
      </c>
      <c r="F1673" s="28" t="s">
        <v>1952</v>
      </c>
      <c r="G1673" s="28" t="s">
        <v>6201</v>
      </c>
      <c r="H1673" s="28" t="s">
        <v>2205</v>
      </c>
      <c r="I1673" s="28" t="s">
        <v>112</v>
      </c>
      <c r="J1673" s="28" t="s">
        <v>1743</v>
      </c>
      <c r="K1673" s="28" t="s">
        <v>177</v>
      </c>
      <c r="L1673" s="29">
        <f t="shared" si="655"/>
        <v>72000</v>
      </c>
      <c r="M1673" s="43">
        <v>60000.0</v>
      </c>
      <c r="N1673" s="28"/>
      <c r="O1673" s="30">
        <v>6000.0</v>
      </c>
      <c r="P1673" s="31">
        <f t="shared" si="656"/>
        <v>0.1</v>
      </c>
      <c r="Q1673" s="32">
        <f t="shared" si="657"/>
        <v>54000</v>
      </c>
      <c r="R1673" s="32">
        <f t="shared" si="658"/>
        <v>44000</v>
      </c>
      <c r="S1673" s="28"/>
      <c r="T1673" s="28">
        <f t="shared" si="654"/>
        <v>0</v>
      </c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</row>
    <row r="1674">
      <c r="A1674" s="25" t="s">
        <v>107</v>
      </c>
      <c r="B1674" s="26" t="s">
        <v>1937</v>
      </c>
      <c r="C1674" s="42" t="s">
        <v>6202</v>
      </c>
      <c r="D1674" s="28" t="s">
        <v>6203</v>
      </c>
      <c r="E1674" s="28" t="s">
        <v>1902</v>
      </c>
      <c r="F1674" s="28" t="s">
        <v>3587</v>
      </c>
      <c r="G1674" s="28" t="s">
        <v>6204</v>
      </c>
      <c r="H1674" s="28" t="s">
        <v>2205</v>
      </c>
      <c r="I1674" s="28" t="s">
        <v>2351</v>
      </c>
      <c r="J1674" s="28" t="s">
        <v>1502</v>
      </c>
      <c r="K1674" s="28" t="s">
        <v>348</v>
      </c>
      <c r="L1674" s="29">
        <f t="shared" si="655"/>
        <v>30000</v>
      </c>
      <c r="M1674" s="43">
        <v>25000.0</v>
      </c>
      <c r="N1674" s="28"/>
      <c r="O1674" s="30">
        <v>6000.0</v>
      </c>
      <c r="P1674" s="31">
        <f t="shared" si="656"/>
        <v>0.04166666667</v>
      </c>
      <c r="Q1674" s="32">
        <f t="shared" si="657"/>
        <v>19000</v>
      </c>
      <c r="R1674" s="32">
        <f t="shared" si="658"/>
        <v>9000</v>
      </c>
      <c r="S1674" s="28"/>
      <c r="T1674" s="28">
        <f t="shared" si="654"/>
        <v>0</v>
      </c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</row>
    <row r="1675">
      <c r="A1675" s="25" t="s">
        <v>107</v>
      </c>
      <c r="B1675" s="35" t="s">
        <v>1949</v>
      </c>
      <c r="C1675" s="27" t="s">
        <v>6205</v>
      </c>
      <c r="D1675" s="28" t="s">
        <v>6206</v>
      </c>
      <c r="E1675" s="28" t="s">
        <v>1902</v>
      </c>
      <c r="F1675" s="28" t="s">
        <v>1952</v>
      </c>
      <c r="G1675" s="28" t="s">
        <v>6207</v>
      </c>
      <c r="H1675" s="28" t="s">
        <v>2205</v>
      </c>
      <c r="I1675" s="28" t="s">
        <v>6208</v>
      </c>
      <c r="J1675" s="32" t="s">
        <v>1743</v>
      </c>
      <c r="K1675" s="32" t="s">
        <v>711</v>
      </c>
      <c r="L1675" s="29">
        <v>62400.0</v>
      </c>
      <c r="M1675" s="49">
        <v>52000.0</v>
      </c>
      <c r="N1675" s="50"/>
      <c r="O1675" s="48">
        <v>6000.0</v>
      </c>
      <c r="P1675" s="31">
        <f t="shared" si="656"/>
        <v>0.08666666667</v>
      </c>
      <c r="Q1675" s="32">
        <f t="shared" si="657"/>
        <v>46000</v>
      </c>
      <c r="R1675" s="32">
        <f t="shared" si="658"/>
        <v>36000</v>
      </c>
      <c r="S1675" s="28"/>
      <c r="T1675" s="28">
        <f t="shared" si="654"/>
        <v>0</v>
      </c>
      <c r="U1675" s="28"/>
      <c r="V1675" s="28"/>
      <c r="W1675" s="28"/>
    </row>
    <row r="1676">
      <c r="A1676" s="25" t="s">
        <v>107</v>
      </c>
      <c r="B1676" s="35" t="s">
        <v>1949</v>
      </c>
      <c r="C1676" s="27" t="s">
        <v>6209</v>
      </c>
      <c r="D1676" s="28" t="s">
        <v>6210</v>
      </c>
      <c r="E1676" s="28" t="s">
        <v>1902</v>
      </c>
      <c r="F1676" s="28" t="s">
        <v>1924</v>
      </c>
      <c r="G1676" s="28" t="s">
        <v>6211</v>
      </c>
      <c r="H1676" s="28" t="s">
        <v>2205</v>
      </c>
      <c r="I1676" s="28" t="s">
        <v>2041</v>
      </c>
      <c r="J1676" s="32" t="s">
        <v>1484</v>
      </c>
      <c r="K1676" s="32" t="s">
        <v>297</v>
      </c>
      <c r="L1676" s="29">
        <v>48000.0</v>
      </c>
      <c r="M1676" s="49">
        <v>40000.0</v>
      </c>
      <c r="N1676" s="50"/>
      <c r="O1676" s="48">
        <v>6000.0</v>
      </c>
      <c r="P1676" s="31">
        <f t="shared" si="656"/>
        <v>0.06666666667</v>
      </c>
      <c r="Q1676" s="32">
        <f t="shared" si="657"/>
        <v>34000</v>
      </c>
      <c r="R1676" s="32">
        <f t="shared" si="658"/>
        <v>24000</v>
      </c>
      <c r="S1676" s="28"/>
      <c r="T1676" s="28">
        <f t="shared" si="654"/>
        <v>0</v>
      </c>
      <c r="U1676" s="28"/>
      <c r="V1676" s="28"/>
      <c r="W1676" s="28"/>
    </row>
    <row r="1677">
      <c r="A1677" s="25" t="s">
        <v>107</v>
      </c>
      <c r="B1677" s="35" t="s">
        <v>1949</v>
      </c>
      <c r="C1677" s="27" t="s">
        <v>6212</v>
      </c>
      <c r="D1677" s="28" t="s">
        <v>6213</v>
      </c>
      <c r="E1677" s="28" t="s">
        <v>1905</v>
      </c>
      <c r="F1677" s="28" t="s">
        <v>1924</v>
      </c>
      <c r="G1677" s="28" t="s">
        <v>6214</v>
      </c>
      <c r="H1677" s="28" t="s">
        <v>2205</v>
      </c>
      <c r="I1677" s="28" t="s">
        <v>48</v>
      </c>
      <c r="J1677" s="32" t="s">
        <v>1548</v>
      </c>
      <c r="K1677" s="32" t="s">
        <v>233</v>
      </c>
      <c r="L1677" s="29">
        <v>48000.0</v>
      </c>
      <c r="M1677" s="49">
        <v>40000.0</v>
      </c>
      <c r="N1677" s="50"/>
      <c r="O1677" s="48">
        <v>6000.0</v>
      </c>
      <c r="P1677" s="31">
        <f t="shared" si="656"/>
        <v>0.06666666667</v>
      </c>
      <c r="Q1677" s="32">
        <f t="shared" si="657"/>
        <v>34000</v>
      </c>
      <c r="R1677" s="32">
        <f t="shared" si="658"/>
        <v>24000</v>
      </c>
      <c r="S1677" s="28"/>
      <c r="T1677" s="28">
        <f t="shared" si="654"/>
        <v>0</v>
      </c>
      <c r="U1677" s="28"/>
      <c r="V1677" s="28"/>
      <c r="W1677" s="28"/>
    </row>
    <row r="1678">
      <c r="A1678" s="25" t="s">
        <v>107</v>
      </c>
      <c r="B1678" s="35" t="s">
        <v>1949</v>
      </c>
      <c r="C1678" s="27" t="s">
        <v>6215</v>
      </c>
      <c r="D1678" s="28" t="s">
        <v>6216</v>
      </c>
      <c r="E1678" s="28" t="s">
        <v>1902</v>
      </c>
      <c r="F1678" s="28" t="s">
        <v>1952</v>
      </c>
      <c r="G1678" s="28" t="s">
        <v>6217</v>
      </c>
      <c r="H1678" s="28" t="s">
        <v>2205</v>
      </c>
      <c r="I1678" s="28" t="s">
        <v>21</v>
      </c>
      <c r="J1678" s="32" t="s">
        <v>1725</v>
      </c>
      <c r="K1678" s="32" t="s">
        <v>993</v>
      </c>
      <c r="L1678" s="29">
        <v>7200.0</v>
      </c>
      <c r="M1678" s="49">
        <v>6000.0</v>
      </c>
      <c r="N1678" s="50"/>
      <c r="O1678" s="48">
        <v>6000.0</v>
      </c>
      <c r="P1678" s="31">
        <f t="shared" si="656"/>
        <v>0.01</v>
      </c>
      <c r="Q1678" s="32">
        <f t="shared" si="657"/>
        <v>0</v>
      </c>
      <c r="R1678" s="32">
        <f t="shared" si="658"/>
        <v>-10000</v>
      </c>
      <c r="S1678" s="28"/>
      <c r="T1678" s="28">
        <f t="shared" si="654"/>
        <v>1</v>
      </c>
      <c r="U1678" s="28"/>
      <c r="V1678" s="28"/>
      <c r="W1678" s="28"/>
    </row>
    <row r="1679">
      <c r="A1679" s="25" t="s">
        <v>107</v>
      </c>
      <c r="B1679" s="35" t="s">
        <v>1949</v>
      </c>
      <c r="C1679" s="27" t="s">
        <v>6218</v>
      </c>
      <c r="D1679" s="28" t="s">
        <v>6219</v>
      </c>
      <c r="E1679" s="28" t="s">
        <v>1905</v>
      </c>
      <c r="F1679" s="28" t="s">
        <v>1924</v>
      </c>
      <c r="G1679" s="28" t="s">
        <v>6220</v>
      </c>
      <c r="H1679" s="28" t="s">
        <v>2205</v>
      </c>
      <c r="I1679" s="28" t="s">
        <v>3433</v>
      </c>
      <c r="J1679" s="32" t="s">
        <v>1718</v>
      </c>
      <c r="K1679" s="32" t="s">
        <v>648</v>
      </c>
      <c r="L1679" s="29">
        <v>7200.0</v>
      </c>
      <c r="M1679" s="49">
        <v>6000.0</v>
      </c>
      <c r="N1679" s="50"/>
      <c r="O1679" s="48">
        <v>6000.0</v>
      </c>
      <c r="P1679" s="31">
        <f t="shared" si="656"/>
        <v>0.01</v>
      </c>
      <c r="Q1679" s="32">
        <f t="shared" si="657"/>
        <v>0</v>
      </c>
      <c r="R1679" s="32">
        <f t="shared" si="658"/>
        <v>-10000</v>
      </c>
      <c r="S1679" s="28"/>
      <c r="T1679" s="28">
        <f t="shared" si="654"/>
        <v>1</v>
      </c>
      <c r="U1679" s="28"/>
      <c r="V1679" s="28"/>
      <c r="W1679" s="28"/>
    </row>
    <row r="1680">
      <c r="A1680" s="25" t="s">
        <v>108</v>
      </c>
      <c r="B1680" s="26" t="s">
        <v>1937</v>
      </c>
      <c r="C1680" s="44" t="s">
        <v>6221</v>
      </c>
      <c r="D1680" s="6" t="s">
        <v>6222</v>
      </c>
      <c r="E1680" s="6" t="s">
        <v>1905</v>
      </c>
      <c r="F1680" s="6" t="s">
        <v>1924</v>
      </c>
      <c r="G1680" s="6" t="s">
        <v>6223</v>
      </c>
      <c r="I1680" s="6" t="s">
        <v>48</v>
      </c>
      <c r="J1680" s="6" t="s">
        <v>1714</v>
      </c>
      <c r="K1680" s="6" t="s">
        <v>525</v>
      </c>
      <c r="L1680" s="29">
        <f t="shared" ref="L1680:L1700" si="659">M1680*1.2</f>
        <v>54000</v>
      </c>
      <c r="M1680" s="45">
        <v>45000.0</v>
      </c>
      <c r="O1680" s="30">
        <v>6000.0</v>
      </c>
      <c r="P1680" s="31">
        <v>0.075</v>
      </c>
      <c r="Q1680" s="32">
        <v>39000.0</v>
      </c>
      <c r="R1680" s="32">
        <v>29000.0</v>
      </c>
      <c r="S1680" s="28"/>
      <c r="T1680" s="28">
        <f t="shared" si="654"/>
        <v>0</v>
      </c>
    </row>
    <row r="1681">
      <c r="A1681" s="25" t="s">
        <v>108</v>
      </c>
      <c r="B1681" s="26" t="s">
        <v>1937</v>
      </c>
      <c r="C1681" s="44" t="s">
        <v>6224</v>
      </c>
      <c r="D1681" s="6" t="s">
        <v>6225</v>
      </c>
      <c r="E1681" s="6" t="s">
        <v>1905</v>
      </c>
      <c r="F1681" s="6" t="s">
        <v>1924</v>
      </c>
      <c r="G1681" s="6" t="s">
        <v>6226</v>
      </c>
      <c r="I1681" s="6" t="s">
        <v>48</v>
      </c>
      <c r="J1681" s="6" t="s">
        <v>1454</v>
      </c>
      <c r="K1681" s="6" t="s">
        <v>480</v>
      </c>
      <c r="L1681" s="29">
        <f t="shared" si="659"/>
        <v>14400</v>
      </c>
      <c r="M1681" s="45">
        <v>12000.0</v>
      </c>
      <c r="O1681" s="30">
        <v>6000.0</v>
      </c>
      <c r="P1681" s="31">
        <v>0.02</v>
      </c>
      <c r="Q1681" s="32">
        <v>6000.0</v>
      </c>
      <c r="R1681" s="32">
        <v>-4000.0</v>
      </c>
      <c r="S1681" s="28"/>
      <c r="T1681" s="28">
        <f t="shared" si="654"/>
        <v>0</v>
      </c>
    </row>
    <row r="1682">
      <c r="A1682" s="25" t="s">
        <v>108</v>
      </c>
      <c r="B1682" s="26" t="s">
        <v>1937</v>
      </c>
      <c r="C1682" s="44" t="s">
        <v>6227</v>
      </c>
      <c r="D1682" s="6" t="s">
        <v>6228</v>
      </c>
      <c r="E1682" s="6" t="s">
        <v>1902</v>
      </c>
      <c r="F1682" s="6" t="s">
        <v>1952</v>
      </c>
      <c r="G1682" s="6" t="s">
        <v>6229</v>
      </c>
      <c r="I1682" s="6" t="s">
        <v>48</v>
      </c>
      <c r="J1682" s="6" t="s">
        <v>1777</v>
      </c>
      <c r="K1682" s="6" t="s">
        <v>1003</v>
      </c>
      <c r="L1682" s="29">
        <f t="shared" si="659"/>
        <v>38400</v>
      </c>
      <c r="M1682" s="45">
        <v>32000.0</v>
      </c>
      <c r="O1682" s="30">
        <v>6000.0</v>
      </c>
      <c r="P1682" s="31">
        <v>0.05333333333333333</v>
      </c>
      <c r="Q1682" s="32">
        <v>26000.0</v>
      </c>
      <c r="R1682" s="32">
        <v>16000.0</v>
      </c>
      <c r="S1682" s="28"/>
      <c r="T1682" s="28">
        <f t="shared" si="654"/>
        <v>0</v>
      </c>
    </row>
    <row r="1683">
      <c r="A1683" s="25" t="s">
        <v>108</v>
      </c>
      <c r="B1683" s="26" t="s">
        <v>1937</v>
      </c>
      <c r="C1683" s="44" t="s">
        <v>6230</v>
      </c>
      <c r="D1683" s="6" t="s">
        <v>6231</v>
      </c>
      <c r="E1683" s="6" t="s">
        <v>1905</v>
      </c>
      <c r="F1683" s="6" t="s">
        <v>1924</v>
      </c>
      <c r="G1683" s="6" t="s">
        <v>6232</v>
      </c>
      <c r="I1683" s="6" t="s">
        <v>48</v>
      </c>
      <c r="J1683" s="6" t="s">
        <v>1839</v>
      </c>
      <c r="K1683" s="6" t="s">
        <v>1359</v>
      </c>
      <c r="L1683" s="29">
        <f t="shared" si="659"/>
        <v>26400</v>
      </c>
      <c r="M1683" s="45">
        <v>22000.0</v>
      </c>
      <c r="O1683" s="30">
        <v>6000.0</v>
      </c>
      <c r="P1683" s="31">
        <v>0.03666666666666667</v>
      </c>
      <c r="Q1683" s="32">
        <v>16000.0</v>
      </c>
      <c r="R1683" s="32">
        <v>6000.0</v>
      </c>
      <c r="S1683" s="28"/>
      <c r="T1683" s="28">
        <f t="shared" si="654"/>
        <v>0</v>
      </c>
    </row>
    <row r="1684">
      <c r="A1684" s="25" t="s">
        <v>108</v>
      </c>
      <c r="B1684" s="26" t="s">
        <v>1937</v>
      </c>
      <c r="C1684" s="44" t="s">
        <v>6233</v>
      </c>
      <c r="D1684" s="6" t="s">
        <v>6234</v>
      </c>
      <c r="E1684" s="6" t="s">
        <v>1902</v>
      </c>
      <c r="F1684" s="6" t="s">
        <v>1924</v>
      </c>
      <c r="G1684" s="6" t="s">
        <v>6235</v>
      </c>
      <c r="I1684" s="6" t="s">
        <v>48</v>
      </c>
      <c r="J1684" s="6" t="s">
        <v>1450</v>
      </c>
      <c r="K1684" s="6" t="s">
        <v>309</v>
      </c>
      <c r="L1684" s="29">
        <f t="shared" si="659"/>
        <v>384000</v>
      </c>
      <c r="M1684" s="45">
        <v>320000.0</v>
      </c>
      <c r="O1684" s="30">
        <v>6000.0</v>
      </c>
      <c r="P1684" s="31">
        <v>0.5333333333333333</v>
      </c>
      <c r="Q1684" s="32">
        <v>314000.0</v>
      </c>
      <c r="R1684" s="32">
        <v>304000.0</v>
      </c>
      <c r="S1684" s="28"/>
      <c r="T1684" s="28">
        <f t="shared" si="654"/>
        <v>0</v>
      </c>
    </row>
    <row r="1685">
      <c r="A1685" s="25" t="s">
        <v>108</v>
      </c>
      <c r="B1685" s="26" t="s">
        <v>1937</v>
      </c>
      <c r="C1685" s="44" t="s">
        <v>6236</v>
      </c>
      <c r="D1685" s="6" t="s">
        <v>6237</v>
      </c>
      <c r="E1685" s="6" t="s">
        <v>1902</v>
      </c>
      <c r="F1685" s="6" t="s">
        <v>1924</v>
      </c>
      <c r="G1685" s="6" t="s">
        <v>6238</v>
      </c>
      <c r="I1685" s="6" t="s">
        <v>48</v>
      </c>
      <c r="J1685" s="6" t="s">
        <v>1439</v>
      </c>
      <c r="K1685" s="6" t="s">
        <v>640</v>
      </c>
      <c r="L1685" s="29">
        <f t="shared" si="659"/>
        <v>192000</v>
      </c>
      <c r="M1685" s="45">
        <v>160000.0</v>
      </c>
      <c r="O1685" s="30">
        <v>6000.0</v>
      </c>
      <c r="P1685" s="31">
        <v>0.26666666666666666</v>
      </c>
      <c r="Q1685" s="32">
        <v>154000.0</v>
      </c>
      <c r="R1685" s="32">
        <v>144000.0</v>
      </c>
      <c r="S1685" s="28"/>
      <c r="T1685" s="28">
        <f t="shared" si="654"/>
        <v>0</v>
      </c>
    </row>
    <row r="1686">
      <c r="A1686" s="25" t="s">
        <v>108</v>
      </c>
      <c r="B1686" s="26" t="s">
        <v>1937</v>
      </c>
      <c r="C1686" s="44" t="s">
        <v>6239</v>
      </c>
      <c r="D1686" s="6" t="s">
        <v>6240</v>
      </c>
      <c r="E1686" s="6" t="s">
        <v>1902</v>
      </c>
      <c r="F1686" s="6" t="s">
        <v>1924</v>
      </c>
      <c r="G1686" s="6" t="s">
        <v>6241</v>
      </c>
      <c r="I1686" s="6" t="s">
        <v>48</v>
      </c>
      <c r="J1686" s="6" t="s">
        <v>1874</v>
      </c>
      <c r="K1686" s="6" t="s">
        <v>594</v>
      </c>
      <c r="L1686" s="29">
        <f t="shared" si="659"/>
        <v>81600</v>
      </c>
      <c r="M1686" s="45">
        <v>68000.0</v>
      </c>
      <c r="O1686" s="30">
        <v>6000.0</v>
      </c>
      <c r="P1686" s="31">
        <v>0.11333333333333334</v>
      </c>
      <c r="Q1686" s="32">
        <v>62000.0</v>
      </c>
      <c r="R1686" s="32">
        <v>52000.0</v>
      </c>
      <c r="S1686" s="28"/>
      <c r="T1686" s="28">
        <f t="shared" si="654"/>
        <v>0</v>
      </c>
    </row>
    <row r="1687">
      <c r="A1687" s="25" t="s">
        <v>108</v>
      </c>
      <c r="B1687" s="26" t="s">
        <v>1937</v>
      </c>
      <c r="C1687" s="42" t="s">
        <v>6242</v>
      </c>
      <c r="D1687" s="28" t="s">
        <v>6243</v>
      </c>
      <c r="E1687" s="28" t="s">
        <v>1902</v>
      </c>
      <c r="F1687" s="28" t="s">
        <v>1924</v>
      </c>
      <c r="G1687" s="28" t="s">
        <v>6244</v>
      </c>
      <c r="H1687" s="28" t="s">
        <v>48</v>
      </c>
      <c r="I1687" s="28" t="s">
        <v>127</v>
      </c>
      <c r="J1687" s="28" t="s">
        <v>1736</v>
      </c>
      <c r="K1687" s="28" t="s">
        <v>701</v>
      </c>
      <c r="L1687" s="29">
        <f t="shared" si="659"/>
        <v>38400</v>
      </c>
      <c r="M1687" s="43">
        <v>32000.0</v>
      </c>
      <c r="N1687" s="28"/>
      <c r="O1687" s="30">
        <v>6000.0</v>
      </c>
      <c r="P1687" s="31">
        <f t="shared" ref="P1687:P1703" si="660">sum(M1687/O1687/100)</f>
        <v>0.05333333333</v>
      </c>
      <c r="Q1687" s="32">
        <f t="shared" ref="Q1687:Q1703" si="661">sum(M1687-O1687)</f>
        <v>26000</v>
      </c>
      <c r="R1687" s="32">
        <f t="shared" ref="R1687:R1703" si="662">M1687-O1687-$S$1</f>
        <v>16000</v>
      </c>
      <c r="S1687" s="28"/>
      <c r="T1687" s="28">
        <f t="shared" si="654"/>
        <v>0</v>
      </c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</row>
    <row r="1688">
      <c r="A1688" s="25" t="s">
        <v>108</v>
      </c>
      <c r="B1688" s="26" t="s">
        <v>1937</v>
      </c>
      <c r="C1688" s="42" t="s">
        <v>6245</v>
      </c>
      <c r="D1688" s="28" t="s">
        <v>6246</v>
      </c>
      <c r="E1688" s="28" t="s">
        <v>1905</v>
      </c>
      <c r="F1688" s="28" t="s">
        <v>1952</v>
      </c>
      <c r="G1688" s="28" t="s">
        <v>6247</v>
      </c>
      <c r="H1688" s="28" t="s">
        <v>48</v>
      </c>
      <c r="I1688" s="28" t="s">
        <v>2205</v>
      </c>
      <c r="J1688" s="28" t="s">
        <v>1735</v>
      </c>
      <c r="K1688" s="28" t="s">
        <v>747</v>
      </c>
      <c r="L1688" s="29">
        <f t="shared" si="659"/>
        <v>57600</v>
      </c>
      <c r="M1688" s="43">
        <v>48000.0</v>
      </c>
      <c r="N1688" s="28"/>
      <c r="O1688" s="30">
        <v>6000.0</v>
      </c>
      <c r="P1688" s="31">
        <f t="shared" si="660"/>
        <v>0.08</v>
      </c>
      <c r="Q1688" s="32">
        <f t="shared" si="661"/>
        <v>42000</v>
      </c>
      <c r="R1688" s="32">
        <f t="shared" si="662"/>
        <v>32000</v>
      </c>
      <c r="S1688" s="28"/>
      <c r="T1688" s="28">
        <f t="shared" si="654"/>
        <v>0</v>
      </c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</row>
    <row r="1689">
      <c r="A1689" s="25" t="s">
        <v>108</v>
      </c>
      <c r="B1689" s="26" t="s">
        <v>1937</v>
      </c>
      <c r="C1689" s="42" t="s">
        <v>6248</v>
      </c>
      <c r="D1689" s="28" t="s">
        <v>6249</v>
      </c>
      <c r="E1689" s="28" t="s">
        <v>1905</v>
      </c>
      <c r="F1689" s="28" t="s">
        <v>1924</v>
      </c>
      <c r="G1689" s="28" t="s">
        <v>6250</v>
      </c>
      <c r="H1689" s="28" t="s">
        <v>48</v>
      </c>
      <c r="I1689" s="28" t="s">
        <v>2164</v>
      </c>
      <c r="J1689" s="28" t="s">
        <v>1612</v>
      </c>
      <c r="K1689" s="28" t="s">
        <v>640</v>
      </c>
      <c r="L1689" s="29">
        <f t="shared" si="659"/>
        <v>86400</v>
      </c>
      <c r="M1689" s="43">
        <v>72000.0</v>
      </c>
      <c r="N1689" s="28"/>
      <c r="O1689" s="30">
        <v>6000.0</v>
      </c>
      <c r="P1689" s="31">
        <f t="shared" si="660"/>
        <v>0.12</v>
      </c>
      <c r="Q1689" s="32">
        <f t="shared" si="661"/>
        <v>66000</v>
      </c>
      <c r="R1689" s="32">
        <f t="shared" si="662"/>
        <v>56000</v>
      </c>
      <c r="S1689" s="28"/>
      <c r="T1689" s="28">
        <f t="shared" si="654"/>
        <v>0</v>
      </c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</row>
    <row r="1690">
      <c r="A1690" s="25" t="s">
        <v>108</v>
      </c>
      <c r="B1690" s="26" t="s">
        <v>1937</v>
      </c>
      <c r="C1690" s="42" t="s">
        <v>6251</v>
      </c>
      <c r="D1690" s="28" t="s">
        <v>6252</v>
      </c>
      <c r="E1690" s="28" t="s">
        <v>1902</v>
      </c>
      <c r="F1690" s="28" t="s">
        <v>1952</v>
      </c>
      <c r="G1690" s="28" t="s">
        <v>6253</v>
      </c>
      <c r="H1690" s="28" t="s">
        <v>48</v>
      </c>
      <c r="I1690" s="28" t="s">
        <v>1978</v>
      </c>
      <c r="J1690" s="28" t="s">
        <v>1439</v>
      </c>
      <c r="K1690" s="28" t="s">
        <v>1126</v>
      </c>
      <c r="L1690" s="29">
        <f t="shared" si="659"/>
        <v>234000</v>
      </c>
      <c r="M1690" s="43">
        <v>195000.0</v>
      </c>
      <c r="N1690" s="28"/>
      <c r="O1690" s="30">
        <v>6000.0</v>
      </c>
      <c r="P1690" s="31">
        <f t="shared" si="660"/>
        <v>0.325</v>
      </c>
      <c r="Q1690" s="32">
        <f t="shared" si="661"/>
        <v>189000</v>
      </c>
      <c r="R1690" s="32">
        <f t="shared" si="662"/>
        <v>179000</v>
      </c>
      <c r="S1690" s="28"/>
      <c r="T1690" s="28">
        <f t="shared" si="654"/>
        <v>0</v>
      </c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</row>
    <row r="1691">
      <c r="A1691" s="25" t="s">
        <v>108</v>
      </c>
      <c r="B1691" s="26" t="s">
        <v>1937</v>
      </c>
      <c r="C1691" s="42" t="s">
        <v>4687</v>
      </c>
      <c r="D1691" s="28" t="s">
        <v>6254</v>
      </c>
      <c r="E1691" s="28" t="s">
        <v>1902</v>
      </c>
      <c r="F1691" s="28" t="s">
        <v>1952</v>
      </c>
      <c r="G1691" s="28" t="s">
        <v>6255</v>
      </c>
      <c r="H1691" s="28" t="s">
        <v>48</v>
      </c>
      <c r="I1691" s="28" t="s">
        <v>153</v>
      </c>
      <c r="J1691" s="28" t="s">
        <v>1438</v>
      </c>
      <c r="K1691" s="28" t="s">
        <v>1003</v>
      </c>
      <c r="L1691" s="29">
        <f t="shared" si="659"/>
        <v>90000</v>
      </c>
      <c r="M1691" s="43">
        <v>75000.0</v>
      </c>
      <c r="N1691" s="28"/>
      <c r="O1691" s="30">
        <v>6000.0</v>
      </c>
      <c r="P1691" s="31">
        <f t="shared" si="660"/>
        <v>0.125</v>
      </c>
      <c r="Q1691" s="32">
        <f t="shared" si="661"/>
        <v>69000</v>
      </c>
      <c r="R1691" s="32">
        <f t="shared" si="662"/>
        <v>59000</v>
      </c>
      <c r="S1691" s="28"/>
      <c r="T1691" s="28">
        <f t="shared" si="654"/>
        <v>0</v>
      </c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</row>
    <row r="1692">
      <c r="A1692" s="25" t="s">
        <v>108</v>
      </c>
      <c r="B1692" s="26" t="s">
        <v>1937</v>
      </c>
      <c r="C1692" s="42" t="s">
        <v>6256</v>
      </c>
      <c r="D1692" s="28" t="s">
        <v>6257</v>
      </c>
      <c r="E1692" s="28" t="s">
        <v>1902</v>
      </c>
      <c r="F1692" s="28" t="s">
        <v>1924</v>
      </c>
      <c r="G1692" s="28" t="s">
        <v>6258</v>
      </c>
      <c r="H1692" s="28" t="s">
        <v>48</v>
      </c>
      <c r="I1692" s="28" t="s">
        <v>75</v>
      </c>
      <c r="J1692" s="28" t="s">
        <v>1485</v>
      </c>
      <c r="K1692" s="28" t="s">
        <v>648</v>
      </c>
      <c r="L1692" s="29">
        <f t="shared" si="659"/>
        <v>98400</v>
      </c>
      <c r="M1692" s="43">
        <v>82000.0</v>
      </c>
      <c r="N1692" s="28"/>
      <c r="O1692" s="30">
        <v>6000.0</v>
      </c>
      <c r="P1692" s="31">
        <f t="shared" si="660"/>
        <v>0.1366666667</v>
      </c>
      <c r="Q1692" s="32">
        <f t="shared" si="661"/>
        <v>76000</v>
      </c>
      <c r="R1692" s="32">
        <f t="shared" si="662"/>
        <v>66000</v>
      </c>
      <c r="S1692" s="28"/>
      <c r="T1692" s="28">
        <f t="shared" si="654"/>
        <v>0</v>
      </c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</row>
    <row r="1693">
      <c r="A1693" s="25" t="s">
        <v>108</v>
      </c>
      <c r="B1693" s="26" t="s">
        <v>1937</v>
      </c>
      <c r="C1693" s="42" t="s">
        <v>5686</v>
      </c>
      <c r="D1693" s="28" t="s">
        <v>6259</v>
      </c>
      <c r="E1693" s="28" t="s">
        <v>1902</v>
      </c>
      <c r="F1693" s="28" t="s">
        <v>1952</v>
      </c>
      <c r="G1693" s="28" t="s">
        <v>6260</v>
      </c>
      <c r="H1693" s="28" t="s">
        <v>48</v>
      </c>
      <c r="I1693" s="28" t="s">
        <v>3828</v>
      </c>
      <c r="J1693" s="28" t="s">
        <v>1574</v>
      </c>
      <c r="K1693" s="28" t="s">
        <v>368</v>
      </c>
      <c r="L1693" s="29">
        <f t="shared" si="659"/>
        <v>31200</v>
      </c>
      <c r="M1693" s="43">
        <v>26000.0</v>
      </c>
      <c r="N1693" s="28"/>
      <c r="O1693" s="30">
        <v>6000.0</v>
      </c>
      <c r="P1693" s="31">
        <f t="shared" si="660"/>
        <v>0.04333333333</v>
      </c>
      <c r="Q1693" s="32">
        <f t="shared" si="661"/>
        <v>20000</v>
      </c>
      <c r="R1693" s="32">
        <f t="shared" si="662"/>
        <v>10000</v>
      </c>
      <c r="S1693" s="28"/>
      <c r="T1693" s="28">
        <f t="shared" si="654"/>
        <v>0</v>
      </c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</row>
    <row r="1694">
      <c r="A1694" s="25" t="s">
        <v>108</v>
      </c>
      <c r="B1694" s="26" t="s">
        <v>1937</v>
      </c>
      <c r="C1694" s="42" t="s">
        <v>6261</v>
      </c>
      <c r="D1694" s="28" t="s">
        <v>6262</v>
      </c>
      <c r="E1694" s="28" t="s">
        <v>1902</v>
      </c>
      <c r="F1694" s="28" t="s">
        <v>1952</v>
      </c>
      <c r="G1694" s="28" t="s">
        <v>6263</v>
      </c>
      <c r="H1694" s="28" t="s">
        <v>48</v>
      </c>
      <c r="I1694" s="28" t="s">
        <v>3421</v>
      </c>
      <c r="J1694" s="28" t="s">
        <v>1454</v>
      </c>
      <c r="K1694" s="28" t="s">
        <v>177</v>
      </c>
      <c r="L1694" s="29">
        <f t="shared" si="659"/>
        <v>168000</v>
      </c>
      <c r="M1694" s="43">
        <v>140000.0</v>
      </c>
      <c r="N1694" s="28"/>
      <c r="O1694" s="30">
        <v>6000.0</v>
      </c>
      <c r="P1694" s="31">
        <f t="shared" si="660"/>
        <v>0.2333333333</v>
      </c>
      <c r="Q1694" s="32">
        <f t="shared" si="661"/>
        <v>134000</v>
      </c>
      <c r="R1694" s="32">
        <f t="shared" si="662"/>
        <v>124000</v>
      </c>
      <c r="S1694" s="28"/>
      <c r="T1694" s="28">
        <f t="shared" si="654"/>
        <v>0</v>
      </c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</row>
    <row r="1695">
      <c r="A1695" s="25" t="s">
        <v>108</v>
      </c>
      <c r="B1695" s="26" t="s">
        <v>1937</v>
      </c>
      <c r="C1695" s="42" t="s">
        <v>6264</v>
      </c>
      <c r="D1695" s="28" t="s">
        <v>6265</v>
      </c>
      <c r="E1695" s="28" t="s">
        <v>1902</v>
      </c>
      <c r="F1695" s="28" t="s">
        <v>1952</v>
      </c>
      <c r="G1695" s="28" t="s">
        <v>6266</v>
      </c>
      <c r="H1695" s="28" t="s">
        <v>48</v>
      </c>
      <c r="I1695" s="28" t="s">
        <v>2205</v>
      </c>
      <c r="J1695" s="28" t="s">
        <v>1873</v>
      </c>
      <c r="K1695" s="28" t="s">
        <v>519</v>
      </c>
      <c r="L1695" s="29">
        <f t="shared" si="659"/>
        <v>450000</v>
      </c>
      <c r="M1695" s="43">
        <v>375000.0</v>
      </c>
      <c r="N1695" s="28"/>
      <c r="O1695" s="30">
        <v>6000.0</v>
      </c>
      <c r="P1695" s="31">
        <f t="shared" si="660"/>
        <v>0.625</v>
      </c>
      <c r="Q1695" s="32">
        <f t="shared" si="661"/>
        <v>369000</v>
      </c>
      <c r="R1695" s="32">
        <f t="shared" si="662"/>
        <v>359000</v>
      </c>
      <c r="S1695" s="28"/>
      <c r="T1695" s="28">
        <f t="shared" si="654"/>
        <v>0</v>
      </c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</row>
    <row r="1696">
      <c r="A1696" s="25" t="s">
        <v>108</v>
      </c>
      <c r="B1696" s="26" t="s">
        <v>1937</v>
      </c>
      <c r="C1696" s="42" t="s">
        <v>6267</v>
      </c>
      <c r="D1696" s="28" t="s">
        <v>6268</v>
      </c>
      <c r="E1696" s="28" t="s">
        <v>1902</v>
      </c>
      <c r="F1696" s="28" t="s">
        <v>1952</v>
      </c>
      <c r="G1696" s="28" t="s">
        <v>6269</v>
      </c>
      <c r="H1696" s="28" t="s">
        <v>48</v>
      </c>
      <c r="I1696" s="28" t="s">
        <v>5104</v>
      </c>
      <c r="J1696" s="28" t="s">
        <v>1679</v>
      </c>
      <c r="K1696" s="28" t="s">
        <v>442</v>
      </c>
      <c r="L1696" s="29">
        <f t="shared" si="659"/>
        <v>264000</v>
      </c>
      <c r="M1696" s="43">
        <v>220000.0</v>
      </c>
      <c r="N1696" s="28"/>
      <c r="O1696" s="30">
        <v>6000.0</v>
      </c>
      <c r="P1696" s="31">
        <f t="shared" si="660"/>
        <v>0.3666666667</v>
      </c>
      <c r="Q1696" s="32">
        <f t="shared" si="661"/>
        <v>214000</v>
      </c>
      <c r="R1696" s="32">
        <f t="shared" si="662"/>
        <v>204000</v>
      </c>
      <c r="S1696" s="28"/>
      <c r="T1696" s="28">
        <f t="shared" si="654"/>
        <v>0</v>
      </c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</row>
    <row r="1697">
      <c r="A1697" s="25" t="s">
        <v>108</v>
      </c>
      <c r="B1697" s="26" t="s">
        <v>1937</v>
      </c>
      <c r="C1697" s="42" t="s">
        <v>6270</v>
      </c>
      <c r="D1697" s="28" t="s">
        <v>6271</v>
      </c>
      <c r="E1697" s="28" t="s">
        <v>1905</v>
      </c>
      <c r="F1697" s="28" t="s">
        <v>1924</v>
      </c>
      <c r="G1697" s="28" t="s">
        <v>6272</v>
      </c>
      <c r="H1697" s="28" t="s">
        <v>48</v>
      </c>
      <c r="I1697" s="28" t="s">
        <v>79</v>
      </c>
      <c r="J1697" s="28" t="s">
        <v>1603</v>
      </c>
      <c r="K1697" s="28" t="s">
        <v>454</v>
      </c>
      <c r="L1697" s="29">
        <f t="shared" si="659"/>
        <v>48000</v>
      </c>
      <c r="M1697" s="43">
        <v>40000.0</v>
      </c>
      <c r="N1697" s="28"/>
      <c r="O1697" s="30">
        <v>6000.0</v>
      </c>
      <c r="P1697" s="31">
        <f t="shared" si="660"/>
        <v>0.06666666667</v>
      </c>
      <c r="Q1697" s="32">
        <f t="shared" si="661"/>
        <v>34000</v>
      </c>
      <c r="R1697" s="32">
        <f t="shared" si="662"/>
        <v>24000</v>
      </c>
      <c r="S1697" s="28"/>
      <c r="T1697" s="28">
        <f t="shared" si="654"/>
        <v>0</v>
      </c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</row>
    <row r="1698">
      <c r="A1698" s="25" t="s">
        <v>108</v>
      </c>
      <c r="B1698" s="26" t="s">
        <v>1937</v>
      </c>
      <c r="C1698" s="42" t="s">
        <v>6273</v>
      </c>
      <c r="D1698" s="28" t="s">
        <v>6274</v>
      </c>
      <c r="E1698" s="28" t="s">
        <v>1902</v>
      </c>
      <c r="F1698" s="28" t="s">
        <v>1924</v>
      </c>
      <c r="G1698" s="28" t="s">
        <v>6275</v>
      </c>
      <c r="H1698" s="28" t="s">
        <v>48</v>
      </c>
      <c r="I1698" s="28" t="s">
        <v>58</v>
      </c>
      <c r="J1698" s="28" t="s">
        <v>1548</v>
      </c>
      <c r="K1698" s="28" t="s">
        <v>1247</v>
      </c>
      <c r="L1698" s="29">
        <f t="shared" si="659"/>
        <v>312000</v>
      </c>
      <c r="M1698" s="43">
        <v>260000.0</v>
      </c>
      <c r="N1698" s="28"/>
      <c r="O1698" s="30">
        <v>6000.0</v>
      </c>
      <c r="P1698" s="31">
        <f t="shared" si="660"/>
        <v>0.4333333333</v>
      </c>
      <c r="Q1698" s="32">
        <f t="shared" si="661"/>
        <v>254000</v>
      </c>
      <c r="R1698" s="32">
        <f t="shared" si="662"/>
        <v>244000</v>
      </c>
      <c r="S1698" s="28"/>
      <c r="T1698" s="28">
        <f t="shared" si="654"/>
        <v>0</v>
      </c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</row>
    <row r="1699">
      <c r="A1699" s="25" t="s">
        <v>108</v>
      </c>
      <c r="B1699" s="26" t="s">
        <v>1937</v>
      </c>
      <c r="C1699" s="42" t="s">
        <v>6276</v>
      </c>
      <c r="D1699" s="28" t="s">
        <v>6277</v>
      </c>
      <c r="E1699" s="28" t="s">
        <v>1902</v>
      </c>
      <c r="F1699" s="28" t="s">
        <v>1924</v>
      </c>
      <c r="G1699" s="28" t="s">
        <v>6278</v>
      </c>
      <c r="H1699" s="28" t="s">
        <v>48</v>
      </c>
      <c r="I1699" s="28" t="s">
        <v>30</v>
      </c>
      <c r="J1699" s="28" t="s">
        <v>1450</v>
      </c>
      <c r="K1699" s="28" t="s">
        <v>300</v>
      </c>
      <c r="L1699" s="29">
        <f t="shared" si="659"/>
        <v>144000</v>
      </c>
      <c r="M1699" s="43">
        <v>120000.0</v>
      </c>
      <c r="N1699" s="28"/>
      <c r="O1699" s="30">
        <v>6000.0</v>
      </c>
      <c r="P1699" s="31">
        <f t="shared" si="660"/>
        <v>0.2</v>
      </c>
      <c r="Q1699" s="32">
        <f t="shared" si="661"/>
        <v>114000</v>
      </c>
      <c r="R1699" s="32">
        <f t="shared" si="662"/>
        <v>104000</v>
      </c>
      <c r="S1699" s="28"/>
      <c r="T1699" s="28">
        <f t="shared" si="654"/>
        <v>0</v>
      </c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</row>
    <row r="1700">
      <c r="A1700" s="25" t="s">
        <v>108</v>
      </c>
      <c r="B1700" s="26" t="s">
        <v>1937</v>
      </c>
      <c r="C1700" s="42" t="s">
        <v>6279</v>
      </c>
      <c r="D1700" s="28" t="s">
        <v>6280</v>
      </c>
      <c r="E1700" s="28" t="s">
        <v>1902</v>
      </c>
      <c r="F1700" s="28" t="s">
        <v>1952</v>
      </c>
      <c r="G1700" s="28" t="s">
        <v>6281</v>
      </c>
      <c r="H1700" s="28" t="s">
        <v>48</v>
      </c>
      <c r="I1700" s="28" t="s">
        <v>2314</v>
      </c>
      <c r="J1700" s="28" t="s">
        <v>1712</v>
      </c>
      <c r="K1700" s="28" t="s">
        <v>177</v>
      </c>
      <c r="L1700" s="29">
        <f t="shared" si="659"/>
        <v>120000</v>
      </c>
      <c r="M1700" s="43">
        <v>100000.0</v>
      </c>
      <c r="N1700" s="28"/>
      <c r="O1700" s="30">
        <v>6000.0</v>
      </c>
      <c r="P1700" s="31">
        <f t="shared" si="660"/>
        <v>0.1666666667</v>
      </c>
      <c r="Q1700" s="32">
        <f t="shared" si="661"/>
        <v>94000</v>
      </c>
      <c r="R1700" s="32">
        <f t="shared" si="662"/>
        <v>84000</v>
      </c>
      <c r="S1700" s="28"/>
      <c r="T1700" s="28">
        <f t="shared" si="654"/>
        <v>0</v>
      </c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</row>
    <row r="1701">
      <c r="A1701" s="25" t="s">
        <v>108</v>
      </c>
      <c r="B1701" s="35" t="s">
        <v>1949</v>
      </c>
      <c r="C1701" s="27" t="s">
        <v>6282</v>
      </c>
      <c r="D1701" s="28" t="s">
        <v>6283</v>
      </c>
      <c r="E1701" s="28" t="s">
        <v>1905</v>
      </c>
      <c r="F1701" s="28" t="s">
        <v>1924</v>
      </c>
      <c r="G1701" s="28" t="s">
        <v>6284</v>
      </c>
      <c r="H1701" s="28" t="s">
        <v>48</v>
      </c>
      <c r="I1701" s="28" t="s">
        <v>4177</v>
      </c>
      <c r="J1701" s="32" t="s">
        <v>1589</v>
      </c>
      <c r="K1701" s="32" t="s">
        <v>494</v>
      </c>
      <c r="L1701" s="29">
        <v>16800.0</v>
      </c>
      <c r="M1701" s="49">
        <v>14000.0</v>
      </c>
      <c r="N1701" s="50"/>
      <c r="O1701" s="48">
        <v>6000.0</v>
      </c>
      <c r="P1701" s="31">
        <f t="shared" si="660"/>
        <v>0.02333333333</v>
      </c>
      <c r="Q1701" s="32">
        <f t="shared" si="661"/>
        <v>8000</v>
      </c>
      <c r="R1701" s="32">
        <f t="shared" si="662"/>
        <v>-2000</v>
      </c>
      <c r="S1701" s="28"/>
      <c r="T1701" s="28">
        <f t="shared" si="654"/>
        <v>0</v>
      </c>
      <c r="U1701" s="28"/>
      <c r="V1701" s="28"/>
      <c r="W1701" s="28"/>
    </row>
    <row r="1702">
      <c r="A1702" s="25" t="s">
        <v>108</v>
      </c>
      <c r="B1702" s="35" t="s">
        <v>1949</v>
      </c>
      <c r="C1702" s="27" t="s">
        <v>6285</v>
      </c>
      <c r="D1702" s="28" t="s">
        <v>6286</v>
      </c>
      <c r="E1702" s="28" t="s">
        <v>1902</v>
      </c>
      <c r="F1702" s="28" t="s">
        <v>1952</v>
      </c>
      <c r="G1702" s="28" t="s">
        <v>6287</v>
      </c>
      <c r="H1702" s="28" t="s">
        <v>48</v>
      </c>
      <c r="I1702" s="28" t="s">
        <v>2477</v>
      </c>
      <c r="J1702" s="32" t="s">
        <v>1454</v>
      </c>
      <c r="K1702" s="32" t="s">
        <v>316</v>
      </c>
      <c r="L1702" s="29">
        <v>78000.0</v>
      </c>
      <c r="M1702" s="49">
        <v>65000.0</v>
      </c>
      <c r="N1702" s="50"/>
      <c r="O1702" s="48">
        <v>6000.0</v>
      </c>
      <c r="P1702" s="31">
        <f t="shared" si="660"/>
        <v>0.1083333333</v>
      </c>
      <c r="Q1702" s="32">
        <f t="shared" si="661"/>
        <v>59000</v>
      </c>
      <c r="R1702" s="32">
        <f t="shared" si="662"/>
        <v>49000</v>
      </c>
      <c r="S1702" s="28"/>
      <c r="T1702" s="28">
        <f t="shared" si="654"/>
        <v>0</v>
      </c>
      <c r="U1702" s="28"/>
      <c r="V1702" s="28"/>
      <c r="W1702" s="28"/>
    </row>
    <row r="1703">
      <c r="A1703" s="25" t="s">
        <v>108</v>
      </c>
      <c r="B1703" s="35" t="s">
        <v>1949</v>
      </c>
      <c r="C1703" s="27" t="s">
        <v>6288</v>
      </c>
      <c r="D1703" s="28" t="s">
        <v>6289</v>
      </c>
      <c r="E1703" s="28" t="s">
        <v>1902</v>
      </c>
      <c r="F1703" s="28" t="s">
        <v>1924</v>
      </c>
      <c r="G1703" s="28" t="s">
        <v>6290</v>
      </c>
      <c r="H1703" s="28" t="s">
        <v>48</v>
      </c>
      <c r="I1703" s="28" t="s">
        <v>2477</v>
      </c>
      <c r="J1703" s="32" t="s">
        <v>1454</v>
      </c>
      <c r="K1703" s="32" t="s">
        <v>653</v>
      </c>
      <c r="L1703" s="29">
        <v>98400.0</v>
      </c>
      <c r="M1703" s="49">
        <v>82000.0</v>
      </c>
      <c r="N1703" s="50"/>
      <c r="O1703" s="48">
        <v>6000.0</v>
      </c>
      <c r="P1703" s="31">
        <f t="shared" si="660"/>
        <v>0.1366666667</v>
      </c>
      <c r="Q1703" s="32">
        <f t="shared" si="661"/>
        <v>76000</v>
      </c>
      <c r="R1703" s="32">
        <f t="shared" si="662"/>
        <v>66000</v>
      </c>
      <c r="S1703" s="28"/>
      <c r="T1703" s="28">
        <f t="shared" si="654"/>
        <v>0</v>
      </c>
      <c r="U1703" s="28"/>
      <c r="V1703" s="28"/>
      <c r="W1703" s="28"/>
    </row>
    <row r="1704">
      <c r="A1704" s="33" t="s">
        <v>109</v>
      </c>
      <c r="B1704" s="26" t="s">
        <v>1900</v>
      </c>
      <c r="C1704" s="27">
        <v>346.0</v>
      </c>
      <c r="D1704" s="28" t="s">
        <v>6291</v>
      </c>
      <c r="E1704" s="28" t="s">
        <v>1905</v>
      </c>
      <c r="F1704" s="28"/>
      <c r="G1704" s="28" t="s">
        <v>6292</v>
      </c>
      <c r="H1704" s="28"/>
      <c r="I1704" s="28"/>
      <c r="J1704" s="28" t="s">
        <v>1612</v>
      </c>
      <c r="K1704" s="28" t="s">
        <v>339</v>
      </c>
      <c r="L1704" s="29">
        <f>M1704*1.2</f>
        <v>60000</v>
      </c>
      <c r="M1704" s="29">
        <v>50000.0</v>
      </c>
      <c r="N1704" s="28"/>
      <c r="O1704" s="30">
        <v>75000.0</v>
      </c>
      <c r="P1704" s="31">
        <f t="shared" ref="P1704:P1729" si="663">sum(L1704/O1704/100)</f>
        <v>0.008</v>
      </c>
      <c r="Q1704" s="32">
        <f t="shared" ref="Q1704:Q1729" si="664">sum(L1704-O1704)</f>
        <v>-15000</v>
      </c>
      <c r="R1704" s="32">
        <f t="shared" ref="R1704:R1729" si="665">L1704-O1704-$S$1</f>
        <v>-25000</v>
      </c>
      <c r="S1704" s="28"/>
      <c r="T1704" s="28">
        <f t="shared" ref="T1704:T1729" si="666">IF(O1704&gt;=L1704,1,0)</f>
        <v>1</v>
      </c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</row>
    <row r="1705">
      <c r="A1705" s="33" t="s">
        <v>109</v>
      </c>
      <c r="B1705" s="26" t="s">
        <v>1919</v>
      </c>
      <c r="C1705" s="67">
        <v>15.0</v>
      </c>
      <c r="D1705" s="26" t="s">
        <v>6293</v>
      </c>
      <c r="E1705" s="26" t="s">
        <v>1905</v>
      </c>
      <c r="F1705" s="35"/>
      <c r="G1705" s="26"/>
      <c r="H1705" s="26"/>
      <c r="I1705" s="26"/>
      <c r="J1705" s="26" t="s">
        <v>293</v>
      </c>
      <c r="K1705" s="26" t="s">
        <v>940</v>
      </c>
      <c r="L1705" s="68">
        <v>160000.0</v>
      </c>
      <c r="M1705" s="29">
        <f t="shared" ref="M1705:M1721" si="667">L1705</f>
        <v>160000</v>
      </c>
      <c r="N1705" s="28"/>
      <c r="O1705" s="37">
        <v>75000.0</v>
      </c>
      <c r="P1705" s="31">
        <f t="shared" si="663"/>
        <v>0.02133333333</v>
      </c>
      <c r="Q1705" s="32">
        <f t="shared" si="664"/>
        <v>85000</v>
      </c>
      <c r="R1705" s="32">
        <f t="shared" si="665"/>
        <v>75000</v>
      </c>
      <c r="S1705" s="28"/>
      <c r="T1705" s="28">
        <f t="shared" si="666"/>
        <v>0</v>
      </c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</row>
    <row r="1706">
      <c r="A1706" s="33" t="s">
        <v>109</v>
      </c>
      <c r="B1706" s="26" t="s">
        <v>1919</v>
      </c>
      <c r="C1706" s="51">
        <v>36.0</v>
      </c>
      <c r="D1706" s="26" t="s">
        <v>6294</v>
      </c>
      <c r="E1706" s="26" t="s">
        <v>1902</v>
      </c>
      <c r="F1706" s="35"/>
      <c r="G1706" s="26"/>
      <c r="H1706" s="26"/>
      <c r="I1706" s="26"/>
      <c r="J1706" s="26" t="s">
        <v>1449</v>
      </c>
      <c r="K1706" s="26" t="s">
        <v>184</v>
      </c>
      <c r="L1706" s="36">
        <v>110000.0</v>
      </c>
      <c r="M1706" s="29">
        <f t="shared" si="667"/>
        <v>110000</v>
      </c>
      <c r="N1706" s="28"/>
      <c r="O1706" s="37">
        <v>75000.0</v>
      </c>
      <c r="P1706" s="31">
        <f t="shared" si="663"/>
        <v>0.01466666667</v>
      </c>
      <c r="Q1706" s="32">
        <f t="shared" si="664"/>
        <v>35000</v>
      </c>
      <c r="R1706" s="32">
        <f t="shared" si="665"/>
        <v>25000</v>
      </c>
      <c r="S1706" s="28"/>
      <c r="T1706" s="28">
        <f t="shared" si="666"/>
        <v>0</v>
      </c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</row>
    <row r="1707">
      <c r="A1707" s="33" t="s">
        <v>109</v>
      </c>
      <c r="B1707" s="26" t="s">
        <v>1919</v>
      </c>
      <c r="C1707" s="34">
        <v>82.0</v>
      </c>
      <c r="D1707" s="26" t="s">
        <v>6295</v>
      </c>
      <c r="E1707" s="26" t="s">
        <v>1902</v>
      </c>
      <c r="F1707" s="35"/>
      <c r="G1707" s="26"/>
      <c r="H1707" s="26"/>
      <c r="I1707" s="26"/>
      <c r="J1707" s="26" t="s">
        <v>1627</v>
      </c>
      <c r="K1707" s="26" t="s">
        <v>660</v>
      </c>
      <c r="L1707" s="36">
        <v>20000.0</v>
      </c>
      <c r="M1707" s="29">
        <f t="shared" si="667"/>
        <v>20000</v>
      </c>
      <c r="N1707" s="28"/>
      <c r="O1707" s="37">
        <v>75000.0</v>
      </c>
      <c r="P1707" s="31">
        <f t="shared" si="663"/>
        <v>0.002666666667</v>
      </c>
      <c r="Q1707" s="32">
        <f t="shared" si="664"/>
        <v>-55000</v>
      </c>
      <c r="R1707" s="32">
        <f t="shared" si="665"/>
        <v>-65000</v>
      </c>
      <c r="S1707" s="28"/>
      <c r="T1707" s="28">
        <f t="shared" si="666"/>
        <v>1</v>
      </c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</row>
    <row r="1708">
      <c r="A1708" s="33" t="s">
        <v>109</v>
      </c>
      <c r="B1708" s="26" t="s">
        <v>1919</v>
      </c>
      <c r="C1708" s="34">
        <v>119.0</v>
      </c>
      <c r="D1708" s="26" t="s">
        <v>6296</v>
      </c>
      <c r="E1708" s="26" t="s">
        <v>1902</v>
      </c>
      <c r="F1708" s="35"/>
      <c r="G1708" s="26"/>
      <c r="H1708" s="26"/>
      <c r="I1708" s="26"/>
      <c r="J1708" s="26" t="s">
        <v>1670</v>
      </c>
      <c r="K1708" s="26" t="s">
        <v>1159</v>
      </c>
      <c r="L1708" s="36">
        <v>390000.0</v>
      </c>
      <c r="M1708" s="29">
        <f t="shared" si="667"/>
        <v>390000</v>
      </c>
      <c r="N1708" s="28"/>
      <c r="O1708" s="37">
        <v>75000.0</v>
      </c>
      <c r="P1708" s="31">
        <f t="shared" si="663"/>
        <v>0.052</v>
      </c>
      <c r="Q1708" s="32">
        <f t="shared" si="664"/>
        <v>315000</v>
      </c>
      <c r="R1708" s="32">
        <f t="shared" si="665"/>
        <v>305000</v>
      </c>
      <c r="S1708" s="28"/>
      <c r="T1708" s="28">
        <f t="shared" si="666"/>
        <v>0</v>
      </c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</row>
    <row r="1709">
      <c r="A1709" s="33" t="s">
        <v>109</v>
      </c>
      <c r="B1709" s="26" t="s">
        <v>1919</v>
      </c>
      <c r="C1709" s="34">
        <v>238.0</v>
      </c>
      <c r="D1709" s="26" t="s">
        <v>6297</v>
      </c>
      <c r="E1709" s="26" t="s">
        <v>1905</v>
      </c>
      <c r="F1709" s="35"/>
      <c r="G1709" s="26"/>
      <c r="H1709" s="26"/>
      <c r="I1709" s="26"/>
      <c r="J1709" s="26" t="s">
        <v>1533</v>
      </c>
      <c r="K1709" s="26" t="s">
        <v>184</v>
      </c>
      <c r="L1709" s="36">
        <v>280000.0</v>
      </c>
      <c r="M1709" s="29">
        <f t="shared" si="667"/>
        <v>280000</v>
      </c>
      <c r="N1709" s="53"/>
      <c r="O1709" s="37">
        <v>75000.0</v>
      </c>
      <c r="P1709" s="31">
        <f t="shared" si="663"/>
        <v>0.03733333333</v>
      </c>
      <c r="Q1709" s="32">
        <f t="shared" si="664"/>
        <v>205000</v>
      </c>
      <c r="R1709" s="32">
        <f t="shared" si="665"/>
        <v>195000</v>
      </c>
      <c r="S1709" s="28"/>
      <c r="T1709" s="28">
        <f t="shared" si="666"/>
        <v>0</v>
      </c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</row>
    <row r="1710">
      <c r="A1710" s="33" t="s">
        <v>109</v>
      </c>
      <c r="B1710" s="26" t="s">
        <v>1919</v>
      </c>
      <c r="C1710" s="34">
        <v>239.0</v>
      </c>
      <c r="D1710" s="26" t="s">
        <v>6298</v>
      </c>
      <c r="E1710" s="26" t="s">
        <v>1905</v>
      </c>
      <c r="F1710" s="35"/>
      <c r="G1710" s="26"/>
      <c r="H1710" s="26"/>
      <c r="I1710" s="26"/>
      <c r="J1710" s="26" t="s">
        <v>1670</v>
      </c>
      <c r="K1710" s="26" t="s">
        <v>1047</v>
      </c>
      <c r="L1710" s="36">
        <v>200000.0</v>
      </c>
      <c r="M1710" s="29">
        <f t="shared" si="667"/>
        <v>200000</v>
      </c>
      <c r="N1710" s="53"/>
      <c r="O1710" s="37">
        <v>75000.0</v>
      </c>
      <c r="P1710" s="31">
        <f t="shared" si="663"/>
        <v>0.02666666667</v>
      </c>
      <c r="Q1710" s="32">
        <f t="shared" si="664"/>
        <v>125000</v>
      </c>
      <c r="R1710" s="32">
        <f t="shared" si="665"/>
        <v>115000</v>
      </c>
      <c r="S1710" s="28"/>
      <c r="T1710" s="28">
        <f t="shared" si="666"/>
        <v>0</v>
      </c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</row>
    <row r="1711">
      <c r="A1711" s="33" t="s">
        <v>109</v>
      </c>
      <c r="B1711" s="26" t="s">
        <v>1919</v>
      </c>
      <c r="C1711" s="34">
        <v>285.0</v>
      </c>
      <c r="D1711" s="26" t="s">
        <v>6299</v>
      </c>
      <c r="E1711" s="26" t="s">
        <v>1902</v>
      </c>
      <c r="F1711" s="28"/>
      <c r="G1711" s="28"/>
      <c r="H1711" s="28"/>
      <c r="I1711" s="28"/>
      <c r="J1711" s="26" t="s">
        <v>1706</v>
      </c>
      <c r="K1711" s="26" t="s">
        <v>1241</v>
      </c>
      <c r="L1711" s="40">
        <v>150000.0</v>
      </c>
      <c r="M1711" s="29">
        <f t="shared" si="667"/>
        <v>150000</v>
      </c>
      <c r="N1711" s="53"/>
      <c r="O1711" s="37">
        <v>75000.0</v>
      </c>
      <c r="P1711" s="31">
        <f t="shared" si="663"/>
        <v>0.02</v>
      </c>
      <c r="Q1711" s="32">
        <f t="shared" si="664"/>
        <v>75000</v>
      </c>
      <c r="R1711" s="32">
        <f t="shared" si="665"/>
        <v>65000</v>
      </c>
      <c r="S1711" s="28"/>
      <c r="T1711" s="28">
        <f t="shared" si="666"/>
        <v>0</v>
      </c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</row>
    <row r="1712">
      <c r="A1712" s="33" t="s">
        <v>109</v>
      </c>
      <c r="B1712" s="26" t="s">
        <v>1919</v>
      </c>
      <c r="C1712" s="34">
        <v>324.0</v>
      </c>
      <c r="D1712" s="26" t="s">
        <v>6300</v>
      </c>
      <c r="E1712" s="26" t="s">
        <v>1905</v>
      </c>
      <c r="F1712" s="28"/>
      <c r="G1712" s="28"/>
      <c r="H1712" s="28"/>
      <c r="I1712" s="28"/>
      <c r="J1712" s="26" t="s">
        <v>1711</v>
      </c>
      <c r="K1712" s="26" t="s">
        <v>293</v>
      </c>
      <c r="L1712" s="40">
        <v>75000.0</v>
      </c>
      <c r="M1712" s="29">
        <f t="shared" si="667"/>
        <v>75000</v>
      </c>
      <c r="N1712" s="53"/>
      <c r="O1712" s="37">
        <v>75000.0</v>
      </c>
      <c r="P1712" s="31">
        <f t="shared" si="663"/>
        <v>0.01</v>
      </c>
      <c r="Q1712" s="32">
        <f t="shared" si="664"/>
        <v>0</v>
      </c>
      <c r="R1712" s="32">
        <f t="shared" si="665"/>
        <v>-10000</v>
      </c>
      <c r="S1712" s="28"/>
      <c r="T1712" s="28">
        <f t="shared" si="666"/>
        <v>1</v>
      </c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</row>
    <row r="1713">
      <c r="A1713" s="33" t="s">
        <v>109</v>
      </c>
      <c r="B1713" s="26" t="s">
        <v>1919</v>
      </c>
      <c r="C1713" s="34">
        <v>336.0</v>
      </c>
      <c r="D1713" s="26" t="s">
        <v>6301</v>
      </c>
      <c r="E1713" s="26" t="s">
        <v>1902</v>
      </c>
      <c r="F1713" s="28"/>
      <c r="G1713" s="28"/>
      <c r="H1713" s="28"/>
      <c r="I1713" s="28"/>
      <c r="J1713" s="26" t="s">
        <v>1848</v>
      </c>
      <c r="K1713" s="26" t="s">
        <v>641</v>
      </c>
      <c r="L1713" s="40">
        <v>100000.0</v>
      </c>
      <c r="M1713" s="29">
        <f t="shared" si="667"/>
        <v>100000</v>
      </c>
      <c r="N1713" s="53"/>
      <c r="O1713" s="30">
        <v>75000.0</v>
      </c>
      <c r="P1713" s="31">
        <f t="shared" si="663"/>
        <v>0.01333333333</v>
      </c>
      <c r="Q1713" s="32">
        <f t="shared" si="664"/>
        <v>25000</v>
      </c>
      <c r="R1713" s="32">
        <f t="shared" si="665"/>
        <v>15000</v>
      </c>
      <c r="S1713" s="28"/>
      <c r="T1713" s="28">
        <f t="shared" si="666"/>
        <v>0</v>
      </c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</row>
    <row r="1714">
      <c r="A1714" s="33" t="s">
        <v>109</v>
      </c>
      <c r="B1714" s="26" t="s">
        <v>1919</v>
      </c>
      <c r="C1714" s="34">
        <v>455.0</v>
      </c>
      <c r="D1714" s="26" t="s">
        <v>6302</v>
      </c>
      <c r="E1714" s="26" t="s">
        <v>1902</v>
      </c>
      <c r="F1714" s="28"/>
      <c r="G1714" s="28"/>
      <c r="H1714" s="28"/>
      <c r="I1714" s="28"/>
      <c r="J1714" s="26" t="s">
        <v>293</v>
      </c>
      <c r="K1714" s="26" t="s">
        <v>645</v>
      </c>
      <c r="L1714" s="40">
        <v>450000.0</v>
      </c>
      <c r="M1714" s="29">
        <f t="shared" si="667"/>
        <v>450000</v>
      </c>
      <c r="N1714" s="53"/>
      <c r="O1714" s="30">
        <v>75000.0</v>
      </c>
      <c r="P1714" s="31">
        <f t="shared" si="663"/>
        <v>0.06</v>
      </c>
      <c r="Q1714" s="32">
        <f t="shared" si="664"/>
        <v>375000</v>
      </c>
      <c r="R1714" s="32">
        <f t="shared" si="665"/>
        <v>365000</v>
      </c>
      <c r="S1714" s="28"/>
      <c r="T1714" s="28">
        <f t="shared" si="666"/>
        <v>0</v>
      </c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</row>
    <row r="1715">
      <c r="A1715" s="33" t="s">
        <v>109</v>
      </c>
      <c r="B1715" s="26" t="s">
        <v>1919</v>
      </c>
      <c r="C1715" s="34">
        <v>494.0</v>
      </c>
      <c r="D1715" s="26" t="s">
        <v>6303</v>
      </c>
      <c r="E1715" s="26" t="s">
        <v>1902</v>
      </c>
      <c r="F1715" s="28"/>
      <c r="G1715" s="28"/>
      <c r="H1715" s="28"/>
      <c r="I1715" s="28"/>
      <c r="J1715" s="26" t="s">
        <v>1437</v>
      </c>
      <c r="K1715" s="26" t="s">
        <v>746</v>
      </c>
      <c r="L1715" s="40">
        <v>42000.0</v>
      </c>
      <c r="M1715" s="29">
        <f t="shared" si="667"/>
        <v>42000</v>
      </c>
      <c r="N1715" s="53"/>
      <c r="O1715" s="30">
        <v>75000.0</v>
      </c>
      <c r="P1715" s="31">
        <f t="shared" si="663"/>
        <v>0.0056</v>
      </c>
      <c r="Q1715" s="32">
        <f t="shared" si="664"/>
        <v>-33000</v>
      </c>
      <c r="R1715" s="32">
        <f t="shared" si="665"/>
        <v>-43000</v>
      </c>
      <c r="S1715" s="28"/>
      <c r="T1715" s="28">
        <f t="shared" si="666"/>
        <v>1</v>
      </c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</row>
    <row r="1716">
      <c r="A1716" s="33" t="s">
        <v>109</v>
      </c>
      <c r="B1716" s="26" t="s">
        <v>1919</v>
      </c>
      <c r="C1716" s="34">
        <v>508.0</v>
      </c>
      <c r="D1716" s="26" t="s">
        <v>6304</v>
      </c>
      <c r="E1716" s="26" t="s">
        <v>1905</v>
      </c>
      <c r="F1716" s="28"/>
      <c r="G1716" s="28"/>
      <c r="H1716" s="28"/>
      <c r="I1716" s="28"/>
      <c r="J1716" s="26" t="s">
        <v>1706</v>
      </c>
      <c r="K1716" s="26" t="s">
        <v>678</v>
      </c>
      <c r="L1716" s="40">
        <v>24000.0</v>
      </c>
      <c r="M1716" s="29">
        <f t="shared" si="667"/>
        <v>24000</v>
      </c>
      <c r="N1716" s="53"/>
      <c r="O1716" s="30">
        <v>75000.0</v>
      </c>
      <c r="P1716" s="31">
        <f t="shared" si="663"/>
        <v>0.0032</v>
      </c>
      <c r="Q1716" s="32">
        <f t="shared" si="664"/>
        <v>-51000</v>
      </c>
      <c r="R1716" s="32">
        <f t="shared" si="665"/>
        <v>-61000</v>
      </c>
      <c r="S1716" s="28"/>
      <c r="T1716" s="28">
        <f t="shared" si="666"/>
        <v>1</v>
      </c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</row>
    <row r="1717">
      <c r="A1717" s="33" t="s">
        <v>109</v>
      </c>
      <c r="B1717" s="26" t="s">
        <v>2005</v>
      </c>
      <c r="C1717" s="54">
        <v>723.0</v>
      </c>
      <c r="D1717" s="28" t="s">
        <v>6305</v>
      </c>
      <c r="E1717" s="26" t="s">
        <v>1902</v>
      </c>
      <c r="F1717" s="35" t="s">
        <v>1952</v>
      </c>
      <c r="G1717" s="35">
        <v>2023.0</v>
      </c>
      <c r="H1717" s="28"/>
      <c r="I1717" s="28"/>
      <c r="J1717" s="35" t="s">
        <v>1571</v>
      </c>
      <c r="K1717" s="35" t="s">
        <v>828</v>
      </c>
      <c r="L1717" s="40">
        <v>45000.0</v>
      </c>
      <c r="M1717" s="29">
        <f t="shared" si="667"/>
        <v>45000</v>
      </c>
      <c r="N1717" s="53"/>
      <c r="O1717" s="30">
        <v>75000.0</v>
      </c>
      <c r="P1717" s="31">
        <f t="shared" si="663"/>
        <v>0.006</v>
      </c>
      <c r="Q1717" s="32">
        <f t="shared" si="664"/>
        <v>-30000</v>
      </c>
      <c r="R1717" s="32">
        <f t="shared" si="665"/>
        <v>-40000</v>
      </c>
      <c r="S1717" s="28"/>
      <c r="T1717" s="28">
        <f t="shared" si="666"/>
        <v>1</v>
      </c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</row>
    <row r="1718">
      <c r="A1718" s="33" t="s">
        <v>109</v>
      </c>
      <c r="B1718" s="26" t="s">
        <v>2005</v>
      </c>
      <c r="C1718" s="34">
        <v>825.0</v>
      </c>
      <c r="D1718" s="28" t="str">
        <f>CONCATENATE(A1718," x ", G1718)</f>
        <v>New Bay (GB)  x La Fiamma (USA)</v>
      </c>
      <c r="E1718" s="26" t="s">
        <v>1902</v>
      </c>
      <c r="F1718" s="28"/>
      <c r="G1718" s="26" t="s">
        <v>6306</v>
      </c>
      <c r="H1718" s="28"/>
      <c r="I1718" s="28"/>
      <c r="J1718" s="26" t="s">
        <v>1449</v>
      </c>
      <c r="K1718" s="26" t="s">
        <v>1107</v>
      </c>
      <c r="L1718" s="55">
        <v>22000.0</v>
      </c>
      <c r="M1718" s="29">
        <f t="shared" si="667"/>
        <v>22000</v>
      </c>
      <c r="N1718" s="28"/>
      <c r="O1718" s="37">
        <v>75000.0</v>
      </c>
      <c r="P1718" s="31">
        <f t="shared" si="663"/>
        <v>0.002933333333</v>
      </c>
      <c r="Q1718" s="32">
        <f t="shared" si="664"/>
        <v>-53000</v>
      </c>
      <c r="R1718" s="32">
        <f t="shared" si="665"/>
        <v>-63000</v>
      </c>
      <c r="S1718" s="28"/>
      <c r="T1718" s="28">
        <f t="shared" si="666"/>
        <v>1</v>
      </c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</row>
    <row r="1719">
      <c r="A1719" s="33" t="s">
        <v>109</v>
      </c>
      <c r="B1719" s="34" t="s">
        <v>1921</v>
      </c>
      <c r="C1719" s="39" t="s">
        <v>4332</v>
      </c>
      <c r="D1719" s="28" t="s">
        <v>6307</v>
      </c>
      <c r="E1719" s="26" t="s">
        <v>1902</v>
      </c>
      <c r="F1719" s="28" t="s">
        <v>1924</v>
      </c>
      <c r="G1719" s="28" t="s">
        <v>6308</v>
      </c>
      <c r="H1719" s="28" t="s">
        <v>48</v>
      </c>
      <c r="I1719" s="28" t="s">
        <v>6309</v>
      </c>
      <c r="J1719" s="28" t="s">
        <v>1798</v>
      </c>
      <c r="K1719" s="28" t="s">
        <v>809</v>
      </c>
      <c r="L1719" s="40">
        <v>36000.0</v>
      </c>
      <c r="M1719" s="29">
        <f t="shared" si="667"/>
        <v>36000</v>
      </c>
      <c r="N1719" s="57"/>
      <c r="O1719" s="37">
        <v>75000.0</v>
      </c>
      <c r="P1719" s="31">
        <f t="shared" si="663"/>
        <v>0.0048</v>
      </c>
      <c r="Q1719" s="32">
        <f t="shared" si="664"/>
        <v>-39000</v>
      </c>
      <c r="R1719" s="32">
        <f t="shared" si="665"/>
        <v>-49000</v>
      </c>
      <c r="S1719" s="28"/>
      <c r="T1719" s="28">
        <f t="shared" si="666"/>
        <v>1</v>
      </c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</row>
    <row r="1720">
      <c r="A1720" s="33" t="s">
        <v>109</v>
      </c>
      <c r="B1720" s="34" t="s">
        <v>1928</v>
      </c>
      <c r="C1720" s="39" t="s">
        <v>6310</v>
      </c>
      <c r="D1720" s="28" t="s">
        <v>6311</v>
      </c>
      <c r="E1720" s="26" t="s">
        <v>1902</v>
      </c>
      <c r="F1720" s="28" t="s">
        <v>1952</v>
      </c>
      <c r="G1720" s="28" t="s">
        <v>6312</v>
      </c>
      <c r="H1720" s="28" t="s">
        <v>48</v>
      </c>
      <c r="I1720" s="28" t="s">
        <v>6313</v>
      </c>
      <c r="J1720" s="28" t="s">
        <v>1848</v>
      </c>
      <c r="K1720" s="28" t="s">
        <v>787</v>
      </c>
      <c r="L1720" s="40">
        <v>48000.0</v>
      </c>
      <c r="M1720" s="29">
        <f t="shared" si="667"/>
        <v>48000</v>
      </c>
      <c r="N1720" s="57"/>
      <c r="O1720" s="37">
        <v>75000.0</v>
      </c>
      <c r="P1720" s="31">
        <f t="shared" si="663"/>
        <v>0.0064</v>
      </c>
      <c r="Q1720" s="32">
        <f t="shared" si="664"/>
        <v>-27000</v>
      </c>
      <c r="R1720" s="32">
        <f t="shared" si="665"/>
        <v>-37000</v>
      </c>
      <c r="S1720" s="28"/>
      <c r="T1720" s="28">
        <f t="shared" si="666"/>
        <v>1</v>
      </c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</row>
    <row r="1721">
      <c r="A1721" s="33" t="s">
        <v>109</v>
      </c>
      <c r="B1721" s="34" t="s">
        <v>1928</v>
      </c>
      <c r="C1721" s="39" t="s">
        <v>3651</v>
      </c>
      <c r="D1721" s="28" t="s">
        <v>6314</v>
      </c>
      <c r="E1721" s="26" t="s">
        <v>1905</v>
      </c>
      <c r="F1721" s="28" t="s">
        <v>1924</v>
      </c>
      <c r="G1721" s="28" t="s">
        <v>6315</v>
      </c>
      <c r="H1721" s="28" t="s">
        <v>48</v>
      </c>
      <c r="I1721" s="28" t="s">
        <v>2314</v>
      </c>
      <c r="J1721" s="28" t="s">
        <v>1449</v>
      </c>
      <c r="K1721" s="28" t="s">
        <v>746</v>
      </c>
      <c r="L1721" s="40">
        <v>50000.0</v>
      </c>
      <c r="M1721" s="29">
        <f t="shared" si="667"/>
        <v>50000</v>
      </c>
      <c r="N1721" s="57"/>
      <c r="O1721" s="37">
        <v>75000.0</v>
      </c>
      <c r="P1721" s="31">
        <f t="shared" si="663"/>
        <v>0.006666666667</v>
      </c>
      <c r="Q1721" s="32">
        <f t="shared" si="664"/>
        <v>-25000</v>
      </c>
      <c r="R1721" s="32">
        <f t="shared" si="665"/>
        <v>-35000</v>
      </c>
      <c r="S1721" s="28"/>
      <c r="T1721" s="28">
        <f t="shared" si="666"/>
        <v>1</v>
      </c>
      <c r="V1721" s="28"/>
      <c r="W1721" s="28"/>
      <c r="X1721" s="28"/>
    </row>
    <row r="1722">
      <c r="A1722" s="33" t="s">
        <v>109</v>
      </c>
      <c r="B1722" s="26" t="s">
        <v>1933</v>
      </c>
      <c r="C1722" s="39" t="s">
        <v>3479</v>
      </c>
      <c r="D1722" s="28" t="s">
        <v>6316</v>
      </c>
      <c r="E1722" s="28" t="s">
        <v>1905</v>
      </c>
      <c r="F1722" s="28" t="s">
        <v>1924</v>
      </c>
      <c r="G1722" s="28" t="s">
        <v>6317</v>
      </c>
      <c r="H1722" s="53" t="s">
        <v>48</v>
      </c>
      <c r="I1722" s="28" t="s">
        <v>5968</v>
      </c>
      <c r="J1722" s="28" t="s">
        <v>1748</v>
      </c>
      <c r="K1722" s="28" t="s">
        <v>219</v>
      </c>
      <c r="L1722" s="29">
        <f t="shared" ref="L1722:L1728" si="668">M1722*1.2</f>
        <v>312000</v>
      </c>
      <c r="M1722" s="49">
        <v>260000.0</v>
      </c>
      <c r="N1722" s="28"/>
      <c r="O1722" s="37">
        <v>75000.0</v>
      </c>
      <c r="P1722" s="31">
        <f t="shared" si="663"/>
        <v>0.0416</v>
      </c>
      <c r="Q1722" s="32">
        <f t="shared" si="664"/>
        <v>237000</v>
      </c>
      <c r="R1722" s="32">
        <f t="shared" si="665"/>
        <v>227000</v>
      </c>
      <c r="S1722" s="28"/>
      <c r="T1722" s="28">
        <f t="shared" si="666"/>
        <v>0</v>
      </c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</row>
    <row r="1723">
      <c r="A1723" s="33" t="s">
        <v>109</v>
      </c>
      <c r="B1723" s="26" t="s">
        <v>1933</v>
      </c>
      <c r="C1723" s="39" t="s">
        <v>6318</v>
      </c>
      <c r="D1723" s="28" t="s">
        <v>6319</v>
      </c>
      <c r="E1723" s="28" t="s">
        <v>1902</v>
      </c>
      <c r="F1723" s="28" t="s">
        <v>1952</v>
      </c>
      <c r="G1723" s="28" t="s">
        <v>6320</v>
      </c>
      <c r="H1723" s="53" t="s">
        <v>48</v>
      </c>
      <c r="I1723" s="28" t="s">
        <v>93</v>
      </c>
      <c r="J1723" s="28" t="s">
        <v>1439</v>
      </c>
      <c r="K1723" s="28" t="s">
        <v>1139</v>
      </c>
      <c r="L1723" s="29">
        <f t="shared" si="668"/>
        <v>264000</v>
      </c>
      <c r="M1723" s="49">
        <v>220000.0</v>
      </c>
      <c r="N1723" s="28"/>
      <c r="O1723" s="37">
        <v>75000.0</v>
      </c>
      <c r="P1723" s="31">
        <f t="shared" si="663"/>
        <v>0.0352</v>
      </c>
      <c r="Q1723" s="32">
        <f t="shared" si="664"/>
        <v>189000</v>
      </c>
      <c r="R1723" s="32">
        <f t="shared" si="665"/>
        <v>179000</v>
      </c>
      <c r="S1723" s="28"/>
      <c r="T1723" s="28">
        <f t="shared" si="666"/>
        <v>0</v>
      </c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</row>
    <row r="1724">
      <c r="A1724" s="33" t="s">
        <v>109</v>
      </c>
      <c r="B1724" s="26" t="s">
        <v>1933</v>
      </c>
      <c r="C1724" s="39" t="s">
        <v>6321</v>
      </c>
      <c r="D1724" s="28" t="s">
        <v>6322</v>
      </c>
      <c r="E1724" s="28" t="s">
        <v>1902</v>
      </c>
      <c r="F1724" s="28" t="s">
        <v>1952</v>
      </c>
      <c r="G1724" s="28" t="s">
        <v>6323</v>
      </c>
      <c r="H1724" s="53" t="s">
        <v>48</v>
      </c>
      <c r="I1724" s="28" t="s">
        <v>3864</v>
      </c>
      <c r="J1724" s="28" t="s">
        <v>1534</v>
      </c>
      <c r="K1724" s="28" t="s">
        <v>309</v>
      </c>
      <c r="L1724" s="29">
        <f t="shared" si="668"/>
        <v>540000</v>
      </c>
      <c r="M1724" s="49">
        <v>450000.0</v>
      </c>
      <c r="N1724" s="28"/>
      <c r="O1724" s="37">
        <v>75000.0</v>
      </c>
      <c r="P1724" s="31">
        <f t="shared" si="663"/>
        <v>0.072</v>
      </c>
      <c r="Q1724" s="32">
        <f t="shared" si="664"/>
        <v>465000</v>
      </c>
      <c r="R1724" s="32">
        <f t="shared" si="665"/>
        <v>455000</v>
      </c>
      <c r="S1724" s="28"/>
      <c r="T1724" s="28">
        <f t="shared" si="666"/>
        <v>0</v>
      </c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</row>
    <row r="1725">
      <c r="A1725" s="33" t="s">
        <v>109</v>
      </c>
      <c r="B1725" s="26" t="s">
        <v>1933</v>
      </c>
      <c r="C1725" s="39" t="s">
        <v>3123</v>
      </c>
      <c r="D1725" s="28" t="s">
        <v>6324</v>
      </c>
      <c r="E1725" s="28" t="s">
        <v>1905</v>
      </c>
      <c r="F1725" s="28" t="s">
        <v>1924</v>
      </c>
      <c r="G1725" s="28" t="s">
        <v>6325</v>
      </c>
      <c r="H1725" s="53" t="s">
        <v>48</v>
      </c>
      <c r="I1725" s="28" t="s">
        <v>2205</v>
      </c>
      <c r="J1725" s="28" t="s">
        <v>1473</v>
      </c>
      <c r="K1725" s="28" t="s">
        <v>596</v>
      </c>
      <c r="L1725" s="29">
        <f t="shared" si="668"/>
        <v>240000</v>
      </c>
      <c r="M1725" s="49">
        <v>200000.0</v>
      </c>
      <c r="N1725" s="28"/>
      <c r="O1725" s="37">
        <v>75000.0</v>
      </c>
      <c r="P1725" s="31">
        <f t="shared" si="663"/>
        <v>0.032</v>
      </c>
      <c r="Q1725" s="32">
        <f t="shared" si="664"/>
        <v>165000</v>
      </c>
      <c r="R1725" s="32">
        <f t="shared" si="665"/>
        <v>155000</v>
      </c>
      <c r="S1725" s="28"/>
      <c r="T1725" s="28">
        <f t="shared" si="666"/>
        <v>0</v>
      </c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</row>
    <row r="1726">
      <c r="A1726" s="33" t="s">
        <v>109</v>
      </c>
      <c r="B1726" s="26" t="s">
        <v>1933</v>
      </c>
      <c r="C1726" s="39" t="s">
        <v>4317</v>
      </c>
      <c r="D1726" s="28" t="s">
        <v>6326</v>
      </c>
      <c r="E1726" s="28" t="s">
        <v>1902</v>
      </c>
      <c r="F1726" s="28" t="s">
        <v>1924</v>
      </c>
      <c r="G1726" s="28" t="s">
        <v>6327</v>
      </c>
      <c r="H1726" s="53" t="s">
        <v>48</v>
      </c>
      <c r="I1726" s="28" t="s">
        <v>86</v>
      </c>
      <c r="J1726" s="28" t="s">
        <v>1762</v>
      </c>
      <c r="K1726" s="28" t="s">
        <v>379</v>
      </c>
      <c r="L1726" s="29">
        <f t="shared" si="668"/>
        <v>312000</v>
      </c>
      <c r="M1726" s="49">
        <v>260000.0</v>
      </c>
      <c r="N1726" s="28"/>
      <c r="O1726" s="37">
        <v>75000.0</v>
      </c>
      <c r="P1726" s="31">
        <f t="shared" si="663"/>
        <v>0.0416</v>
      </c>
      <c r="Q1726" s="32">
        <f t="shared" si="664"/>
        <v>237000</v>
      </c>
      <c r="R1726" s="32">
        <f t="shared" si="665"/>
        <v>227000</v>
      </c>
      <c r="S1726" s="28"/>
      <c r="T1726" s="28">
        <f t="shared" si="666"/>
        <v>0</v>
      </c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</row>
    <row r="1727">
      <c r="A1727" s="33" t="s">
        <v>109</v>
      </c>
      <c r="B1727" s="26" t="s">
        <v>1933</v>
      </c>
      <c r="C1727" s="39" t="s">
        <v>3240</v>
      </c>
      <c r="D1727" s="28" t="s">
        <v>6328</v>
      </c>
      <c r="E1727" s="28" t="s">
        <v>1902</v>
      </c>
      <c r="F1727" s="28" t="s">
        <v>1924</v>
      </c>
      <c r="G1727" s="28" t="s">
        <v>6329</v>
      </c>
      <c r="H1727" s="53" t="s">
        <v>48</v>
      </c>
      <c r="I1727" s="28" t="s">
        <v>2034</v>
      </c>
      <c r="J1727" s="28" t="s">
        <v>1439</v>
      </c>
      <c r="K1727" s="28" t="s">
        <v>206</v>
      </c>
      <c r="L1727" s="29">
        <f t="shared" si="668"/>
        <v>252000</v>
      </c>
      <c r="M1727" s="49">
        <v>210000.0</v>
      </c>
      <c r="N1727" s="28"/>
      <c r="O1727" s="37">
        <v>75000.0</v>
      </c>
      <c r="P1727" s="31">
        <f t="shared" si="663"/>
        <v>0.0336</v>
      </c>
      <c r="Q1727" s="32">
        <f t="shared" si="664"/>
        <v>177000</v>
      </c>
      <c r="R1727" s="32">
        <f t="shared" si="665"/>
        <v>167000</v>
      </c>
      <c r="S1727" s="28"/>
      <c r="T1727" s="28">
        <f t="shared" si="666"/>
        <v>0</v>
      </c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</row>
    <row r="1728">
      <c r="A1728" s="33" t="s">
        <v>109</v>
      </c>
      <c r="B1728" s="26" t="s">
        <v>1933</v>
      </c>
      <c r="C1728" s="39" t="s">
        <v>6330</v>
      </c>
      <c r="D1728" s="28" t="s">
        <v>6331</v>
      </c>
      <c r="E1728" s="28" t="s">
        <v>1902</v>
      </c>
      <c r="F1728" s="28" t="s">
        <v>1952</v>
      </c>
      <c r="G1728" s="28" t="s">
        <v>6332</v>
      </c>
      <c r="H1728" s="53" t="s">
        <v>48</v>
      </c>
      <c r="I1728" s="28" t="s">
        <v>4016</v>
      </c>
      <c r="J1728" s="28" t="s">
        <v>1462</v>
      </c>
      <c r="K1728" s="28" t="s">
        <v>283</v>
      </c>
      <c r="L1728" s="29">
        <f t="shared" si="668"/>
        <v>180000</v>
      </c>
      <c r="M1728" s="49">
        <v>150000.0</v>
      </c>
      <c r="N1728" s="28"/>
      <c r="O1728" s="37">
        <v>75000.0</v>
      </c>
      <c r="P1728" s="31">
        <f t="shared" si="663"/>
        <v>0.024</v>
      </c>
      <c r="Q1728" s="32">
        <f t="shared" si="664"/>
        <v>105000</v>
      </c>
      <c r="R1728" s="32">
        <f t="shared" si="665"/>
        <v>95000</v>
      </c>
      <c r="S1728" s="28"/>
      <c r="T1728" s="28">
        <f t="shared" si="666"/>
        <v>0</v>
      </c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</row>
    <row r="1729">
      <c r="A1729" s="33" t="s">
        <v>109</v>
      </c>
      <c r="B1729" s="34" t="s">
        <v>1933</v>
      </c>
      <c r="C1729" s="39" t="s">
        <v>6333</v>
      </c>
      <c r="D1729" s="28" t="s">
        <v>6334</v>
      </c>
      <c r="E1729" s="28" t="s">
        <v>1902</v>
      </c>
      <c r="F1729" s="28" t="s">
        <v>1952</v>
      </c>
      <c r="G1729" s="28" t="s">
        <v>6335</v>
      </c>
      <c r="H1729" s="28" t="s">
        <v>48</v>
      </c>
      <c r="I1729" s="28" t="s">
        <v>3513</v>
      </c>
      <c r="J1729" s="53" t="s">
        <v>1784</v>
      </c>
      <c r="K1729" s="28" t="s">
        <v>177</v>
      </c>
      <c r="L1729" s="29">
        <v>132000.0</v>
      </c>
      <c r="M1729" s="49">
        <v>110000.0</v>
      </c>
      <c r="N1729" s="28"/>
      <c r="O1729" s="30">
        <v>75000.0</v>
      </c>
      <c r="P1729" s="31">
        <f t="shared" si="663"/>
        <v>0.0176</v>
      </c>
      <c r="Q1729" s="32">
        <f t="shared" si="664"/>
        <v>57000</v>
      </c>
      <c r="R1729" s="32">
        <f t="shared" si="665"/>
        <v>47000</v>
      </c>
      <c r="S1729" s="28"/>
      <c r="T1729" s="28">
        <f t="shared" si="666"/>
        <v>0</v>
      </c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</row>
    <row r="1730">
      <c r="A1730" s="33" t="s">
        <v>109</v>
      </c>
      <c r="B1730" s="26" t="s">
        <v>1937</v>
      </c>
      <c r="C1730" s="39" t="s">
        <v>5698</v>
      </c>
      <c r="D1730" s="28" t="s">
        <v>6336</v>
      </c>
      <c r="E1730" s="28" t="s">
        <v>1902</v>
      </c>
      <c r="F1730" s="28" t="s">
        <v>1924</v>
      </c>
      <c r="G1730" s="28" t="s">
        <v>6337</v>
      </c>
      <c r="H1730" s="28" t="s">
        <v>48</v>
      </c>
      <c r="I1730" s="28" t="s">
        <v>30</v>
      </c>
      <c r="J1730" s="28" t="s">
        <v>1873</v>
      </c>
      <c r="K1730" s="28" t="s">
        <v>430</v>
      </c>
      <c r="L1730" s="29">
        <f t="shared" ref="L1730:L1738" si="669">M1730*1.2</f>
        <v>138000</v>
      </c>
      <c r="M1730" s="40">
        <v>115000.0</v>
      </c>
      <c r="N1730" s="32"/>
      <c r="O1730" s="30">
        <v>75000.0</v>
      </c>
      <c r="P1730" s="31">
        <f t="shared" ref="P1730:P1735" si="670">sum(M1730/O1730/100)</f>
        <v>0.01533333333</v>
      </c>
      <c r="Q1730" s="32">
        <f t="shared" ref="Q1730:Q1735" si="671">sum(M1730-O1730)</f>
        <v>40000</v>
      </c>
      <c r="R1730" s="32">
        <f t="shared" ref="R1730:R1735" si="672">M1730-O1730-$S$1</f>
        <v>30000</v>
      </c>
      <c r="S1730" s="28"/>
      <c r="T1730" s="28">
        <f t="shared" ref="T1730:T1735" si="673">IF(O1730&gt;=M1730,1,0)</f>
        <v>0</v>
      </c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</row>
    <row r="1731">
      <c r="A1731" s="33" t="s">
        <v>109</v>
      </c>
      <c r="B1731" s="26" t="s">
        <v>1937</v>
      </c>
      <c r="C1731" s="39" t="s">
        <v>3267</v>
      </c>
      <c r="D1731" s="28" t="s">
        <v>6338</v>
      </c>
      <c r="E1731" s="28" t="s">
        <v>1902</v>
      </c>
      <c r="F1731" s="28" t="s">
        <v>1924</v>
      </c>
      <c r="G1731" s="28" t="s">
        <v>6339</v>
      </c>
      <c r="H1731" s="28" t="s">
        <v>48</v>
      </c>
      <c r="I1731" s="28" t="s">
        <v>3226</v>
      </c>
      <c r="J1731" s="28" t="s">
        <v>1620</v>
      </c>
      <c r="K1731" s="28" t="s">
        <v>701</v>
      </c>
      <c r="L1731" s="29">
        <f t="shared" si="669"/>
        <v>68400</v>
      </c>
      <c r="M1731" s="40">
        <v>57000.0</v>
      </c>
      <c r="N1731" s="32"/>
      <c r="O1731" s="30">
        <v>75000.0</v>
      </c>
      <c r="P1731" s="31">
        <f t="shared" si="670"/>
        <v>0.0076</v>
      </c>
      <c r="Q1731" s="32">
        <f t="shared" si="671"/>
        <v>-18000</v>
      </c>
      <c r="R1731" s="32">
        <f t="shared" si="672"/>
        <v>-28000</v>
      </c>
      <c r="S1731" s="28"/>
      <c r="T1731" s="28">
        <f t="shared" si="673"/>
        <v>1</v>
      </c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</row>
    <row r="1732">
      <c r="A1732" s="33" t="s">
        <v>109</v>
      </c>
      <c r="B1732" s="26" t="s">
        <v>1937</v>
      </c>
      <c r="C1732" s="39" t="s">
        <v>6340</v>
      </c>
      <c r="D1732" s="28" t="s">
        <v>6341</v>
      </c>
      <c r="E1732" s="28" t="s">
        <v>1902</v>
      </c>
      <c r="F1732" s="28" t="s">
        <v>1952</v>
      </c>
      <c r="G1732" s="28" t="s">
        <v>6342</v>
      </c>
      <c r="H1732" s="28" t="s">
        <v>48</v>
      </c>
      <c r="I1732" s="28" t="s">
        <v>2125</v>
      </c>
      <c r="J1732" s="28" t="s">
        <v>1736</v>
      </c>
      <c r="K1732" s="28" t="s">
        <v>1237</v>
      </c>
      <c r="L1732" s="29">
        <f t="shared" si="669"/>
        <v>74400</v>
      </c>
      <c r="M1732" s="40">
        <v>62000.0</v>
      </c>
      <c r="N1732" s="32"/>
      <c r="O1732" s="30">
        <v>75000.0</v>
      </c>
      <c r="P1732" s="31">
        <f t="shared" si="670"/>
        <v>0.008266666667</v>
      </c>
      <c r="Q1732" s="32">
        <f t="shared" si="671"/>
        <v>-13000</v>
      </c>
      <c r="R1732" s="32">
        <f t="shared" si="672"/>
        <v>-23000</v>
      </c>
      <c r="S1732" s="28"/>
      <c r="T1732" s="28">
        <f t="shared" si="673"/>
        <v>1</v>
      </c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</row>
    <row r="1733">
      <c r="A1733" s="33" t="s">
        <v>109</v>
      </c>
      <c r="B1733" s="26" t="s">
        <v>1937</v>
      </c>
      <c r="C1733" s="39" t="s">
        <v>6343</v>
      </c>
      <c r="D1733" s="28" t="s">
        <v>6344</v>
      </c>
      <c r="E1733" s="28" t="s">
        <v>1902</v>
      </c>
      <c r="F1733" s="28" t="s">
        <v>1924</v>
      </c>
      <c r="G1733" s="28" t="s">
        <v>6345</v>
      </c>
      <c r="H1733" s="28" t="s">
        <v>48</v>
      </c>
      <c r="I1733" s="28" t="s">
        <v>2205</v>
      </c>
      <c r="J1733" s="28" t="s">
        <v>1404</v>
      </c>
      <c r="K1733" s="28" t="s">
        <v>579</v>
      </c>
      <c r="L1733" s="29">
        <f t="shared" si="669"/>
        <v>48000</v>
      </c>
      <c r="M1733" s="40">
        <v>40000.0</v>
      </c>
      <c r="N1733" s="32"/>
      <c r="O1733" s="30">
        <v>75000.0</v>
      </c>
      <c r="P1733" s="31">
        <f t="shared" si="670"/>
        <v>0.005333333333</v>
      </c>
      <c r="Q1733" s="32">
        <f t="shared" si="671"/>
        <v>-35000</v>
      </c>
      <c r="R1733" s="32">
        <f t="shared" si="672"/>
        <v>-45000</v>
      </c>
      <c r="S1733" s="28"/>
      <c r="T1733" s="28">
        <f t="shared" si="673"/>
        <v>1</v>
      </c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</row>
    <row r="1734">
      <c r="A1734" s="33" t="s">
        <v>109</v>
      </c>
      <c r="B1734" s="26" t="s">
        <v>1937</v>
      </c>
      <c r="C1734" s="39" t="s">
        <v>6346</v>
      </c>
      <c r="D1734" s="28" t="s">
        <v>6347</v>
      </c>
      <c r="E1734" s="28" t="s">
        <v>1905</v>
      </c>
      <c r="F1734" s="28" t="s">
        <v>1924</v>
      </c>
      <c r="G1734" s="28" t="s">
        <v>6348</v>
      </c>
      <c r="H1734" s="28" t="s">
        <v>48</v>
      </c>
      <c r="I1734" s="28" t="s">
        <v>127</v>
      </c>
      <c r="J1734" s="28" t="s">
        <v>1439</v>
      </c>
      <c r="K1734" s="28" t="s">
        <v>430</v>
      </c>
      <c r="L1734" s="29">
        <f t="shared" si="669"/>
        <v>204000</v>
      </c>
      <c r="M1734" s="40">
        <v>170000.0</v>
      </c>
      <c r="N1734" s="32"/>
      <c r="O1734" s="30">
        <v>75000.0</v>
      </c>
      <c r="P1734" s="31">
        <f t="shared" si="670"/>
        <v>0.02266666667</v>
      </c>
      <c r="Q1734" s="32">
        <f t="shared" si="671"/>
        <v>95000</v>
      </c>
      <c r="R1734" s="32">
        <f t="shared" si="672"/>
        <v>85000</v>
      </c>
      <c r="S1734" s="28"/>
      <c r="T1734" s="28">
        <f t="shared" si="673"/>
        <v>0</v>
      </c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</row>
    <row r="1735">
      <c r="A1735" s="33" t="s">
        <v>109</v>
      </c>
      <c r="B1735" s="26" t="s">
        <v>1937</v>
      </c>
      <c r="C1735" s="39" t="s">
        <v>4746</v>
      </c>
      <c r="D1735" s="28" t="s">
        <v>6349</v>
      </c>
      <c r="E1735" s="28" t="s">
        <v>1905</v>
      </c>
      <c r="F1735" s="28" t="s">
        <v>1924</v>
      </c>
      <c r="G1735" s="28" t="s">
        <v>6350</v>
      </c>
      <c r="H1735" s="28" t="s">
        <v>48</v>
      </c>
      <c r="I1735" s="28" t="s">
        <v>9</v>
      </c>
      <c r="J1735" s="28" t="s">
        <v>1874</v>
      </c>
      <c r="K1735" s="28" t="s">
        <v>1359</v>
      </c>
      <c r="L1735" s="29">
        <f t="shared" si="669"/>
        <v>50400</v>
      </c>
      <c r="M1735" s="40">
        <v>42000.0</v>
      </c>
      <c r="N1735" s="32"/>
      <c r="O1735" s="30">
        <v>75000.0</v>
      </c>
      <c r="P1735" s="31">
        <f t="shared" si="670"/>
        <v>0.0056</v>
      </c>
      <c r="Q1735" s="32">
        <f t="shared" si="671"/>
        <v>-33000</v>
      </c>
      <c r="R1735" s="32">
        <f t="shared" si="672"/>
        <v>-43000</v>
      </c>
      <c r="S1735" s="28"/>
      <c r="T1735" s="28">
        <f t="shared" si="673"/>
        <v>1</v>
      </c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</row>
    <row r="1736">
      <c r="A1736" s="25" t="s">
        <v>110</v>
      </c>
      <c r="B1736" s="26" t="s">
        <v>1900</v>
      </c>
      <c r="C1736" s="27">
        <v>124.0</v>
      </c>
      <c r="D1736" s="28" t="s">
        <v>6351</v>
      </c>
      <c r="E1736" s="28" t="s">
        <v>1902</v>
      </c>
      <c r="F1736" s="28"/>
      <c r="G1736" s="28" t="s">
        <v>6352</v>
      </c>
      <c r="H1736" s="28"/>
      <c r="I1736" s="28"/>
      <c r="J1736" s="28" t="s">
        <v>1612</v>
      </c>
      <c r="K1736" s="28" t="s">
        <v>1188</v>
      </c>
      <c r="L1736" s="29">
        <f t="shared" si="669"/>
        <v>72000</v>
      </c>
      <c r="M1736" s="29">
        <v>60000.0</v>
      </c>
      <c r="N1736" s="28"/>
      <c r="O1736" s="30">
        <v>100000.0</v>
      </c>
      <c r="P1736" s="31">
        <f t="shared" ref="P1736:P1763" si="674">sum(L1736/O1736/100)</f>
        <v>0.0072</v>
      </c>
      <c r="Q1736" s="32">
        <f t="shared" ref="Q1736:Q1763" si="675">sum(L1736-O1736)</f>
        <v>-28000</v>
      </c>
      <c r="R1736" s="32">
        <f t="shared" ref="R1736:R1763" si="676">L1736-O1736-$S$1</f>
        <v>-38000</v>
      </c>
      <c r="S1736" s="28"/>
      <c r="T1736" s="28">
        <f t="shared" ref="T1736:T1763" si="677">IF(O1736&gt;=L1736,1,0)</f>
        <v>1</v>
      </c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</row>
    <row r="1737">
      <c r="A1737" s="25" t="s">
        <v>110</v>
      </c>
      <c r="B1737" s="26" t="s">
        <v>1900</v>
      </c>
      <c r="C1737" s="27">
        <v>195.0</v>
      </c>
      <c r="D1737" s="28" t="s">
        <v>6353</v>
      </c>
      <c r="E1737" s="28" t="s">
        <v>1905</v>
      </c>
      <c r="F1737" s="28"/>
      <c r="G1737" s="28" t="s">
        <v>6354</v>
      </c>
      <c r="H1737" s="28"/>
      <c r="I1737" s="28"/>
      <c r="J1737" s="28" t="s">
        <v>1843</v>
      </c>
      <c r="K1737" s="28" t="s">
        <v>292</v>
      </c>
      <c r="L1737" s="29">
        <f t="shared" si="669"/>
        <v>45600</v>
      </c>
      <c r="M1737" s="29">
        <v>38000.0</v>
      </c>
      <c r="N1737" s="28"/>
      <c r="O1737" s="30">
        <v>100000.0</v>
      </c>
      <c r="P1737" s="31">
        <f t="shared" si="674"/>
        <v>0.00456</v>
      </c>
      <c r="Q1737" s="32">
        <f t="shared" si="675"/>
        <v>-54400</v>
      </c>
      <c r="R1737" s="32">
        <f t="shared" si="676"/>
        <v>-64400</v>
      </c>
      <c r="S1737" s="28"/>
      <c r="T1737" s="28">
        <f t="shared" si="677"/>
        <v>1</v>
      </c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</row>
    <row r="1738">
      <c r="A1738" s="25" t="s">
        <v>110</v>
      </c>
      <c r="B1738" s="26" t="s">
        <v>1900</v>
      </c>
      <c r="C1738" s="27">
        <v>398.0</v>
      </c>
      <c r="D1738" s="28" t="s">
        <v>6355</v>
      </c>
      <c r="E1738" s="28" t="s">
        <v>1902</v>
      </c>
      <c r="F1738" s="28"/>
      <c r="G1738" s="28" t="s">
        <v>6356</v>
      </c>
      <c r="H1738" s="28"/>
      <c r="I1738" s="28"/>
      <c r="J1738" s="28" t="s">
        <v>1454</v>
      </c>
      <c r="K1738" s="28" t="s">
        <v>624</v>
      </c>
      <c r="L1738" s="29">
        <f t="shared" si="669"/>
        <v>180000</v>
      </c>
      <c r="M1738" s="29">
        <v>150000.0</v>
      </c>
      <c r="N1738" s="28"/>
      <c r="O1738" s="30">
        <v>100000.0</v>
      </c>
      <c r="P1738" s="31">
        <f t="shared" si="674"/>
        <v>0.018</v>
      </c>
      <c r="Q1738" s="32">
        <f t="shared" si="675"/>
        <v>80000</v>
      </c>
      <c r="R1738" s="32">
        <f t="shared" si="676"/>
        <v>70000</v>
      </c>
      <c r="S1738" s="28"/>
      <c r="T1738" s="28">
        <f t="shared" si="677"/>
        <v>0</v>
      </c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</row>
    <row r="1739">
      <c r="A1739" s="33" t="s">
        <v>110</v>
      </c>
      <c r="B1739" s="26" t="s">
        <v>1919</v>
      </c>
      <c r="C1739" s="51">
        <v>71.0</v>
      </c>
      <c r="D1739" s="26" t="s">
        <v>6357</v>
      </c>
      <c r="E1739" s="26" t="s">
        <v>1905</v>
      </c>
      <c r="F1739" s="35"/>
      <c r="G1739" s="26"/>
      <c r="H1739" s="26"/>
      <c r="I1739" s="26"/>
      <c r="J1739" s="26" t="s">
        <v>1680</v>
      </c>
      <c r="K1739" s="26" t="s">
        <v>754</v>
      </c>
      <c r="L1739" s="36">
        <v>100000.0</v>
      </c>
      <c r="M1739" s="29">
        <f t="shared" ref="M1739:M1744" si="678">L1739</f>
        <v>100000</v>
      </c>
      <c r="N1739" s="28"/>
      <c r="O1739" s="37">
        <v>100000.0</v>
      </c>
      <c r="P1739" s="31">
        <f t="shared" si="674"/>
        <v>0.01</v>
      </c>
      <c r="Q1739" s="32">
        <f t="shared" si="675"/>
        <v>0</v>
      </c>
      <c r="R1739" s="32">
        <f t="shared" si="676"/>
        <v>-10000</v>
      </c>
      <c r="S1739" s="28"/>
      <c r="T1739" s="28">
        <f t="shared" si="677"/>
        <v>1</v>
      </c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</row>
    <row r="1740">
      <c r="A1740" s="33" t="s">
        <v>110</v>
      </c>
      <c r="B1740" s="26" t="s">
        <v>1919</v>
      </c>
      <c r="C1740" s="34">
        <v>79.0</v>
      </c>
      <c r="D1740" s="26" t="s">
        <v>6358</v>
      </c>
      <c r="E1740" s="26" t="s">
        <v>1902</v>
      </c>
      <c r="F1740" s="35"/>
      <c r="G1740" s="26"/>
      <c r="H1740" s="26"/>
      <c r="I1740" s="26"/>
      <c r="J1740" s="26" t="s">
        <v>1571</v>
      </c>
      <c r="K1740" s="26" t="s">
        <v>764</v>
      </c>
      <c r="L1740" s="36">
        <v>500000.0</v>
      </c>
      <c r="M1740" s="29">
        <f t="shared" si="678"/>
        <v>500000</v>
      </c>
      <c r="N1740" s="28"/>
      <c r="O1740" s="37">
        <v>100000.0</v>
      </c>
      <c r="P1740" s="31">
        <f t="shared" si="674"/>
        <v>0.05</v>
      </c>
      <c r="Q1740" s="32">
        <f t="shared" si="675"/>
        <v>400000</v>
      </c>
      <c r="R1740" s="32">
        <f t="shared" si="676"/>
        <v>390000</v>
      </c>
      <c r="S1740" s="28"/>
      <c r="T1740" s="28">
        <f t="shared" si="677"/>
        <v>0</v>
      </c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</row>
    <row r="1741">
      <c r="A1741" s="33" t="s">
        <v>110</v>
      </c>
      <c r="B1741" s="26" t="s">
        <v>1919</v>
      </c>
      <c r="C1741" s="34">
        <v>153.0</v>
      </c>
      <c r="D1741" s="26" t="s">
        <v>6359</v>
      </c>
      <c r="E1741" s="26" t="s">
        <v>1902</v>
      </c>
      <c r="F1741" s="35"/>
      <c r="G1741" s="26"/>
      <c r="H1741" s="26"/>
      <c r="I1741" s="26"/>
      <c r="J1741" s="26" t="s">
        <v>1803</v>
      </c>
      <c r="K1741" s="26" t="s">
        <v>525</v>
      </c>
      <c r="L1741" s="36">
        <v>90000.0</v>
      </c>
      <c r="M1741" s="29">
        <f t="shared" si="678"/>
        <v>90000</v>
      </c>
      <c r="N1741" s="28"/>
      <c r="O1741" s="37">
        <v>100000.0</v>
      </c>
      <c r="P1741" s="31">
        <f t="shared" si="674"/>
        <v>0.009</v>
      </c>
      <c r="Q1741" s="32">
        <f t="shared" si="675"/>
        <v>-10000</v>
      </c>
      <c r="R1741" s="32">
        <f t="shared" si="676"/>
        <v>-20000</v>
      </c>
      <c r="S1741" s="28"/>
      <c r="T1741" s="28">
        <f t="shared" si="677"/>
        <v>1</v>
      </c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</row>
    <row r="1742">
      <c r="A1742" s="52" t="s">
        <v>110</v>
      </c>
      <c r="B1742" s="26" t="s">
        <v>1919</v>
      </c>
      <c r="C1742" s="34">
        <v>357.0</v>
      </c>
      <c r="D1742" s="26" t="s">
        <v>6360</v>
      </c>
      <c r="E1742" s="26" t="s">
        <v>1905</v>
      </c>
      <c r="F1742" s="28"/>
      <c r="G1742" s="28"/>
      <c r="H1742" s="28"/>
      <c r="I1742" s="28"/>
      <c r="J1742" s="26" t="s">
        <v>1678</v>
      </c>
      <c r="K1742" s="26" t="s">
        <v>1389</v>
      </c>
      <c r="L1742" s="40">
        <v>600000.0</v>
      </c>
      <c r="M1742" s="29">
        <f t="shared" si="678"/>
        <v>600000</v>
      </c>
      <c r="N1742" s="53"/>
      <c r="O1742" s="37">
        <v>100000.0</v>
      </c>
      <c r="P1742" s="31">
        <f t="shared" si="674"/>
        <v>0.06</v>
      </c>
      <c r="Q1742" s="32">
        <f t="shared" si="675"/>
        <v>500000</v>
      </c>
      <c r="R1742" s="32">
        <f t="shared" si="676"/>
        <v>490000</v>
      </c>
      <c r="S1742" s="28"/>
      <c r="T1742" s="28">
        <f t="shared" si="677"/>
        <v>0</v>
      </c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</row>
    <row r="1743">
      <c r="A1743" s="52" t="s">
        <v>110</v>
      </c>
      <c r="B1743" s="26" t="s">
        <v>1919</v>
      </c>
      <c r="C1743" s="34">
        <v>458.0</v>
      </c>
      <c r="D1743" s="26" t="s">
        <v>6361</v>
      </c>
      <c r="E1743" s="26" t="s">
        <v>1905</v>
      </c>
      <c r="F1743" s="28"/>
      <c r="G1743" s="28"/>
      <c r="H1743" s="28"/>
      <c r="I1743" s="28"/>
      <c r="J1743" s="26" t="s">
        <v>1617</v>
      </c>
      <c r="K1743" s="26" t="s">
        <v>645</v>
      </c>
      <c r="L1743" s="40">
        <v>640000.0</v>
      </c>
      <c r="M1743" s="29">
        <f t="shared" si="678"/>
        <v>640000</v>
      </c>
      <c r="N1743" s="53"/>
      <c r="O1743" s="37">
        <v>100000.0</v>
      </c>
      <c r="P1743" s="31">
        <f t="shared" si="674"/>
        <v>0.064</v>
      </c>
      <c r="Q1743" s="32">
        <f t="shared" si="675"/>
        <v>540000</v>
      </c>
      <c r="R1743" s="32">
        <f t="shared" si="676"/>
        <v>530000</v>
      </c>
      <c r="S1743" s="28"/>
      <c r="T1743" s="28">
        <f t="shared" si="677"/>
        <v>0</v>
      </c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</row>
    <row r="1744">
      <c r="A1744" s="52" t="s">
        <v>110</v>
      </c>
      <c r="B1744" s="26" t="s">
        <v>2005</v>
      </c>
      <c r="C1744" s="34">
        <v>740.0</v>
      </c>
      <c r="D1744" s="26" t="s">
        <v>6362</v>
      </c>
      <c r="E1744" s="26" t="s">
        <v>1905</v>
      </c>
      <c r="F1744" s="26" t="s">
        <v>2437</v>
      </c>
      <c r="G1744" s="26" t="s">
        <v>6363</v>
      </c>
      <c r="H1744" s="28"/>
      <c r="I1744" s="28"/>
      <c r="J1744" s="26" t="s">
        <v>1763</v>
      </c>
      <c r="K1744" s="26" t="s">
        <v>1051</v>
      </c>
      <c r="L1744" s="36">
        <v>60000.0</v>
      </c>
      <c r="M1744" s="29">
        <f t="shared" si="678"/>
        <v>60000</v>
      </c>
      <c r="N1744" s="53"/>
      <c r="O1744" s="37">
        <v>100000.0</v>
      </c>
      <c r="P1744" s="31">
        <f t="shared" si="674"/>
        <v>0.006</v>
      </c>
      <c r="Q1744" s="32">
        <f t="shared" si="675"/>
        <v>-40000</v>
      </c>
      <c r="R1744" s="32">
        <f t="shared" si="676"/>
        <v>-50000</v>
      </c>
      <c r="S1744" s="28"/>
      <c r="T1744" s="28">
        <f t="shared" si="677"/>
        <v>1</v>
      </c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</row>
    <row r="1745">
      <c r="A1745" s="25" t="s">
        <v>110</v>
      </c>
      <c r="B1745" s="26" t="s">
        <v>1933</v>
      </c>
      <c r="C1745" s="39" t="s">
        <v>2816</v>
      </c>
      <c r="D1745" s="28" t="s">
        <v>6364</v>
      </c>
      <c r="E1745" s="28" t="s">
        <v>1902</v>
      </c>
      <c r="F1745" s="28" t="s">
        <v>1924</v>
      </c>
      <c r="G1745" s="28" t="s">
        <v>6365</v>
      </c>
      <c r="H1745" s="53" t="s">
        <v>48</v>
      </c>
      <c r="I1745" s="28" t="s">
        <v>9</v>
      </c>
      <c r="J1745" s="28" t="s">
        <v>1438</v>
      </c>
      <c r="K1745" s="28" t="s">
        <v>797</v>
      </c>
      <c r="L1745" s="29">
        <f t="shared" ref="L1745:L1758" si="679">M1745*1.2</f>
        <v>456000</v>
      </c>
      <c r="M1745" s="49">
        <v>380000.0</v>
      </c>
      <c r="N1745" s="28"/>
      <c r="O1745" s="37">
        <v>100000.0</v>
      </c>
      <c r="P1745" s="31">
        <f t="shared" si="674"/>
        <v>0.0456</v>
      </c>
      <c r="Q1745" s="32">
        <f t="shared" si="675"/>
        <v>356000</v>
      </c>
      <c r="R1745" s="32">
        <f t="shared" si="676"/>
        <v>346000</v>
      </c>
      <c r="S1745" s="28"/>
      <c r="T1745" s="28">
        <f t="shared" si="677"/>
        <v>0</v>
      </c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</row>
    <row r="1746">
      <c r="A1746" s="25" t="s">
        <v>110</v>
      </c>
      <c r="B1746" s="26" t="s">
        <v>1933</v>
      </c>
      <c r="C1746" s="39" t="s">
        <v>6139</v>
      </c>
      <c r="D1746" s="28" t="s">
        <v>6366</v>
      </c>
      <c r="E1746" s="28" t="s">
        <v>1902</v>
      </c>
      <c r="F1746" s="28" t="s">
        <v>1952</v>
      </c>
      <c r="G1746" s="28" t="s">
        <v>6367</v>
      </c>
      <c r="H1746" s="53" t="s">
        <v>48</v>
      </c>
      <c r="I1746" s="28" t="s">
        <v>6368</v>
      </c>
      <c r="J1746" s="28" t="s">
        <v>1729</v>
      </c>
      <c r="K1746" s="28" t="s">
        <v>365</v>
      </c>
      <c r="L1746" s="29">
        <f t="shared" si="679"/>
        <v>108000</v>
      </c>
      <c r="M1746" s="49">
        <v>90000.0</v>
      </c>
      <c r="N1746" s="28"/>
      <c r="O1746" s="37">
        <v>100000.0</v>
      </c>
      <c r="P1746" s="31">
        <f t="shared" si="674"/>
        <v>0.0108</v>
      </c>
      <c r="Q1746" s="32">
        <f t="shared" si="675"/>
        <v>8000</v>
      </c>
      <c r="R1746" s="32">
        <f t="shared" si="676"/>
        <v>-2000</v>
      </c>
      <c r="S1746" s="28"/>
      <c r="T1746" s="28">
        <f t="shared" si="677"/>
        <v>0</v>
      </c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</row>
    <row r="1747">
      <c r="A1747" s="25" t="s">
        <v>110</v>
      </c>
      <c r="B1747" s="26" t="s">
        <v>1933</v>
      </c>
      <c r="C1747" s="39" t="s">
        <v>3206</v>
      </c>
      <c r="D1747" s="28" t="s">
        <v>6369</v>
      </c>
      <c r="E1747" s="28" t="s">
        <v>1905</v>
      </c>
      <c r="F1747" s="28" t="s">
        <v>1924</v>
      </c>
      <c r="G1747" s="28" t="s">
        <v>6370</v>
      </c>
      <c r="H1747" s="53" t="s">
        <v>48</v>
      </c>
      <c r="I1747" s="28" t="s">
        <v>2205</v>
      </c>
      <c r="J1747" s="28" t="s">
        <v>1679</v>
      </c>
      <c r="K1747" s="28" t="s">
        <v>755</v>
      </c>
      <c r="L1747" s="29">
        <f t="shared" si="679"/>
        <v>132000</v>
      </c>
      <c r="M1747" s="49">
        <v>110000.0</v>
      </c>
      <c r="N1747" s="28"/>
      <c r="O1747" s="37">
        <v>100000.0</v>
      </c>
      <c r="P1747" s="31">
        <f t="shared" si="674"/>
        <v>0.0132</v>
      </c>
      <c r="Q1747" s="32">
        <f t="shared" si="675"/>
        <v>32000</v>
      </c>
      <c r="R1747" s="32">
        <f t="shared" si="676"/>
        <v>22000</v>
      </c>
      <c r="S1747" s="28"/>
      <c r="T1747" s="28">
        <f t="shared" si="677"/>
        <v>0</v>
      </c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</row>
    <row r="1748">
      <c r="A1748" s="25" t="s">
        <v>110</v>
      </c>
      <c r="B1748" s="26" t="s">
        <v>1933</v>
      </c>
      <c r="C1748" s="39" t="s">
        <v>6371</v>
      </c>
      <c r="D1748" s="28" t="s">
        <v>6372</v>
      </c>
      <c r="E1748" s="28" t="s">
        <v>1902</v>
      </c>
      <c r="F1748" s="28" t="s">
        <v>1924</v>
      </c>
      <c r="G1748" s="28" t="s">
        <v>6373</v>
      </c>
      <c r="H1748" s="53" t="s">
        <v>48</v>
      </c>
      <c r="I1748" s="28" t="s">
        <v>2728</v>
      </c>
      <c r="J1748" s="28" t="s">
        <v>1726</v>
      </c>
      <c r="K1748" s="28" t="s">
        <v>761</v>
      </c>
      <c r="L1748" s="29">
        <f t="shared" si="679"/>
        <v>300000</v>
      </c>
      <c r="M1748" s="49">
        <v>250000.0</v>
      </c>
      <c r="N1748" s="28"/>
      <c r="O1748" s="37">
        <v>100000.0</v>
      </c>
      <c r="P1748" s="31">
        <f t="shared" si="674"/>
        <v>0.03</v>
      </c>
      <c r="Q1748" s="32">
        <f t="shared" si="675"/>
        <v>200000</v>
      </c>
      <c r="R1748" s="32">
        <f t="shared" si="676"/>
        <v>190000</v>
      </c>
      <c r="S1748" s="28"/>
      <c r="T1748" s="28">
        <f t="shared" si="677"/>
        <v>0</v>
      </c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</row>
    <row r="1749">
      <c r="A1749" s="25" t="s">
        <v>110</v>
      </c>
      <c r="B1749" s="26" t="s">
        <v>1933</v>
      </c>
      <c r="C1749" s="39" t="s">
        <v>6374</v>
      </c>
      <c r="D1749" s="28" t="s">
        <v>6375</v>
      </c>
      <c r="E1749" s="28" t="s">
        <v>1905</v>
      </c>
      <c r="F1749" s="28" t="s">
        <v>1952</v>
      </c>
      <c r="G1749" s="28" t="s">
        <v>6376</v>
      </c>
      <c r="H1749" s="53" t="s">
        <v>48</v>
      </c>
      <c r="I1749" s="28" t="s">
        <v>2184</v>
      </c>
      <c r="J1749" s="28" t="s">
        <v>1422</v>
      </c>
      <c r="K1749" s="28" t="s">
        <v>1126</v>
      </c>
      <c r="L1749" s="29">
        <f t="shared" si="679"/>
        <v>120000</v>
      </c>
      <c r="M1749" s="49">
        <v>100000.0</v>
      </c>
      <c r="N1749" s="28"/>
      <c r="O1749" s="37">
        <v>100000.0</v>
      </c>
      <c r="P1749" s="31">
        <f t="shared" si="674"/>
        <v>0.012</v>
      </c>
      <c r="Q1749" s="32">
        <f t="shared" si="675"/>
        <v>20000</v>
      </c>
      <c r="R1749" s="32">
        <f t="shared" si="676"/>
        <v>10000</v>
      </c>
      <c r="S1749" s="28"/>
      <c r="T1749" s="28">
        <f t="shared" si="677"/>
        <v>0</v>
      </c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</row>
    <row r="1750">
      <c r="A1750" s="25" t="s">
        <v>110</v>
      </c>
      <c r="B1750" s="26" t="s">
        <v>1933</v>
      </c>
      <c r="C1750" s="39" t="s">
        <v>6377</v>
      </c>
      <c r="D1750" s="28" t="s">
        <v>6378</v>
      </c>
      <c r="E1750" s="28" t="s">
        <v>1905</v>
      </c>
      <c r="F1750" s="28" t="s">
        <v>1952</v>
      </c>
      <c r="G1750" s="28" t="s">
        <v>6379</v>
      </c>
      <c r="H1750" s="53" t="s">
        <v>48</v>
      </c>
      <c r="I1750" s="28" t="s">
        <v>2454</v>
      </c>
      <c r="J1750" s="28" t="s">
        <v>1443</v>
      </c>
      <c r="K1750" s="28" t="s">
        <v>819</v>
      </c>
      <c r="L1750" s="29">
        <f t="shared" si="679"/>
        <v>276000</v>
      </c>
      <c r="M1750" s="49">
        <v>230000.0</v>
      </c>
      <c r="N1750" s="28"/>
      <c r="O1750" s="37">
        <v>100000.0</v>
      </c>
      <c r="P1750" s="31">
        <f t="shared" si="674"/>
        <v>0.0276</v>
      </c>
      <c r="Q1750" s="32">
        <f t="shared" si="675"/>
        <v>176000</v>
      </c>
      <c r="R1750" s="32">
        <f t="shared" si="676"/>
        <v>166000</v>
      </c>
      <c r="S1750" s="28"/>
      <c r="T1750" s="28">
        <f t="shared" si="677"/>
        <v>0</v>
      </c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</row>
    <row r="1751">
      <c r="A1751" s="25" t="s">
        <v>110</v>
      </c>
      <c r="B1751" s="26" t="s">
        <v>1933</v>
      </c>
      <c r="C1751" s="39" t="s">
        <v>6380</v>
      </c>
      <c r="D1751" s="28" t="s">
        <v>6381</v>
      </c>
      <c r="E1751" s="28" t="s">
        <v>1902</v>
      </c>
      <c r="F1751" s="28" t="s">
        <v>1924</v>
      </c>
      <c r="G1751" s="28" t="s">
        <v>6382</v>
      </c>
      <c r="H1751" s="53" t="s">
        <v>48</v>
      </c>
      <c r="I1751" s="28" t="s">
        <v>75</v>
      </c>
      <c r="J1751" s="28" t="s">
        <v>1610</v>
      </c>
      <c r="K1751" s="28" t="s">
        <v>1126</v>
      </c>
      <c r="L1751" s="29">
        <f t="shared" si="679"/>
        <v>780000</v>
      </c>
      <c r="M1751" s="49">
        <v>650000.0</v>
      </c>
      <c r="N1751" s="28"/>
      <c r="O1751" s="37">
        <v>100000.0</v>
      </c>
      <c r="P1751" s="31">
        <f t="shared" si="674"/>
        <v>0.078</v>
      </c>
      <c r="Q1751" s="32">
        <f t="shared" si="675"/>
        <v>680000</v>
      </c>
      <c r="R1751" s="32">
        <f t="shared" si="676"/>
        <v>670000</v>
      </c>
      <c r="S1751" s="28"/>
      <c r="T1751" s="28">
        <f t="shared" si="677"/>
        <v>0</v>
      </c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</row>
    <row r="1752">
      <c r="A1752" s="25" t="s">
        <v>110</v>
      </c>
      <c r="B1752" s="26" t="s">
        <v>1933</v>
      </c>
      <c r="C1752" s="39" t="s">
        <v>5450</v>
      </c>
      <c r="D1752" s="28" t="s">
        <v>6383</v>
      </c>
      <c r="E1752" s="28" t="s">
        <v>1905</v>
      </c>
      <c r="F1752" s="28" t="s">
        <v>2497</v>
      </c>
      <c r="G1752" s="28" t="s">
        <v>6384</v>
      </c>
      <c r="H1752" s="53" t="s">
        <v>48</v>
      </c>
      <c r="I1752" s="28" t="s">
        <v>3437</v>
      </c>
      <c r="J1752" s="28" t="s">
        <v>1568</v>
      </c>
      <c r="K1752" s="28" t="s">
        <v>309</v>
      </c>
      <c r="L1752" s="29">
        <f t="shared" si="679"/>
        <v>504000</v>
      </c>
      <c r="M1752" s="49">
        <v>420000.0</v>
      </c>
      <c r="N1752" s="28"/>
      <c r="O1752" s="37">
        <v>100000.0</v>
      </c>
      <c r="P1752" s="31">
        <f t="shared" si="674"/>
        <v>0.0504</v>
      </c>
      <c r="Q1752" s="32">
        <f t="shared" si="675"/>
        <v>404000</v>
      </c>
      <c r="R1752" s="32">
        <f t="shared" si="676"/>
        <v>394000</v>
      </c>
      <c r="S1752" s="28"/>
      <c r="T1752" s="28">
        <f t="shared" si="677"/>
        <v>0</v>
      </c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</row>
    <row r="1753">
      <c r="A1753" s="25" t="s">
        <v>110</v>
      </c>
      <c r="B1753" s="26" t="s">
        <v>1933</v>
      </c>
      <c r="C1753" s="39" t="s">
        <v>2661</v>
      </c>
      <c r="D1753" s="28" t="s">
        <v>6385</v>
      </c>
      <c r="E1753" s="28" t="s">
        <v>1905</v>
      </c>
      <c r="F1753" s="28" t="s">
        <v>1924</v>
      </c>
      <c r="G1753" s="28" t="s">
        <v>6386</v>
      </c>
      <c r="H1753" s="53" t="s">
        <v>48</v>
      </c>
      <c r="I1753" s="28" t="s">
        <v>2454</v>
      </c>
      <c r="J1753" s="28" t="s">
        <v>1610</v>
      </c>
      <c r="K1753" s="28" t="s">
        <v>775</v>
      </c>
      <c r="L1753" s="29">
        <f t="shared" si="679"/>
        <v>930000</v>
      </c>
      <c r="M1753" s="49">
        <v>775000.0</v>
      </c>
      <c r="N1753" s="28"/>
      <c r="O1753" s="37">
        <v>100000.0</v>
      </c>
      <c r="P1753" s="31">
        <f t="shared" si="674"/>
        <v>0.093</v>
      </c>
      <c r="Q1753" s="32">
        <f t="shared" si="675"/>
        <v>830000</v>
      </c>
      <c r="R1753" s="32">
        <f t="shared" si="676"/>
        <v>820000</v>
      </c>
      <c r="S1753" s="28"/>
      <c r="T1753" s="28">
        <f t="shared" si="677"/>
        <v>0</v>
      </c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</row>
    <row r="1754">
      <c r="A1754" s="25" t="s">
        <v>110</v>
      </c>
      <c r="B1754" s="26" t="s">
        <v>1933</v>
      </c>
      <c r="C1754" s="39" t="s">
        <v>6387</v>
      </c>
      <c r="D1754" s="28" t="s">
        <v>6388</v>
      </c>
      <c r="E1754" s="28" t="s">
        <v>1905</v>
      </c>
      <c r="F1754" s="28" t="s">
        <v>1924</v>
      </c>
      <c r="G1754" s="28" t="s">
        <v>6389</v>
      </c>
      <c r="H1754" s="53" t="s">
        <v>48</v>
      </c>
      <c r="I1754" s="28" t="s">
        <v>79</v>
      </c>
      <c r="J1754" s="28" t="s">
        <v>1867</v>
      </c>
      <c r="K1754" s="28" t="s">
        <v>1126</v>
      </c>
      <c r="L1754" s="29">
        <f t="shared" si="679"/>
        <v>162000</v>
      </c>
      <c r="M1754" s="49">
        <v>135000.0</v>
      </c>
      <c r="N1754" s="28"/>
      <c r="O1754" s="37">
        <v>100000.0</v>
      </c>
      <c r="P1754" s="31">
        <f t="shared" si="674"/>
        <v>0.0162</v>
      </c>
      <c r="Q1754" s="32">
        <f t="shared" si="675"/>
        <v>62000</v>
      </c>
      <c r="R1754" s="32">
        <f t="shared" si="676"/>
        <v>52000</v>
      </c>
      <c r="S1754" s="28"/>
      <c r="T1754" s="28">
        <f t="shared" si="677"/>
        <v>0</v>
      </c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</row>
    <row r="1755">
      <c r="A1755" s="25" t="s">
        <v>110</v>
      </c>
      <c r="B1755" s="26" t="s">
        <v>1933</v>
      </c>
      <c r="C1755" s="39" t="s">
        <v>6390</v>
      </c>
      <c r="D1755" s="28" t="s">
        <v>6391</v>
      </c>
      <c r="E1755" s="28" t="s">
        <v>1905</v>
      </c>
      <c r="F1755" s="28" t="s">
        <v>1924</v>
      </c>
      <c r="G1755" s="28" t="s">
        <v>6392</v>
      </c>
      <c r="H1755" s="53" t="s">
        <v>48</v>
      </c>
      <c r="I1755" s="28" t="s">
        <v>30</v>
      </c>
      <c r="J1755" s="28" t="s">
        <v>1439</v>
      </c>
      <c r="K1755" s="28" t="s">
        <v>1268</v>
      </c>
      <c r="L1755" s="29">
        <f t="shared" si="679"/>
        <v>780000</v>
      </c>
      <c r="M1755" s="49">
        <v>650000.0</v>
      </c>
      <c r="N1755" s="28"/>
      <c r="O1755" s="37">
        <v>100000.0</v>
      </c>
      <c r="P1755" s="31">
        <f t="shared" si="674"/>
        <v>0.078</v>
      </c>
      <c r="Q1755" s="32">
        <f t="shared" si="675"/>
        <v>680000</v>
      </c>
      <c r="R1755" s="32">
        <f t="shared" si="676"/>
        <v>670000</v>
      </c>
      <c r="S1755" s="28"/>
      <c r="T1755" s="28">
        <f t="shared" si="677"/>
        <v>0</v>
      </c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</row>
    <row r="1756">
      <c r="A1756" s="25" t="s">
        <v>110</v>
      </c>
      <c r="B1756" s="26" t="s">
        <v>1933</v>
      </c>
      <c r="C1756" s="39" t="s">
        <v>6393</v>
      </c>
      <c r="D1756" s="28" t="s">
        <v>6394</v>
      </c>
      <c r="E1756" s="28" t="s">
        <v>1902</v>
      </c>
      <c r="F1756" s="28" t="s">
        <v>1924</v>
      </c>
      <c r="G1756" s="28" t="s">
        <v>6395</v>
      </c>
      <c r="H1756" s="53" t="s">
        <v>48</v>
      </c>
      <c r="I1756" s="28" t="s">
        <v>2454</v>
      </c>
      <c r="J1756" s="28" t="s">
        <v>1873</v>
      </c>
      <c r="K1756" s="28" t="s">
        <v>775</v>
      </c>
      <c r="L1756" s="29">
        <f t="shared" si="679"/>
        <v>900000</v>
      </c>
      <c r="M1756" s="49">
        <v>750000.0</v>
      </c>
      <c r="N1756" s="28"/>
      <c r="O1756" s="37">
        <v>100000.0</v>
      </c>
      <c r="P1756" s="31">
        <f t="shared" si="674"/>
        <v>0.09</v>
      </c>
      <c r="Q1756" s="32">
        <f t="shared" si="675"/>
        <v>800000</v>
      </c>
      <c r="R1756" s="32">
        <f t="shared" si="676"/>
        <v>790000</v>
      </c>
      <c r="S1756" s="28"/>
      <c r="T1756" s="28">
        <f t="shared" si="677"/>
        <v>0</v>
      </c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</row>
    <row r="1757">
      <c r="A1757" s="25" t="s">
        <v>110</v>
      </c>
      <c r="B1757" s="26" t="s">
        <v>1933</v>
      </c>
      <c r="C1757" s="39" t="s">
        <v>6396</v>
      </c>
      <c r="D1757" s="28" t="s">
        <v>6397</v>
      </c>
      <c r="E1757" s="28" t="s">
        <v>1902</v>
      </c>
      <c r="F1757" s="28" t="s">
        <v>1924</v>
      </c>
      <c r="G1757" s="28" t="s">
        <v>6398</v>
      </c>
      <c r="H1757" s="53" t="s">
        <v>48</v>
      </c>
      <c r="I1757" s="28" t="s">
        <v>66</v>
      </c>
      <c r="J1757" s="28" t="s">
        <v>1450</v>
      </c>
      <c r="K1757" s="28" t="s">
        <v>204</v>
      </c>
      <c r="L1757" s="29">
        <f t="shared" si="679"/>
        <v>600000</v>
      </c>
      <c r="M1757" s="49">
        <v>500000.0</v>
      </c>
      <c r="N1757" s="28"/>
      <c r="O1757" s="37">
        <v>100000.0</v>
      </c>
      <c r="P1757" s="31">
        <f t="shared" si="674"/>
        <v>0.06</v>
      </c>
      <c r="Q1757" s="32">
        <f t="shared" si="675"/>
        <v>500000</v>
      </c>
      <c r="R1757" s="32">
        <f t="shared" si="676"/>
        <v>490000</v>
      </c>
      <c r="S1757" s="28"/>
      <c r="T1757" s="28">
        <f t="shared" si="677"/>
        <v>0</v>
      </c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</row>
    <row r="1758">
      <c r="A1758" s="25" t="s">
        <v>110</v>
      </c>
      <c r="B1758" s="26" t="s">
        <v>1933</v>
      </c>
      <c r="C1758" s="39" t="s">
        <v>6399</v>
      </c>
      <c r="D1758" s="28" t="s">
        <v>6400</v>
      </c>
      <c r="E1758" s="28" t="s">
        <v>1902</v>
      </c>
      <c r="F1758" s="28" t="s">
        <v>1952</v>
      </c>
      <c r="G1758" s="28" t="s">
        <v>6401</v>
      </c>
      <c r="H1758" s="53" t="s">
        <v>48</v>
      </c>
      <c r="I1758" s="28" t="s">
        <v>127</v>
      </c>
      <c r="J1758" s="28" t="s">
        <v>1839</v>
      </c>
      <c r="K1758" s="28" t="s">
        <v>207</v>
      </c>
      <c r="L1758" s="29">
        <f t="shared" si="679"/>
        <v>216000</v>
      </c>
      <c r="M1758" s="49">
        <v>180000.0</v>
      </c>
      <c r="N1758" s="28"/>
      <c r="O1758" s="37">
        <v>100000.0</v>
      </c>
      <c r="P1758" s="31">
        <f t="shared" si="674"/>
        <v>0.0216</v>
      </c>
      <c r="Q1758" s="32">
        <f t="shared" si="675"/>
        <v>116000</v>
      </c>
      <c r="R1758" s="32">
        <f t="shared" si="676"/>
        <v>106000</v>
      </c>
      <c r="S1758" s="28"/>
      <c r="T1758" s="28">
        <f t="shared" si="677"/>
        <v>0</v>
      </c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</row>
    <row r="1759">
      <c r="A1759" s="38" t="s">
        <v>110</v>
      </c>
      <c r="B1759" s="34" t="s">
        <v>1933</v>
      </c>
      <c r="C1759" s="39" t="s">
        <v>6174</v>
      </c>
      <c r="D1759" s="28" t="s">
        <v>6402</v>
      </c>
      <c r="E1759" s="28" t="s">
        <v>1902</v>
      </c>
      <c r="F1759" s="28" t="s">
        <v>1952</v>
      </c>
      <c r="G1759" s="28" t="s">
        <v>6403</v>
      </c>
      <c r="H1759" s="28" t="s">
        <v>48</v>
      </c>
      <c r="I1759" s="28" t="s">
        <v>2477</v>
      </c>
      <c r="J1759" s="53" t="s">
        <v>1839</v>
      </c>
      <c r="K1759" s="28" t="s">
        <v>253</v>
      </c>
      <c r="L1759" s="29">
        <v>216000.0</v>
      </c>
      <c r="M1759" s="49">
        <v>180000.0</v>
      </c>
      <c r="N1759" s="28"/>
      <c r="O1759" s="30">
        <v>100000.0</v>
      </c>
      <c r="P1759" s="31">
        <f t="shared" si="674"/>
        <v>0.0216</v>
      </c>
      <c r="Q1759" s="32">
        <f t="shared" si="675"/>
        <v>116000</v>
      </c>
      <c r="R1759" s="32">
        <f t="shared" si="676"/>
        <v>106000</v>
      </c>
      <c r="S1759" s="28"/>
      <c r="T1759" s="28">
        <f t="shared" si="677"/>
        <v>0</v>
      </c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</row>
    <row r="1760">
      <c r="A1760" s="38" t="s">
        <v>110</v>
      </c>
      <c r="B1760" s="34" t="s">
        <v>1933</v>
      </c>
      <c r="C1760" s="39" t="s">
        <v>6404</v>
      </c>
      <c r="D1760" s="28" t="s">
        <v>6405</v>
      </c>
      <c r="E1760" s="28" t="s">
        <v>1902</v>
      </c>
      <c r="F1760" s="28" t="s">
        <v>1924</v>
      </c>
      <c r="G1760" s="28" t="s">
        <v>6406</v>
      </c>
      <c r="H1760" s="28" t="s">
        <v>48</v>
      </c>
      <c r="I1760" s="28" t="s">
        <v>112</v>
      </c>
      <c r="J1760" s="58" t="s">
        <v>1568</v>
      </c>
      <c r="K1760" s="53" t="s">
        <v>1039</v>
      </c>
      <c r="L1760" s="29">
        <v>276000.0</v>
      </c>
      <c r="M1760" s="49">
        <v>230000.0</v>
      </c>
      <c r="N1760" s="28"/>
      <c r="O1760" s="30">
        <v>100000.0</v>
      </c>
      <c r="P1760" s="31">
        <f t="shared" si="674"/>
        <v>0.0276</v>
      </c>
      <c r="Q1760" s="32">
        <f t="shared" si="675"/>
        <v>176000</v>
      </c>
      <c r="R1760" s="32">
        <f t="shared" si="676"/>
        <v>166000</v>
      </c>
      <c r="S1760" s="28"/>
      <c r="T1760" s="28">
        <f t="shared" si="677"/>
        <v>0</v>
      </c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</row>
    <row r="1761">
      <c r="A1761" s="38" t="s">
        <v>110</v>
      </c>
      <c r="B1761" s="34" t="s">
        <v>1933</v>
      </c>
      <c r="C1761" s="39" t="s">
        <v>6407</v>
      </c>
      <c r="D1761" s="28" t="s">
        <v>6408</v>
      </c>
      <c r="E1761" s="28" t="s">
        <v>1905</v>
      </c>
      <c r="F1761" s="28" t="s">
        <v>1924</v>
      </c>
      <c r="G1761" s="28" t="s">
        <v>6409</v>
      </c>
      <c r="H1761" s="28" t="s">
        <v>48</v>
      </c>
      <c r="I1761" s="28" t="s">
        <v>2505</v>
      </c>
      <c r="J1761" s="58" t="s">
        <v>1438</v>
      </c>
      <c r="K1761" s="41" t="s">
        <v>1183</v>
      </c>
      <c r="L1761" s="29">
        <v>1080000.0</v>
      </c>
      <c r="M1761" s="69">
        <v>900000.0</v>
      </c>
      <c r="N1761" s="28"/>
      <c r="O1761" s="30">
        <v>100000.0</v>
      </c>
      <c r="P1761" s="31">
        <f t="shared" si="674"/>
        <v>0.108</v>
      </c>
      <c r="Q1761" s="32">
        <f t="shared" si="675"/>
        <v>980000</v>
      </c>
      <c r="R1761" s="32">
        <f t="shared" si="676"/>
        <v>970000</v>
      </c>
      <c r="S1761" s="28"/>
      <c r="T1761" s="28">
        <f t="shared" si="677"/>
        <v>0</v>
      </c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</row>
    <row r="1762">
      <c r="A1762" s="25" t="s">
        <v>110</v>
      </c>
      <c r="B1762" s="26" t="s">
        <v>1933</v>
      </c>
      <c r="C1762" s="39" t="s">
        <v>6410</v>
      </c>
      <c r="D1762" s="28" t="s">
        <v>6411</v>
      </c>
      <c r="E1762" s="28" t="s">
        <v>1902</v>
      </c>
      <c r="F1762" s="28" t="s">
        <v>1924</v>
      </c>
      <c r="G1762" s="28" t="s">
        <v>6412</v>
      </c>
      <c r="H1762" s="53" t="s">
        <v>48</v>
      </c>
      <c r="I1762" s="28" t="s">
        <v>127</v>
      </c>
      <c r="J1762" s="28" t="s">
        <v>1587</v>
      </c>
      <c r="K1762" s="28" t="s">
        <v>283</v>
      </c>
      <c r="L1762" s="29">
        <f t="shared" ref="L1762:L1781" si="680">M1762*1.2</f>
        <v>216000</v>
      </c>
      <c r="M1762" s="49">
        <v>180000.0</v>
      </c>
      <c r="N1762" s="28"/>
      <c r="O1762" s="37">
        <v>100000.0</v>
      </c>
      <c r="P1762" s="31">
        <f t="shared" si="674"/>
        <v>0.0216</v>
      </c>
      <c r="Q1762" s="32">
        <f t="shared" si="675"/>
        <v>116000</v>
      </c>
      <c r="R1762" s="32">
        <f t="shared" si="676"/>
        <v>106000</v>
      </c>
      <c r="S1762" s="28"/>
      <c r="T1762" s="28">
        <f t="shared" si="677"/>
        <v>0</v>
      </c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</row>
    <row r="1763">
      <c r="A1763" s="25" t="s">
        <v>110</v>
      </c>
      <c r="B1763" s="26" t="s">
        <v>1933</v>
      </c>
      <c r="C1763" s="39" t="s">
        <v>2262</v>
      </c>
      <c r="D1763" s="28" t="s">
        <v>6413</v>
      </c>
      <c r="E1763" s="28" t="s">
        <v>1902</v>
      </c>
      <c r="F1763" s="28" t="s">
        <v>1952</v>
      </c>
      <c r="G1763" s="28" t="s">
        <v>6414</v>
      </c>
      <c r="H1763" s="53" t="s">
        <v>48</v>
      </c>
      <c r="I1763" s="28" t="s">
        <v>5135</v>
      </c>
      <c r="J1763" s="28" t="s">
        <v>1839</v>
      </c>
      <c r="K1763" s="28" t="s">
        <v>1144</v>
      </c>
      <c r="L1763" s="29">
        <f t="shared" si="680"/>
        <v>408000</v>
      </c>
      <c r="M1763" s="49">
        <v>340000.0</v>
      </c>
      <c r="N1763" s="28"/>
      <c r="O1763" s="37">
        <v>100000.0</v>
      </c>
      <c r="P1763" s="31">
        <f t="shared" si="674"/>
        <v>0.0408</v>
      </c>
      <c r="Q1763" s="32">
        <f t="shared" si="675"/>
        <v>308000</v>
      </c>
      <c r="R1763" s="32">
        <f t="shared" si="676"/>
        <v>298000</v>
      </c>
      <c r="S1763" s="28"/>
      <c r="T1763" s="28">
        <f t="shared" si="677"/>
        <v>0</v>
      </c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</row>
    <row r="1764">
      <c r="A1764" s="25" t="s">
        <v>110</v>
      </c>
      <c r="B1764" s="26" t="s">
        <v>1937</v>
      </c>
      <c r="C1764" s="42" t="s">
        <v>6415</v>
      </c>
      <c r="D1764" s="28" t="s">
        <v>6416</v>
      </c>
      <c r="E1764" s="28" t="s">
        <v>1902</v>
      </c>
      <c r="F1764" s="28" t="s">
        <v>1952</v>
      </c>
      <c r="G1764" s="28" t="s">
        <v>6417</v>
      </c>
      <c r="H1764" s="28" t="s">
        <v>48</v>
      </c>
      <c r="I1764" s="28" t="s">
        <v>3679</v>
      </c>
      <c r="J1764" s="28" t="s">
        <v>1578</v>
      </c>
      <c r="K1764" s="28" t="s">
        <v>177</v>
      </c>
      <c r="L1764" s="29">
        <f t="shared" si="680"/>
        <v>156000</v>
      </c>
      <c r="M1764" s="43">
        <v>130000.0</v>
      </c>
      <c r="N1764" s="28"/>
      <c r="O1764" s="30">
        <v>100000.0</v>
      </c>
      <c r="P1764" s="31">
        <f>sum(M1764/O1764/100)</f>
        <v>0.013</v>
      </c>
      <c r="Q1764" s="32">
        <f>sum(M1764-O1764)</f>
        <v>30000</v>
      </c>
      <c r="R1764" s="32">
        <f>M1764-O1764-$S$1</f>
        <v>20000</v>
      </c>
      <c r="S1764" s="28"/>
      <c r="T1764" s="28">
        <f t="shared" ref="T1764:T1780" si="681">IF(O1764&gt;=M1764,1,0)</f>
        <v>0</v>
      </c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</row>
    <row r="1765">
      <c r="A1765" s="25" t="s">
        <v>110</v>
      </c>
      <c r="B1765" s="26" t="s">
        <v>1937</v>
      </c>
      <c r="C1765" s="44" t="s">
        <v>6415</v>
      </c>
      <c r="D1765" s="6" t="s">
        <v>6416</v>
      </c>
      <c r="E1765" s="6" t="s">
        <v>1902</v>
      </c>
      <c r="F1765" s="6" t="s">
        <v>1952</v>
      </c>
      <c r="G1765" s="6" t="s">
        <v>6417</v>
      </c>
      <c r="I1765" s="6" t="s">
        <v>48</v>
      </c>
      <c r="J1765" s="6" t="s">
        <v>1578</v>
      </c>
      <c r="K1765" s="6" t="s">
        <v>177</v>
      </c>
      <c r="L1765" s="29">
        <f t="shared" si="680"/>
        <v>156000</v>
      </c>
      <c r="M1765" s="45">
        <v>130000.0</v>
      </c>
      <c r="O1765" s="30">
        <v>100000.0</v>
      </c>
      <c r="P1765" s="31">
        <v>0.013000000000000001</v>
      </c>
      <c r="Q1765" s="32">
        <v>30000.0</v>
      </c>
      <c r="R1765" s="32">
        <v>20000.0</v>
      </c>
      <c r="S1765" s="28"/>
      <c r="T1765" s="28">
        <f t="shared" si="681"/>
        <v>0</v>
      </c>
    </row>
    <row r="1766">
      <c r="A1766" s="25" t="s">
        <v>110</v>
      </c>
      <c r="B1766" s="26" t="s">
        <v>1937</v>
      </c>
      <c r="C1766" s="42" t="s">
        <v>6418</v>
      </c>
      <c r="D1766" s="28" t="s">
        <v>6419</v>
      </c>
      <c r="E1766" s="28" t="s">
        <v>1902</v>
      </c>
      <c r="F1766" s="28" t="s">
        <v>1924</v>
      </c>
      <c r="G1766" s="28" t="s">
        <v>6420</v>
      </c>
      <c r="H1766" s="28" t="s">
        <v>48</v>
      </c>
      <c r="I1766" s="28" t="s">
        <v>3486</v>
      </c>
      <c r="J1766" s="28" t="s">
        <v>1454</v>
      </c>
      <c r="K1766" s="28" t="s">
        <v>1039</v>
      </c>
      <c r="L1766" s="29">
        <f t="shared" si="680"/>
        <v>396000</v>
      </c>
      <c r="M1766" s="43">
        <v>330000.0</v>
      </c>
      <c r="N1766" s="28"/>
      <c r="O1766" s="30">
        <v>100000.0</v>
      </c>
      <c r="P1766" s="31">
        <f>sum(M1766/O1766/100)</f>
        <v>0.033</v>
      </c>
      <c r="Q1766" s="32">
        <f>sum(M1766-O1766)</f>
        <v>230000</v>
      </c>
      <c r="R1766" s="32">
        <f>M1766-O1766-$S$1</f>
        <v>220000</v>
      </c>
      <c r="S1766" s="28"/>
      <c r="T1766" s="28">
        <f t="shared" si="681"/>
        <v>0</v>
      </c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</row>
    <row r="1767">
      <c r="A1767" s="25" t="s">
        <v>110</v>
      </c>
      <c r="B1767" s="26" t="s">
        <v>1937</v>
      </c>
      <c r="C1767" s="44" t="s">
        <v>6418</v>
      </c>
      <c r="D1767" s="6" t="s">
        <v>6419</v>
      </c>
      <c r="E1767" s="6" t="s">
        <v>1902</v>
      </c>
      <c r="F1767" s="6" t="s">
        <v>1924</v>
      </c>
      <c r="G1767" s="6" t="s">
        <v>6420</v>
      </c>
      <c r="I1767" s="6" t="s">
        <v>48</v>
      </c>
      <c r="J1767" s="6" t="s">
        <v>1454</v>
      </c>
      <c r="K1767" s="6" t="s">
        <v>1039</v>
      </c>
      <c r="L1767" s="29">
        <f t="shared" si="680"/>
        <v>396000</v>
      </c>
      <c r="M1767" s="45">
        <v>330000.0</v>
      </c>
      <c r="O1767" s="30">
        <v>100000.0</v>
      </c>
      <c r="P1767" s="31">
        <v>0.033</v>
      </c>
      <c r="Q1767" s="32">
        <v>230000.0</v>
      </c>
      <c r="R1767" s="32">
        <v>220000.0</v>
      </c>
      <c r="S1767" s="28"/>
      <c r="T1767" s="28">
        <f t="shared" si="681"/>
        <v>0</v>
      </c>
    </row>
    <row r="1768">
      <c r="A1768" s="25" t="s">
        <v>110</v>
      </c>
      <c r="B1768" s="26" t="s">
        <v>1937</v>
      </c>
      <c r="C1768" s="44" t="s">
        <v>6421</v>
      </c>
      <c r="D1768" s="6" t="s">
        <v>6422</v>
      </c>
      <c r="E1768" s="6" t="s">
        <v>1902</v>
      </c>
      <c r="F1768" s="6" t="s">
        <v>1952</v>
      </c>
      <c r="G1768" s="6" t="s">
        <v>6423</v>
      </c>
      <c r="I1768" s="6" t="s">
        <v>48</v>
      </c>
      <c r="J1768" s="6" t="s">
        <v>1867</v>
      </c>
      <c r="K1768" s="6" t="s">
        <v>1247</v>
      </c>
      <c r="L1768" s="29">
        <f t="shared" si="680"/>
        <v>510000</v>
      </c>
      <c r="M1768" s="45">
        <v>425000.0</v>
      </c>
      <c r="O1768" s="30">
        <v>100000.0</v>
      </c>
      <c r="P1768" s="31">
        <v>0.0425</v>
      </c>
      <c r="Q1768" s="32">
        <v>325000.0</v>
      </c>
      <c r="R1768" s="32">
        <v>315000.0</v>
      </c>
      <c r="S1768" s="28"/>
      <c r="T1768" s="28">
        <f t="shared" si="681"/>
        <v>0</v>
      </c>
    </row>
    <row r="1769">
      <c r="A1769" s="25" t="s">
        <v>110</v>
      </c>
      <c r="B1769" s="26" t="s">
        <v>1937</v>
      </c>
      <c r="C1769" s="44" t="s">
        <v>6424</v>
      </c>
      <c r="D1769" s="6" t="s">
        <v>6425</v>
      </c>
      <c r="E1769" s="6" t="s">
        <v>1902</v>
      </c>
      <c r="F1769" s="6" t="s">
        <v>1924</v>
      </c>
      <c r="G1769" s="6" t="s">
        <v>6426</v>
      </c>
      <c r="I1769" s="6" t="s">
        <v>48</v>
      </c>
      <c r="J1769" s="6" t="s">
        <v>1729</v>
      </c>
      <c r="K1769" s="6" t="s">
        <v>309</v>
      </c>
      <c r="L1769" s="29">
        <f t="shared" si="680"/>
        <v>324000</v>
      </c>
      <c r="M1769" s="45">
        <v>270000.0</v>
      </c>
      <c r="O1769" s="30">
        <v>100000.0</v>
      </c>
      <c r="P1769" s="31">
        <v>0.027000000000000003</v>
      </c>
      <c r="Q1769" s="32">
        <v>170000.0</v>
      </c>
      <c r="R1769" s="32">
        <v>160000.0</v>
      </c>
      <c r="S1769" s="28"/>
      <c r="T1769" s="28">
        <f t="shared" si="681"/>
        <v>0</v>
      </c>
    </row>
    <row r="1770">
      <c r="A1770" s="25" t="s">
        <v>110</v>
      </c>
      <c r="B1770" s="26" t="s">
        <v>1937</v>
      </c>
      <c r="C1770" s="44" t="s">
        <v>6427</v>
      </c>
      <c r="D1770" s="6" t="s">
        <v>6428</v>
      </c>
      <c r="E1770" s="6" t="s">
        <v>1905</v>
      </c>
      <c r="F1770" s="6" t="s">
        <v>1952</v>
      </c>
      <c r="G1770" s="6" t="s">
        <v>6429</v>
      </c>
      <c r="I1770" s="6" t="s">
        <v>48</v>
      </c>
      <c r="J1770" s="6" t="s">
        <v>1735</v>
      </c>
      <c r="K1770" s="6" t="s">
        <v>1240</v>
      </c>
      <c r="L1770" s="29">
        <f t="shared" si="680"/>
        <v>384000</v>
      </c>
      <c r="M1770" s="45">
        <v>320000.0</v>
      </c>
      <c r="O1770" s="30">
        <v>100000.0</v>
      </c>
      <c r="P1770" s="31">
        <v>0.032</v>
      </c>
      <c r="Q1770" s="32">
        <v>220000.0</v>
      </c>
      <c r="R1770" s="32">
        <v>210000.0</v>
      </c>
      <c r="S1770" s="28"/>
      <c r="T1770" s="28">
        <f t="shared" si="681"/>
        <v>0</v>
      </c>
    </row>
    <row r="1771">
      <c r="A1771" s="25" t="s">
        <v>110</v>
      </c>
      <c r="B1771" s="26" t="s">
        <v>1937</v>
      </c>
      <c r="C1771" s="39" t="s">
        <v>6430</v>
      </c>
      <c r="D1771" s="28" t="s">
        <v>6431</v>
      </c>
      <c r="E1771" s="28" t="s">
        <v>1905</v>
      </c>
      <c r="F1771" s="28" t="s">
        <v>1924</v>
      </c>
      <c r="G1771" s="28" t="s">
        <v>6432</v>
      </c>
      <c r="H1771" s="28" t="s">
        <v>48</v>
      </c>
      <c r="I1771" s="28" t="s">
        <v>2314</v>
      </c>
      <c r="J1771" s="28" t="s">
        <v>1610</v>
      </c>
      <c r="K1771" s="28" t="s">
        <v>309</v>
      </c>
      <c r="L1771" s="29">
        <f t="shared" si="680"/>
        <v>510000</v>
      </c>
      <c r="M1771" s="40">
        <v>425000.0</v>
      </c>
      <c r="N1771" s="32"/>
      <c r="O1771" s="30">
        <v>100000.0</v>
      </c>
      <c r="P1771" s="31">
        <f t="shared" ref="P1771:P1780" si="682">sum(M1771/O1771/100)</f>
        <v>0.0425</v>
      </c>
      <c r="Q1771" s="32">
        <f t="shared" ref="Q1771:Q1780" si="683">sum(M1771-O1771)</f>
        <v>325000</v>
      </c>
      <c r="R1771" s="32">
        <f t="shared" ref="R1771:R1780" si="684">M1771-O1771-$S$1</f>
        <v>315000</v>
      </c>
      <c r="S1771" s="28"/>
      <c r="T1771" s="28">
        <f t="shared" si="681"/>
        <v>0</v>
      </c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</row>
    <row r="1772">
      <c r="A1772" s="25" t="s">
        <v>110</v>
      </c>
      <c r="B1772" s="26" t="s">
        <v>1937</v>
      </c>
      <c r="C1772" s="39" t="s">
        <v>6433</v>
      </c>
      <c r="D1772" s="28" t="s">
        <v>6434</v>
      </c>
      <c r="E1772" s="28" t="s">
        <v>1902</v>
      </c>
      <c r="F1772" s="28" t="s">
        <v>1952</v>
      </c>
      <c r="G1772" s="28" t="s">
        <v>6435</v>
      </c>
      <c r="H1772" s="28" t="s">
        <v>48</v>
      </c>
      <c r="I1772" s="28" t="s">
        <v>58</v>
      </c>
      <c r="J1772" s="28" t="s">
        <v>1874</v>
      </c>
      <c r="K1772" s="28" t="s">
        <v>1247</v>
      </c>
      <c r="L1772" s="29">
        <f t="shared" si="680"/>
        <v>312000</v>
      </c>
      <c r="M1772" s="40">
        <v>260000.0</v>
      </c>
      <c r="N1772" s="32"/>
      <c r="O1772" s="30">
        <v>100000.0</v>
      </c>
      <c r="P1772" s="31">
        <f t="shared" si="682"/>
        <v>0.026</v>
      </c>
      <c r="Q1772" s="32">
        <f t="shared" si="683"/>
        <v>160000</v>
      </c>
      <c r="R1772" s="32">
        <f t="shared" si="684"/>
        <v>150000</v>
      </c>
      <c r="S1772" s="28"/>
      <c r="T1772" s="28">
        <f t="shared" si="681"/>
        <v>0</v>
      </c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</row>
    <row r="1773">
      <c r="A1773" s="25" t="s">
        <v>110</v>
      </c>
      <c r="B1773" s="26" t="s">
        <v>1937</v>
      </c>
      <c r="C1773" s="39" t="s">
        <v>4125</v>
      </c>
      <c r="D1773" s="28" t="s">
        <v>6436</v>
      </c>
      <c r="E1773" s="28" t="s">
        <v>1902</v>
      </c>
      <c r="F1773" s="28" t="s">
        <v>1924</v>
      </c>
      <c r="G1773" s="28" t="s">
        <v>6437</v>
      </c>
      <c r="H1773" s="28" t="s">
        <v>48</v>
      </c>
      <c r="I1773" s="28" t="s">
        <v>3482</v>
      </c>
      <c r="J1773" s="28" t="s">
        <v>1438</v>
      </c>
      <c r="K1773" s="28" t="s">
        <v>204</v>
      </c>
      <c r="L1773" s="29">
        <f t="shared" si="680"/>
        <v>288000</v>
      </c>
      <c r="M1773" s="40">
        <v>240000.0</v>
      </c>
      <c r="N1773" s="32"/>
      <c r="O1773" s="30">
        <v>100000.0</v>
      </c>
      <c r="P1773" s="31">
        <f t="shared" si="682"/>
        <v>0.024</v>
      </c>
      <c r="Q1773" s="32">
        <f t="shared" si="683"/>
        <v>140000</v>
      </c>
      <c r="R1773" s="32">
        <f t="shared" si="684"/>
        <v>130000</v>
      </c>
      <c r="S1773" s="28"/>
      <c r="T1773" s="28">
        <f t="shared" si="681"/>
        <v>0</v>
      </c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</row>
    <row r="1774">
      <c r="A1774" s="25" t="s">
        <v>110</v>
      </c>
      <c r="B1774" s="26" t="s">
        <v>1937</v>
      </c>
      <c r="C1774" s="39" t="s">
        <v>6438</v>
      </c>
      <c r="D1774" s="28" t="s">
        <v>6439</v>
      </c>
      <c r="E1774" s="28" t="s">
        <v>1905</v>
      </c>
      <c r="F1774" s="28" t="s">
        <v>1924</v>
      </c>
      <c r="G1774" s="28" t="s">
        <v>6440</v>
      </c>
      <c r="H1774" s="28" t="s">
        <v>48</v>
      </c>
      <c r="I1774" s="28" t="s">
        <v>64</v>
      </c>
      <c r="J1774" s="28" t="s">
        <v>1491</v>
      </c>
      <c r="K1774" s="28" t="s">
        <v>1247</v>
      </c>
      <c r="L1774" s="29">
        <f t="shared" si="680"/>
        <v>300000</v>
      </c>
      <c r="M1774" s="40">
        <v>250000.0</v>
      </c>
      <c r="N1774" s="32"/>
      <c r="O1774" s="30">
        <v>100000.0</v>
      </c>
      <c r="P1774" s="31">
        <f t="shared" si="682"/>
        <v>0.025</v>
      </c>
      <c r="Q1774" s="32">
        <f t="shared" si="683"/>
        <v>150000</v>
      </c>
      <c r="R1774" s="32">
        <f t="shared" si="684"/>
        <v>140000</v>
      </c>
      <c r="S1774" s="28"/>
      <c r="T1774" s="28">
        <f t="shared" si="681"/>
        <v>0</v>
      </c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</row>
    <row r="1775">
      <c r="A1775" s="25" t="s">
        <v>110</v>
      </c>
      <c r="B1775" s="26" t="s">
        <v>1937</v>
      </c>
      <c r="C1775" s="42" t="s">
        <v>6165</v>
      </c>
      <c r="D1775" s="28" t="s">
        <v>6441</v>
      </c>
      <c r="E1775" s="28" t="s">
        <v>1902</v>
      </c>
      <c r="F1775" s="28" t="s">
        <v>2382</v>
      </c>
      <c r="G1775" s="28" t="s">
        <v>6442</v>
      </c>
      <c r="H1775" s="28" t="s">
        <v>48</v>
      </c>
      <c r="I1775" s="28" t="s">
        <v>4000</v>
      </c>
      <c r="J1775" s="28" t="s">
        <v>1753</v>
      </c>
      <c r="K1775" s="28" t="s">
        <v>872</v>
      </c>
      <c r="L1775" s="29">
        <f t="shared" si="680"/>
        <v>120000</v>
      </c>
      <c r="M1775" s="43">
        <v>100000.0</v>
      </c>
      <c r="N1775" s="28"/>
      <c r="O1775" s="30">
        <v>100000.0</v>
      </c>
      <c r="P1775" s="31">
        <f t="shared" si="682"/>
        <v>0.01</v>
      </c>
      <c r="Q1775" s="32">
        <f t="shared" si="683"/>
        <v>0</v>
      </c>
      <c r="R1775" s="32">
        <f t="shared" si="684"/>
        <v>-10000</v>
      </c>
      <c r="S1775" s="28"/>
      <c r="T1775" s="28">
        <f t="shared" si="681"/>
        <v>1</v>
      </c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</row>
    <row r="1776">
      <c r="A1776" s="25" t="s">
        <v>110</v>
      </c>
      <c r="B1776" s="26" t="s">
        <v>1937</v>
      </c>
      <c r="C1776" s="42" t="s">
        <v>3829</v>
      </c>
      <c r="D1776" s="28" t="s">
        <v>6443</v>
      </c>
      <c r="E1776" s="28" t="s">
        <v>1902</v>
      </c>
      <c r="F1776" s="28" t="s">
        <v>1952</v>
      </c>
      <c r="G1776" s="28" t="s">
        <v>6444</v>
      </c>
      <c r="H1776" s="28" t="s">
        <v>48</v>
      </c>
      <c r="I1776" s="28" t="s">
        <v>6445</v>
      </c>
      <c r="J1776" s="28" t="s">
        <v>1610</v>
      </c>
      <c r="K1776" s="28" t="s">
        <v>611</v>
      </c>
      <c r="L1776" s="29">
        <f t="shared" si="680"/>
        <v>570000</v>
      </c>
      <c r="M1776" s="43">
        <v>475000.0</v>
      </c>
      <c r="N1776" s="28"/>
      <c r="O1776" s="30">
        <v>100000.0</v>
      </c>
      <c r="P1776" s="31">
        <f t="shared" si="682"/>
        <v>0.0475</v>
      </c>
      <c r="Q1776" s="32">
        <f t="shared" si="683"/>
        <v>375000</v>
      </c>
      <c r="R1776" s="32">
        <f t="shared" si="684"/>
        <v>365000</v>
      </c>
      <c r="S1776" s="28"/>
      <c r="T1776" s="28">
        <f t="shared" si="681"/>
        <v>0</v>
      </c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</row>
    <row r="1777">
      <c r="A1777" s="25" t="s">
        <v>110</v>
      </c>
      <c r="B1777" s="26" t="s">
        <v>1937</v>
      </c>
      <c r="C1777" s="42" t="s">
        <v>6446</v>
      </c>
      <c r="D1777" s="28" t="s">
        <v>6447</v>
      </c>
      <c r="E1777" s="28" t="s">
        <v>1902</v>
      </c>
      <c r="F1777" s="28" t="s">
        <v>1952</v>
      </c>
      <c r="G1777" s="28" t="s">
        <v>6448</v>
      </c>
      <c r="H1777" s="28" t="s">
        <v>48</v>
      </c>
      <c r="I1777" s="28" t="s">
        <v>2477</v>
      </c>
      <c r="J1777" s="28" t="s">
        <v>1438</v>
      </c>
      <c r="K1777" s="28" t="s">
        <v>223</v>
      </c>
      <c r="L1777" s="29">
        <f t="shared" si="680"/>
        <v>456000</v>
      </c>
      <c r="M1777" s="43">
        <v>380000.0</v>
      </c>
      <c r="N1777" s="28"/>
      <c r="O1777" s="30">
        <v>100000.0</v>
      </c>
      <c r="P1777" s="31">
        <f t="shared" si="682"/>
        <v>0.038</v>
      </c>
      <c r="Q1777" s="32">
        <f t="shared" si="683"/>
        <v>280000</v>
      </c>
      <c r="R1777" s="32">
        <f t="shared" si="684"/>
        <v>270000</v>
      </c>
      <c r="S1777" s="28"/>
      <c r="T1777" s="28">
        <f t="shared" si="681"/>
        <v>0</v>
      </c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</row>
    <row r="1778">
      <c r="A1778" s="25" t="s">
        <v>110</v>
      </c>
      <c r="B1778" s="26" t="s">
        <v>1937</v>
      </c>
      <c r="C1778" s="42" t="s">
        <v>6449</v>
      </c>
      <c r="D1778" s="28" t="s">
        <v>6450</v>
      </c>
      <c r="E1778" s="28" t="s">
        <v>1902</v>
      </c>
      <c r="F1778" s="28" t="s">
        <v>1952</v>
      </c>
      <c r="G1778" s="28" t="s">
        <v>6451</v>
      </c>
      <c r="H1778" s="28" t="s">
        <v>48</v>
      </c>
      <c r="I1778" s="28" t="s">
        <v>112</v>
      </c>
      <c r="J1778" s="28" t="s">
        <v>1454</v>
      </c>
      <c r="K1778" s="28" t="s">
        <v>309</v>
      </c>
      <c r="L1778" s="29">
        <f t="shared" si="680"/>
        <v>432000</v>
      </c>
      <c r="M1778" s="43">
        <v>360000.0</v>
      </c>
      <c r="N1778" s="28"/>
      <c r="O1778" s="30">
        <v>100000.0</v>
      </c>
      <c r="P1778" s="31">
        <f t="shared" si="682"/>
        <v>0.036</v>
      </c>
      <c r="Q1778" s="32">
        <f t="shared" si="683"/>
        <v>260000</v>
      </c>
      <c r="R1778" s="32">
        <f t="shared" si="684"/>
        <v>250000</v>
      </c>
      <c r="S1778" s="28"/>
      <c r="T1778" s="28">
        <f t="shared" si="681"/>
        <v>0</v>
      </c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</row>
    <row r="1779">
      <c r="A1779" s="25" t="s">
        <v>110</v>
      </c>
      <c r="B1779" s="26" t="s">
        <v>1937</v>
      </c>
      <c r="C1779" s="42" t="s">
        <v>6452</v>
      </c>
      <c r="D1779" s="28" t="s">
        <v>6453</v>
      </c>
      <c r="E1779" s="28" t="s">
        <v>1902</v>
      </c>
      <c r="F1779" s="28" t="s">
        <v>1952</v>
      </c>
      <c r="G1779" s="28" t="s">
        <v>6454</v>
      </c>
      <c r="H1779" s="28" t="s">
        <v>48</v>
      </c>
      <c r="I1779" s="28" t="s">
        <v>3437</v>
      </c>
      <c r="J1779" s="28" t="s">
        <v>1501</v>
      </c>
      <c r="K1779" s="28" t="s">
        <v>660</v>
      </c>
      <c r="L1779" s="29">
        <f t="shared" si="680"/>
        <v>102000</v>
      </c>
      <c r="M1779" s="43">
        <v>85000.0</v>
      </c>
      <c r="N1779" s="28"/>
      <c r="O1779" s="30">
        <v>100000.0</v>
      </c>
      <c r="P1779" s="31">
        <f t="shared" si="682"/>
        <v>0.0085</v>
      </c>
      <c r="Q1779" s="32">
        <f t="shared" si="683"/>
        <v>-15000</v>
      </c>
      <c r="R1779" s="32">
        <f t="shared" si="684"/>
        <v>-25000</v>
      </c>
      <c r="S1779" s="28"/>
      <c r="T1779" s="28">
        <f t="shared" si="681"/>
        <v>1</v>
      </c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</row>
    <row r="1780">
      <c r="A1780" s="25" t="s">
        <v>110</v>
      </c>
      <c r="B1780" s="26" t="s">
        <v>1937</v>
      </c>
      <c r="C1780" s="42" t="s">
        <v>6455</v>
      </c>
      <c r="D1780" s="28" t="s">
        <v>6456</v>
      </c>
      <c r="E1780" s="28" t="s">
        <v>1902</v>
      </c>
      <c r="F1780" s="28" t="s">
        <v>1924</v>
      </c>
      <c r="G1780" s="28" t="s">
        <v>6457</v>
      </c>
      <c r="H1780" s="28" t="s">
        <v>48</v>
      </c>
      <c r="I1780" s="28" t="s">
        <v>120</v>
      </c>
      <c r="J1780" s="28" t="s">
        <v>1491</v>
      </c>
      <c r="K1780" s="28" t="s">
        <v>808</v>
      </c>
      <c r="L1780" s="29">
        <f t="shared" si="680"/>
        <v>54000</v>
      </c>
      <c r="M1780" s="43">
        <v>45000.0</v>
      </c>
      <c r="N1780" s="28"/>
      <c r="O1780" s="30">
        <v>100000.0</v>
      </c>
      <c r="P1780" s="31">
        <f t="shared" si="682"/>
        <v>0.0045</v>
      </c>
      <c r="Q1780" s="32">
        <f t="shared" si="683"/>
        <v>-55000</v>
      </c>
      <c r="R1780" s="32">
        <f t="shared" si="684"/>
        <v>-65000</v>
      </c>
      <c r="S1780" s="28"/>
      <c r="T1780" s="28">
        <f t="shared" si="681"/>
        <v>1</v>
      </c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</row>
    <row r="1781">
      <c r="A1781" s="25" t="s">
        <v>111</v>
      </c>
      <c r="B1781" s="26" t="s">
        <v>1900</v>
      </c>
      <c r="C1781" s="27">
        <v>308.0</v>
      </c>
      <c r="D1781" s="28" t="s">
        <v>6458</v>
      </c>
      <c r="E1781" s="28" t="s">
        <v>1902</v>
      </c>
      <c r="F1781" s="28"/>
      <c r="G1781" s="28" t="s">
        <v>6459</v>
      </c>
      <c r="H1781" s="28"/>
      <c r="I1781" s="28"/>
      <c r="J1781" s="28" t="s">
        <v>1481</v>
      </c>
      <c r="K1781" s="28" t="s">
        <v>883</v>
      </c>
      <c r="L1781" s="29">
        <f t="shared" si="680"/>
        <v>108000</v>
      </c>
      <c r="M1781" s="29">
        <v>90000.0</v>
      </c>
      <c r="N1781" s="28"/>
      <c r="O1781" s="30">
        <v>150000.0</v>
      </c>
      <c r="P1781" s="31">
        <f t="shared" ref="P1781:P1809" si="685">sum(L1781/O1781/100)</f>
        <v>0.0072</v>
      </c>
      <c r="Q1781" s="32">
        <f t="shared" ref="Q1781:Q1809" si="686">sum(L1781-O1781)</f>
        <v>-42000</v>
      </c>
      <c r="R1781" s="32">
        <f t="shared" ref="R1781:R1809" si="687">L1781-O1781-$S$1</f>
        <v>-52000</v>
      </c>
      <c r="S1781" s="28"/>
      <c r="T1781" s="28">
        <f t="shared" ref="T1781:T1809" si="688">IF(O1781&gt;=L1781,1,0)</f>
        <v>1</v>
      </c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</row>
    <row r="1782">
      <c r="A1782" s="33" t="s">
        <v>111</v>
      </c>
      <c r="B1782" s="26" t="s">
        <v>1919</v>
      </c>
      <c r="C1782" s="34">
        <v>63.0</v>
      </c>
      <c r="D1782" s="26" t="s">
        <v>6460</v>
      </c>
      <c r="E1782" s="26" t="s">
        <v>1902</v>
      </c>
      <c r="F1782" s="35"/>
      <c r="G1782" s="26"/>
      <c r="H1782" s="26"/>
      <c r="I1782" s="26"/>
      <c r="J1782" s="26" t="s">
        <v>1449</v>
      </c>
      <c r="K1782" s="26" t="s">
        <v>519</v>
      </c>
      <c r="L1782" s="36">
        <v>165000.0</v>
      </c>
      <c r="M1782" s="29">
        <f t="shared" ref="M1782:M1800" si="689">L1782</f>
        <v>165000</v>
      </c>
      <c r="N1782" s="28"/>
      <c r="O1782" s="37">
        <v>150000.0</v>
      </c>
      <c r="P1782" s="31">
        <f t="shared" si="685"/>
        <v>0.011</v>
      </c>
      <c r="Q1782" s="32">
        <f t="shared" si="686"/>
        <v>15000</v>
      </c>
      <c r="R1782" s="32">
        <f t="shared" si="687"/>
        <v>5000</v>
      </c>
      <c r="S1782" s="28"/>
      <c r="T1782" s="28">
        <f t="shared" si="688"/>
        <v>0</v>
      </c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</row>
    <row r="1783">
      <c r="A1783" s="33" t="s">
        <v>111</v>
      </c>
      <c r="B1783" s="26" t="s">
        <v>1919</v>
      </c>
      <c r="C1783" s="51">
        <v>140.0</v>
      </c>
      <c r="D1783" s="26" t="s">
        <v>6461</v>
      </c>
      <c r="E1783" s="26" t="s">
        <v>1902</v>
      </c>
      <c r="F1783" s="35"/>
      <c r="G1783" s="26"/>
      <c r="H1783" s="26"/>
      <c r="I1783" s="26"/>
      <c r="J1783" s="26" t="s">
        <v>1554</v>
      </c>
      <c r="K1783" s="26" t="s">
        <v>788</v>
      </c>
      <c r="L1783" s="36">
        <v>90000.0</v>
      </c>
      <c r="M1783" s="29">
        <f t="shared" si="689"/>
        <v>90000</v>
      </c>
      <c r="N1783" s="28"/>
      <c r="O1783" s="37">
        <v>150000.0</v>
      </c>
      <c r="P1783" s="31">
        <f t="shared" si="685"/>
        <v>0.006</v>
      </c>
      <c r="Q1783" s="32">
        <f t="shared" si="686"/>
        <v>-60000</v>
      </c>
      <c r="R1783" s="32">
        <f t="shared" si="687"/>
        <v>-70000</v>
      </c>
      <c r="S1783" s="28"/>
      <c r="T1783" s="28">
        <f t="shared" si="688"/>
        <v>1</v>
      </c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</row>
    <row r="1784">
      <c r="A1784" s="33" t="s">
        <v>111</v>
      </c>
      <c r="B1784" s="26" t="s">
        <v>1919</v>
      </c>
      <c r="C1784" s="34">
        <v>161.0</v>
      </c>
      <c r="D1784" s="26" t="s">
        <v>6462</v>
      </c>
      <c r="E1784" s="26" t="s">
        <v>1902</v>
      </c>
      <c r="F1784" s="35"/>
      <c r="G1784" s="26"/>
      <c r="H1784" s="26"/>
      <c r="I1784" s="26"/>
      <c r="J1784" s="26" t="s">
        <v>1449</v>
      </c>
      <c r="K1784" s="26" t="s">
        <v>578</v>
      </c>
      <c r="L1784" s="36">
        <v>65000.0</v>
      </c>
      <c r="M1784" s="29">
        <f t="shared" si="689"/>
        <v>65000</v>
      </c>
      <c r="N1784" s="28"/>
      <c r="O1784" s="37">
        <v>150000.0</v>
      </c>
      <c r="P1784" s="31">
        <f t="shared" si="685"/>
        <v>0.004333333333</v>
      </c>
      <c r="Q1784" s="32">
        <f t="shared" si="686"/>
        <v>-85000</v>
      </c>
      <c r="R1784" s="32">
        <f t="shared" si="687"/>
        <v>-95000</v>
      </c>
      <c r="S1784" s="28"/>
      <c r="T1784" s="28">
        <f t="shared" si="688"/>
        <v>1</v>
      </c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</row>
    <row r="1785">
      <c r="A1785" s="33" t="s">
        <v>111</v>
      </c>
      <c r="B1785" s="26" t="s">
        <v>1919</v>
      </c>
      <c r="C1785" s="34">
        <v>194.0</v>
      </c>
      <c r="D1785" s="26" t="s">
        <v>6463</v>
      </c>
      <c r="E1785" s="26" t="s">
        <v>1902</v>
      </c>
      <c r="F1785" s="35"/>
      <c r="G1785" s="26"/>
      <c r="H1785" s="26"/>
      <c r="I1785" s="26"/>
      <c r="J1785" s="26" t="s">
        <v>1481</v>
      </c>
      <c r="K1785" s="26" t="s">
        <v>1096</v>
      </c>
      <c r="L1785" s="36">
        <v>150000.0</v>
      </c>
      <c r="M1785" s="29">
        <f t="shared" si="689"/>
        <v>150000</v>
      </c>
      <c r="N1785" s="28"/>
      <c r="O1785" s="37">
        <v>150000.0</v>
      </c>
      <c r="P1785" s="31">
        <f t="shared" si="685"/>
        <v>0.01</v>
      </c>
      <c r="Q1785" s="32">
        <f t="shared" si="686"/>
        <v>0</v>
      </c>
      <c r="R1785" s="32">
        <f t="shared" si="687"/>
        <v>-10000</v>
      </c>
      <c r="S1785" s="28"/>
      <c r="T1785" s="28">
        <f t="shared" si="688"/>
        <v>1</v>
      </c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</row>
    <row r="1786">
      <c r="A1786" s="33" t="s">
        <v>111</v>
      </c>
      <c r="B1786" s="26" t="s">
        <v>1919</v>
      </c>
      <c r="C1786" s="34">
        <v>227.0</v>
      </c>
      <c r="D1786" s="26" t="s">
        <v>6464</v>
      </c>
      <c r="E1786" s="26" t="s">
        <v>1902</v>
      </c>
      <c r="F1786" s="35"/>
      <c r="G1786" s="26"/>
      <c r="H1786" s="26"/>
      <c r="I1786" s="26"/>
      <c r="J1786" s="26" t="s">
        <v>1746</v>
      </c>
      <c r="K1786" s="26" t="s">
        <v>611</v>
      </c>
      <c r="L1786" s="36">
        <v>130000.0</v>
      </c>
      <c r="M1786" s="29">
        <f t="shared" si="689"/>
        <v>130000</v>
      </c>
      <c r="N1786" s="53"/>
      <c r="O1786" s="37">
        <v>150000.0</v>
      </c>
      <c r="P1786" s="31">
        <f t="shared" si="685"/>
        <v>0.008666666667</v>
      </c>
      <c r="Q1786" s="32">
        <f t="shared" si="686"/>
        <v>-20000</v>
      </c>
      <c r="R1786" s="32">
        <f t="shared" si="687"/>
        <v>-30000</v>
      </c>
      <c r="S1786" s="28"/>
      <c r="T1786" s="28">
        <f t="shared" si="688"/>
        <v>1</v>
      </c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</row>
    <row r="1787">
      <c r="A1787" s="52" t="s">
        <v>111</v>
      </c>
      <c r="B1787" s="26" t="s">
        <v>1919</v>
      </c>
      <c r="C1787" s="34">
        <v>278.0</v>
      </c>
      <c r="D1787" s="26" t="s">
        <v>6465</v>
      </c>
      <c r="E1787" s="26" t="s">
        <v>1905</v>
      </c>
      <c r="F1787" s="28"/>
      <c r="G1787" s="28"/>
      <c r="H1787" s="28"/>
      <c r="I1787" s="28"/>
      <c r="J1787" s="26" t="s">
        <v>1746</v>
      </c>
      <c r="K1787" s="26" t="s">
        <v>409</v>
      </c>
      <c r="L1787" s="40">
        <v>200000.0</v>
      </c>
      <c r="M1787" s="29">
        <f t="shared" si="689"/>
        <v>200000</v>
      </c>
      <c r="N1787" s="53"/>
      <c r="O1787" s="37">
        <v>150000.0</v>
      </c>
      <c r="P1787" s="31">
        <f t="shared" si="685"/>
        <v>0.01333333333</v>
      </c>
      <c r="Q1787" s="32">
        <f t="shared" si="686"/>
        <v>50000</v>
      </c>
      <c r="R1787" s="32">
        <f t="shared" si="687"/>
        <v>40000</v>
      </c>
      <c r="S1787" s="28"/>
      <c r="T1787" s="28">
        <f t="shared" si="688"/>
        <v>0</v>
      </c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</row>
    <row r="1788">
      <c r="A1788" s="52" t="s">
        <v>111</v>
      </c>
      <c r="B1788" s="26" t="s">
        <v>1919</v>
      </c>
      <c r="C1788" s="34">
        <v>281.0</v>
      </c>
      <c r="D1788" s="26" t="s">
        <v>6466</v>
      </c>
      <c r="E1788" s="26" t="s">
        <v>1902</v>
      </c>
      <c r="F1788" s="28"/>
      <c r="G1788" s="28"/>
      <c r="H1788" s="28"/>
      <c r="I1788" s="28"/>
      <c r="J1788" s="26" t="s">
        <v>1761</v>
      </c>
      <c r="K1788" s="26" t="s">
        <v>1365</v>
      </c>
      <c r="L1788" s="40">
        <v>125000.0</v>
      </c>
      <c r="M1788" s="29">
        <f t="shared" si="689"/>
        <v>125000</v>
      </c>
      <c r="N1788" s="53"/>
      <c r="O1788" s="37">
        <v>150000.0</v>
      </c>
      <c r="P1788" s="31">
        <f t="shared" si="685"/>
        <v>0.008333333333</v>
      </c>
      <c r="Q1788" s="32">
        <f t="shared" si="686"/>
        <v>-25000</v>
      </c>
      <c r="R1788" s="32">
        <f t="shared" si="687"/>
        <v>-35000</v>
      </c>
      <c r="S1788" s="28"/>
      <c r="T1788" s="28">
        <f t="shared" si="688"/>
        <v>1</v>
      </c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</row>
    <row r="1789">
      <c r="A1789" s="52" t="s">
        <v>111</v>
      </c>
      <c r="B1789" s="26" t="s">
        <v>1919</v>
      </c>
      <c r="C1789" s="34">
        <v>284.0</v>
      </c>
      <c r="D1789" s="26" t="s">
        <v>6467</v>
      </c>
      <c r="E1789" s="26" t="s">
        <v>1905</v>
      </c>
      <c r="F1789" s="28"/>
      <c r="G1789" s="28"/>
      <c r="H1789" s="28"/>
      <c r="I1789" s="28"/>
      <c r="J1789" s="26" t="s">
        <v>1876</v>
      </c>
      <c r="K1789" s="26" t="s">
        <v>1229</v>
      </c>
      <c r="L1789" s="40">
        <v>260000.0</v>
      </c>
      <c r="M1789" s="29">
        <f t="shared" si="689"/>
        <v>260000</v>
      </c>
      <c r="N1789" s="53"/>
      <c r="O1789" s="37">
        <v>150000.0</v>
      </c>
      <c r="P1789" s="31">
        <f t="shared" si="685"/>
        <v>0.01733333333</v>
      </c>
      <c r="Q1789" s="32">
        <f t="shared" si="686"/>
        <v>110000</v>
      </c>
      <c r="R1789" s="32">
        <f t="shared" si="687"/>
        <v>100000</v>
      </c>
      <c r="S1789" s="28"/>
      <c r="T1789" s="28">
        <f t="shared" si="688"/>
        <v>0</v>
      </c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</row>
    <row r="1790">
      <c r="A1790" s="52" t="s">
        <v>111</v>
      </c>
      <c r="B1790" s="26" t="s">
        <v>1919</v>
      </c>
      <c r="C1790" s="34">
        <v>320.0</v>
      </c>
      <c r="D1790" s="26" t="s">
        <v>6468</v>
      </c>
      <c r="E1790" s="26" t="s">
        <v>1902</v>
      </c>
      <c r="F1790" s="28"/>
      <c r="G1790" s="28"/>
      <c r="H1790" s="28"/>
      <c r="I1790" s="28"/>
      <c r="J1790" s="26" t="s">
        <v>1678</v>
      </c>
      <c r="K1790" s="26" t="s">
        <v>1093</v>
      </c>
      <c r="L1790" s="40">
        <v>75000.0</v>
      </c>
      <c r="M1790" s="29">
        <f t="shared" si="689"/>
        <v>75000</v>
      </c>
      <c r="N1790" s="53"/>
      <c r="O1790" s="37">
        <v>150000.0</v>
      </c>
      <c r="P1790" s="31">
        <f t="shared" si="685"/>
        <v>0.005</v>
      </c>
      <c r="Q1790" s="32">
        <f t="shared" si="686"/>
        <v>-75000</v>
      </c>
      <c r="R1790" s="32">
        <f t="shared" si="687"/>
        <v>-85000</v>
      </c>
      <c r="S1790" s="28"/>
      <c r="T1790" s="28">
        <f t="shared" si="688"/>
        <v>1</v>
      </c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</row>
    <row r="1791">
      <c r="A1791" s="52" t="s">
        <v>111</v>
      </c>
      <c r="B1791" s="26" t="s">
        <v>1919</v>
      </c>
      <c r="C1791" s="34">
        <v>372.0</v>
      </c>
      <c r="D1791" s="26" t="s">
        <v>6469</v>
      </c>
      <c r="E1791" s="26" t="s">
        <v>1905</v>
      </c>
      <c r="F1791" s="28"/>
      <c r="G1791" s="28"/>
      <c r="H1791" s="28"/>
      <c r="I1791" s="28"/>
      <c r="J1791" s="26" t="s">
        <v>1868</v>
      </c>
      <c r="K1791" s="26" t="s">
        <v>1041</v>
      </c>
      <c r="L1791" s="40">
        <v>35000.0</v>
      </c>
      <c r="M1791" s="29">
        <f t="shared" si="689"/>
        <v>35000</v>
      </c>
      <c r="N1791" s="53"/>
      <c r="O1791" s="37">
        <v>150000.0</v>
      </c>
      <c r="P1791" s="31">
        <f t="shared" si="685"/>
        <v>0.002333333333</v>
      </c>
      <c r="Q1791" s="32">
        <f t="shared" si="686"/>
        <v>-115000</v>
      </c>
      <c r="R1791" s="32">
        <f t="shared" si="687"/>
        <v>-125000</v>
      </c>
      <c r="S1791" s="28"/>
      <c r="T1791" s="28">
        <f t="shared" si="688"/>
        <v>1</v>
      </c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</row>
    <row r="1792">
      <c r="A1792" s="52" t="s">
        <v>111</v>
      </c>
      <c r="B1792" s="26" t="s">
        <v>1919</v>
      </c>
      <c r="C1792" s="34">
        <v>376.0</v>
      </c>
      <c r="D1792" s="26" t="s">
        <v>6470</v>
      </c>
      <c r="E1792" s="26" t="s">
        <v>1905</v>
      </c>
      <c r="F1792" s="28"/>
      <c r="G1792" s="28"/>
      <c r="H1792" s="28"/>
      <c r="I1792" s="28"/>
      <c r="J1792" s="26" t="s">
        <v>1586</v>
      </c>
      <c r="K1792" s="26" t="s">
        <v>692</v>
      </c>
      <c r="L1792" s="40">
        <v>360000.0</v>
      </c>
      <c r="M1792" s="29">
        <f t="shared" si="689"/>
        <v>360000</v>
      </c>
      <c r="N1792" s="53"/>
      <c r="O1792" s="37">
        <v>150000.0</v>
      </c>
      <c r="P1792" s="31">
        <f t="shared" si="685"/>
        <v>0.024</v>
      </c>
      <c r="Q1792" s="32">
        <f t="shared" si="686"/>
        <v>210000</v>
      </c>
      <c r="R1792" s="32">
        <f t="shared" si="687"/>
        <v>200000</v>
      </c>
      <c r="S1792" s="28"/>
      <c r="T1792" s="28">
        <f t="shared" si="688"/>
        <v>0</v>
      </c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</row>
    <row r="1793">
      <c r="A1793" s="52" t="s">
        <v>111</v>
      </c>
      <c r="B1793" s="26" t="s">
        <v>1919</v>
      </c>
      <c r="C1793" s="34">
        <v>420.0</v>
      </c>
      <c r="D1793" s="26" t="s">
        <v>6471</v>
      </c>
      <c r="E1793" s="26" t="s">
        <v>1905</v>
      </c>
      <c r="F1793" s="28"/>
      <c r="G1793" s="28"/>
      <c r="H1793" s="28"/>
      <c r="I1793" s="28"/>
      <c r="J1793" s="26" t="s">
        <v>1839</v>
      </c>
      <c r="K1793" s="26" t="s">
        <v>464</v>
      </c>
      <c r="L1793" s="40">
        <v>120000.0</v>
      </c>
      <c r="M1793" s="29">
        <f t="shared" si="689"/>
        <v>120000</v>
      </c>
      <c r="N1793" s="53"/>
      <c r="O1793" s="37">
        <v>150000.0</v>
      </c>
      <c r="P1793" s="31">
        <f t="shared" si="685"/>
        <v>0.008</v>
      </c>
      <c r="Q1793" s="32">
        <f t="shared" si="686"/>
        <v>-30000</v>
      </c>
      <c r="R1793" s="32">
        <f t="shared" si="687"/>
        <v>-40000</v>
      </c>
      <c r="S1793" s="28"/>
      <c r="T1793" s="28">
        <f t="shared" si="688"/>
        <v>1</v>
      </c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</row>
    <row r="1794">
      <c r="A1794" s="52" t="s">
        <v>111</v>
      </c>
      <c r="B1794" s="26" t="s">
        <v>1919</v>
      </c>
      <c r="C1794" s="34">
        <v>447.0</v>
      </c>
      <c r="D1794" s="26" t="s">
        <v>6472</v>
      </c>
      <c r="E1794" s="26" t="s">
        <v>1905</v>
      </c>
      <c r="F1794" s="28"/>
      <c r="G1794" s="28"/>
      <c r="H1794" s="28"/>
      <c r="I1794" s="28"/>
      <c r="J1794" s="26" t="s">
        <v>1399</v>
      </c>
      <c r="K1794" s="26" t="s">
        <v>981</v>
      </c>
      <c r="L1794" s="40">
        <v>330000.0</v>
      </c>
      <c r="M1794" s="29">
        <f t="shared" si="689"/>
        <v>330000</v>
      </c>
      <c r="N1794" s="53"/>
      <c r="O1794" s="37">
        <v>150000.0</v>
      </c>
      <c r="P1794" s="31">
        <f t="shared" si="685"/>
        <v>0.022</v>
      </c>
      <c r="Q1794" s="32">
        <f t="shared" si="686"/>
        <v>180000</v>
      </c>
      <c r="R1794" s="32">
        <f t="shared" si="687"/>
        <v>170000</v>
      </c>
      <c r="S1794" s="28"/>
      <c r="T1794" s="28">
        <f t="shared" si="688"/>
        <v>0</v>
      </c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</row>
    <row r="1795">
      <c r="A1795" s="52" t="s">
        <v>111</v>
      </c>
      <c r="B1795" s="26" t="s">
        <v>1919</v>
      </c>
      <c r="C1795" s="34">
        <v>469.0</v>
      </c>
      <c r="D1795" s="26" t="s">
        <v>6473</v>
      </c>
      <c r="E1795" s="26" t="s">
        <v>1902</v>
      </c>
      <c r="F1795" s="28"/>
      <c r="G1795" s="28"/>
      <c r="H1795" s="28"/>
      <c r="I1795" s="28"/>
      <c r="J1795" s="26" t="s">
        <v>1538</v>
      </c>
      <c r="K1795" s="26" t="s">
        <v>235</v>
      </c>
      <c r="L1795" s="40">
        <v>200000.0</v>
      </c>
      <c r="M1795" s="29">
        <f t="shared" si="689"/>
        <v>200000</v>
      </c>
      <c r="N1795" s="53"/>
      <c r="O1795" s="37">
        <v>150000.0</v>
      </c>
      <c r="P1795" s="31">
        <f t="shared" si="685"/>
        <v>0.01333333333</v>
      </c>
      <c r="Q1795" s="32">
        <f t="shared" si="686"/>
        <v>50000</v>
      </c>
      <c r="R1795" s="32">
        <f t="shared" si="687"/>
        <v>40000</v>
      </c>
      <c r="S1795" s="28"/>
      <c r="T1795" s="28">
        <f t="shared" si="688"/>
        <v>0</v>
      </c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</row>
    <row r="1796">
      <c r="A1796" s="52" t="s">
        <v>111</v>
      </c>
      <c r="B1796" s="26" t="s">
        <v>1919</v>
      </c>
      <c r="C1796" s="34">
        <v>470.0</v>
      </c>
      <c r="D1796" s="26" t="s">
        <v>6474</v>
      </c>
      <c r="E1796" s="26" t="s">
        <v>1905</v>
      </c>
      <c r="F1796" s="28"/>
      <c r="G1796" s="28"/>
      <c r="H1796" s="28"/>
      <c r="I1796" s="28"/>
      <c r="J1796" s="26" t="s">
        <v>1091</v>
      </c>
      <c r="K1796" s="26" t="s">
        <v>397</v>
      </c>
      <c r="L1796" s="40">
        <v>125000.0</v>
      </c>
      <c r="M1796" s="29">
        <f t="shared" si="689"/>
        <v>125000</v>
      </c>
      <c r="N1796" s="53"/>
      <c r="O1796" s="37">
        <v>150000.0</v>
      </c>
      <c r="P1796" s="31">
        <f t="shared" si="685"/>
        <v>0.008333333333</v>
      </c>
      <c r="Q1796" s="32">
        <f t="shared" si="686"/>
        <v>-25000</v>
      </c>
      <c r="R1796" s="32">
        <f t="shared" si="687"/>
        <v>-35000</v>
      </c>
      <c r="S1796" s="28"/>
      <c r="T1796" s="28">
        <f t="shared" si="688"/>
        <v>1</v>
      </c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</row>
    <row r="1797">
      <c r="A1797" s="52" t="s">
        <v>111</v>
      </c>
      <c r="B1797" s="26" t="s">
        <v>1919</v>
      </c>
      <c r="C1797" s="34">
        <v>512.0</v>
      </c>
      <c r="D1797" s="26" t="s">
        <v>6475</v>
      </c>
      <c r="E1797" s="26" t="s">
        <v>1905</v>
      </c>
      <c r="F1797" s="28"/>
      <c r="G1797" s="28"/>
      <c r="H1797" s="28"/>
      <c r="I1797" s="28"/>
      <c r="J1797" s="26" t="s">
        <v>1481</v>
      </c>
      <c r="K1797" s="26" t="s">
        <v>978</v>
      </c>
      <c r="L1797" s="40">
        <v>350000.0</v>
      </c>
      <c r="M1797" s="29">
        <f t="shared" si="689"/>
        <v>350000</v>
      </c>
      <c r="N1797" s="53"/>
      <c r="O1797" s="37">
        <v>150000.0</v>
      </c>
      <c r="P1797" s="31">
        <f t="shared" si="685"/>
        <v>0.02333333333</v>
      </c>
      <c r="Q1797" s="32">
        <f t="shared" si="686"/>
        <v>200000</v>
      </c>
      <c r="R1797" s="32">
        <f t="shared" si="687"/>
        <v>190000</v>
      </c>
      <c r="S1797" s="28"/>
      <c r="T1797" s="28">
        <f t="shared" si="688"/>
        <v>0</v>
      </c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</row>
    <row r="1798">
      <c r="A1798" s="38" t="s">
        <v>111</v>
      </c>
      <c r="B1798" s="34" t="s">
        <v>1921</v>
      </c>
      <c r="C1798" s="39" t="s">
        <v>6476</v>
      </c>
      <c r="D1798" s="28" t="s">
        <v>6477</v>
      </c>
      <c r="E1798" s="26" t="s">
        <v>1902</v>
      </c>
      <c r="F1798" s="28" t="s">
        <v>1924</v>
      </c>
      <c r="G1798" s="28" t="s">
        <v>6478</v>
      </c>
      <c r="H1798" s="28" t="s">
        <v>3882</v>
      </c>
      <c r="I1798" s="28" t="s">
        <v>48</v>
      </c>
      <c r="J1798" s="28" t="s">
        <v>1680</v>
      </c>
      <c r="K1798" s="28" t="s">
        <v>1257</v>
      </c>
      <c r="L1798" s="40">
        <v>30000.0</v>
      </c>
      <c r="M1798" s="29">
        <f t="shared" si="689"/>
        <v>30000</v>
      </c>
      <c r="N1798" s="57"/>
      <c r="O1798" s="37">
        <v>150000.0</v>
      </c>
      <c r="P1798" s="31">
        <f t="shared" si="685"/>
        <v>0.002</v>
      </c>
      <c r="Q1798" s="32">
        <f t="shared" si="686"/>
        <v>-120000</v>
      </c>
      <c r="R1798" s="32">
        <f t="shared" si="687"/>
        <v>-130000</v>
      </c>
      <c r="S1798" s="28"/>
      <c r="T1798" s="28">
        <f t="shared" si="688"/>
        <v>1</v>
      </c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</row>
    <row r="1799">
      <c r="A1799" s="38" t="s">
        <v>111</v>
      </c>
      <c r="B1799" s="34" t="s">
        <v>1921</v>
      </c>
      <c r="C1799" s="39" t="s">
        <v>6479</v>
      </c>
      <c r="D1799" s="28" t="s">
        <v>6480</v>
      </c>
      <c r="E1799" s="26" t="s">
        <v>1905</v>
      </c>
      <c r="F1799" s="28" t="s">
        <v>1924</v>
      </c>
      <c r="G1799" s="28" t="s">
        <v>6481</v>
      </c>
      <c r="H1799" s="28" t="s">
        <v>3882</v>
      </c>
      <c r="I1799" s="28" t="s">
        <v>58</v>
      </c>
      <c r="J1799" s="28" t="s">
        <v>1449</v>
      </c>
      <c r="K1799" s="28" t="s">
        <v>1133</v>
      </c>
      <c r="L1799" s="40">
        <v>22000.0</v>
      </c>
      <c r="M1799" s="29">
        <f t="shared" si="689"/>
        <v>22000</v>
      </c>
      <c r="N1799" s="57"/>
      <c r="O1799" s="37">
        <v>150000.0</v>
      </c>
      <c r="P1799" s="31">
        <f t="shared" si="685"/>
        <v>0.001466666667</v>
      </c>
      <c r="Q1799" s="32">
        <f t="shared" si="686"/>
        <v>-128000</v>
      </c>
      <c r="R1799" s="32">
        <f t="shared" si="687"/>
        <v>-138000</v>
      </c>
      <c r="S1799" s="28"/>
      <c r="T1799" s="28">
        <f t="shared" si="688"/>
        <v>1</v>
      </c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</row>
    <row r="1800">
      <c r="A1800" s="38" t="s">
        <v>111</v>
      </c>
      <c r="B1800" s="34" t="s">
        <v>1921</v>
      </c>
      <c r="C1800" s="39" t="s">
        <v>6482</v>
      </c>
      <c r="D1800" s="28" t="s">
        <v>6483</v>
      </c>
      <c r="E1800" s="26" t="s">
        <v>1902</v>
      </c>
      <c r="F1800" s="28" t="s">
        <v>1924</v>
      </c>
      <c r="G1800" s="28" t="s">
        <v>6484</v>
      </c>
      <c r="H1800" s="28" t="s">
        <v>3882</v>
      </c>
      <c r="I1800" s="28" t="s">
        <v>79</v>
      </c>
      <c r="J1800" s="28" t="s">
        <v>1876</v>
      </c>
      <c r="K1800" s="28" t="s">
        <v>892</v>
      </c>
      <c r="L1800" s="40">
        <v>10000.0</v>
      </c>
      <c r="M1800" s="29">
        <f t="shared" si="689"/>
        <v>10000</v>
      </c>
      <c r="N1800" s="57"/>
      <c r="O1800" s="37">
        <v>150000.0</v>
      </c>
      <c r="P1800" s="31">
        <f t="shared" si="685"/>
        <v>0.0006666666667</v>
      </c>
      <c r="Q1800" s="32">
        <f t="shared" si="686"/>
        <v>-140000</v>
      </c>
      <c r="R1800" s="32">
        <f t="shared" si="687"/>
        <v>-150000</v>
      </c>
      <c r="S1800" s="28"/>
      <c r="T1800" s="28">
        <f t="shared" si="688"/>
        <v>1</v>
      </c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</row>
    <row r="1801">
      <c r="A1801" s="25" t="s">
        <v>111</v>
      </c>
      <c r="B1801" s="26" t="s">
        <v>1933</v>
      </c>
      <c r="C1801" s="39" t="s">
        <v>6485</v>
      </c>
      <c r="D1801" s="28" t="s">
        <v>6486</v>
      </c>
      <c r="E1801" s="28" t="s">
        <v>1902</v>
      </c>
      <c r="F1801" s="28" t="s">
        <v>1924</v>
      </c>
      <c r="G1801" s="28" t="s">
        <v>6487</v>
      </c>
      <c r="H1801" s="53" t="s">
        <v>3882</v>
      </c>
      <c r="I1801" s="28" t="s">
        <v>2205</v>
      </c>
      <c r="J1801" s="28" t="s">
        <v>1513</v>
      </c>
      <c r="K1801" s="28" t="s">
        <v>693</v>
      </c>
      <c r="L1801" s="29">
        <f t="shared" ref="L1801:L1802" si="690">M1801*1.2</f>
        <v>480000</v>
      </c>
      <c r="M1801" s="49">
        <v>400000.0</v>
      </c>
      <c r="N1801" s="28"/>
      <c r="O1801" s="37">
        <v>150000.0</v>
      </c>
      <c r="P1801" s="31">
        <f t="shared" si="685"/>
        <v>0.032</v>
      </c>
      <c r="Q1801" s="32">
        <f t="shared" si="686"/>
        <v>330000</v>
      </c>
      <c r="R1801" s="32">
        <f t="shared" si="687"/>
        <v>320000</v>
      </c>
      <c r="S1801" s="28"/>
      <c r="T1801" s="28">
        <f t="shared" si="688"/>
        <v>0</v>
      </c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</row>
    <row r="1802">
      <c r="A1802" s="25" t="s">
        <v>111</v>
      </c>
      <c r="B1802" s="26" t="s">
        <v>1933</v>
      </c>
      <c r="C1802" s="39" t="s">
        <v>6488</v>
      </c>
      <c r="D1802" s="28" t="s">
        <v>6489</v>
      </c>
      <c r="E1802" s="28" t="s">
        <v>1905</v>
      </c>
      <c r="F1802" s="28" t="s">
        <v>2282</v>
      </c>
      <c r="G1802" s="28" t="s">
        <v>6490</v>
      </c>
      <c r="H1802" s="53" t="s">
        <v>3882</v>
      </c>
      <c r="I1802" s="28" t="s">
        <v>5135</v>
      </c>
      <c r="J1802" s="28" t="s">
        <v>1729</v>
      </c>
      <c r="K1802" s="28" t="s">
        <v>1240</v>
      </c>
      <c r="L1802" s="29">
        <f t="shared" si="690"/>
        <v>348000</v>
      </c>
      <c r="M1802" s="49">
        <v>290000.0</v>
      </c>
      <c r="N1802" s="28"/>
      <c r="O1802" s="37">
        <v>150000.0</v>
      </c>
      <c r="P1802" s="31">
        <f t="shared" si="685"/>
        <v>0.0232</v>
      </c>
      <c r="Q1802" s="32">
        <f t="shared" si="686"/>
        <v>198000</v>
      </c>
      <c r="R1802" s="32">
        <f t="shared" si="687"/>
        <v>188000</v>
      </c>
      <c r="S1802" s="28"/>
      <c r="T1802" s="28">
        <f t="shared" si="688"/>
        <v>0</v>
      </c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</row>
    <row r="1803">
      <c r="A1803" s="38" t="s">
        <v>111</v>
      </c>
      <c r="B1803" s="34" t="s">
        <v>1933</v>
      </c>
      <c r="C1803" s="39" t="s">
        <v>6491</v>
      </c>
      <c r="D1803" s="28" t="s">
        <v>6492</v>
      </c>
      <c r="E1803" s="28" t="s">
        <v>1902</v>
      </c>
      <c r="F1803" s="28" t="s">
        <v>1924</v>
      </c>
      <c r="G1803" s="28" t="s">
        <v>6493</v>
      </c>
      <c r="H1803" s="28" t="s">
        <v>3882</v>
      </c>
      <c r="I1803" s="28" t="s">
        <v>127</v>
      </c>
      <c r="J1803" s="58" t="s">
        <v>1729</v>
      </c>
      <c r="K1803" s="53" t="s">
        <v>1244</v>
      </c>
      <c r="L1803" s="29">
        <v>840000.0</v>
      </c>
      <c r="M1803" s="49">
        <v>700000.0</v>
      </c>
      <c r="N1803" s="28"/>
      <c r="O1803" s="30">
        <v>150000.0</v>
      </c>
      <c r="P1803" s="31">
        <f t="shared" si="685"/>
        <v>0.056</v>
      </c>
      <c r="Q1803" s="32">
        <f t="shared" si="686"/>
        <v>690000</v>
      </c>
      <c r="R1803" s="32">
        <f t="shared" si="687"/>
        <v>680000</v>
      </c>
      <c r="S1803" s="28"/>
      <c r="T1803" s="28">
        <f t="shared" si="688"/>
        <v>0</v>
      </c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</row>
    <row r="1804">
      <c r="A1804" s="38" t="s">
        <v>111</v>
      </c>
      <c r="B1804" s="34" t="s">
        <v>1933</v>
      </c>
      <c r="C1804" s="39" t="s">
        <v>6494</v>
      </c>
      <c r="D1804" s="28" t="s">
        <v>6495</v>
      </c>
      <c r="E1804" s="28" t="s">
        <v>1902</v>
      </c>
      <c r="F1804" s="28" t="s">
        <v>1952</v>
      </c>
      <c r="G1804" s="28" t="s">
        <v>6496</v>
      </c>
      <c r="H1804" s="28" t="s">
        <v>3882</v>
      </c>
      <c r="I1804" s="28" t="s">
        <v>2307</v>
      </c>
      <c r="J1804" s="58" t="s">
        <v>1612</v>
      </c>
      <c r="K1804" s="53" t="s">
        <v>519</v>
      </c>
      <c r="L1804" s="29">
        <v>240000.0</v>
      </c>
      <c r="M1804" s="49">
        <v>200000.0</v>
      </c>
      <c r="N1804" s="28"/>
      <c r="O1804" s="30">
        <v>150000.0</v>
      </c>
      <c r="P1804" s="31">
        <f t="shared" si="685"/>
        <v>0.016</v>
      </c>
      <c r="Q1804" s="32">
        <f t="shared" si="686"/>
        <v>90000</v>
      </c>
      <c r="R1804" s="32">
        <f t="shared" si="687"/>
        <v>80000</v>
      </c>
      <c r="S1804" s="28"/>
      <c r="T1804" s="28">
        <f t="shared" si="688"/>
        <v>0</v>
      </c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</row>
    <row r="1805">
      <c r="A1805" s="25" t="s">
        <v>111</v>
      </c>
      <c r="B1805" s="26" t="s">
        <v>1933</v>
      </c>
      <c r="C1805" s="39" t="s">
        <v>6497</v>
      </c>
      <c r="D1805" s="28" t="s">
        <v>6498</v>
      </c>
      <c r="E1805" s="28" t="s">
        <v>1902</v>
      </c>
      <c r="F1805" s="28" t="s">
        <v>1924</v>
      </c>
      <c r="G1805" s="28" t="s">
        <v>6499</v>
      </c>
      <c r="H1805" s="53" t="s">
        <v>3882</v>
      </c>
      <c r="I1805" s="28" t="s">
        <v>1968</v>
      </c>
      <c r="J1805" s="28" t="s">
        <v>1839</v>
      </c>
      <c r="K1805" s="28" t="s">
        <v>567</v>
      </c>
      <c r="L1805" s="29">
        <f t="shared" ref="L1805:L1824" si="691">M1805*1.2</f>
        <v>240000</v>
      </c>
      <c r="M1805" s="49">
        <v>200000.0</v>
      </c>
      <c r="N1805" s="28"/>
      <c r="O1805" s="37">
        <v>150000.0</v>
      </c>
      <c r="P1805" s="31">
        <f t="shared" si="685"/>
        <v>0.016</v>
      </c>
      <c r="Q1805" s="32">
        <f t="shared" si="686"/>
        <v>90000</v>
      </c>
      <c r="R1805" s="32">
        <f t="shared" si="687"/>
        <v>80000</v>
      </c>
      <c r="S1805" s="28"/>
      <c r="T1805" s="28">
        <f t="shared" si="688"/>
        <v>0</v>
      </c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</row>
    <row r="1806">
      <c r="A1806" s="25" t="s">
        <v>111</v>
      </c>
      <c r="B1806" s="26" t="s">
        <v>1933</v>
      </c>
      <c r="C1806" s="39" t="s">
        <v>3991</v>
      </c>
      <c r="D1806" s="28" t="s">
        <v>6500</v>
      </c>
      <c r="E1806" s="28" t="s">
        <v>1902</v>
      </c>
      <c r="F1806" s="28" t="s">
        <v>1924</v>
      </c>
      <c r="G1806" s="28" t="s">
        <v>6501</v>
      </c>
      <c r="H1806" s="53" t="s">
        <v>3882</v>
      </c>
      <c r="I1806" s="28" t="s">
        <v>93</v>
      </c>
      <c r="J1806" s="28" t="s">
        <v>1612</v>
      </c>
      <c r="K1806" s="28" t="s">
        <v>309</v>
      </c>
      <c r="L1806" s="29">
        <f t="shared" si="691"/>
        <v>408000</v>
      </c>
      <c r="M1806" s="49">
        <v>340000.0</v>
      </c>
      <c r="N1806" s="28"/>
      <c r="O1806" s="37">
        <v>150000.0</v>
      </c>
      <c r="P1806" s="31">
        <f t="shared" si="685"/>
        <v>0.0272</v>
      </c>
      <c r="Q1806" s="32">
        <f t="shared" si="686"/>
        <v>258000</v>
      </c>
      <c r="R1806" s="32">
        <f t="shared" si="687"/>
        <v>248000</v>
      </c>
      <c r="S1806" s="28"/>
      <c r="T1806" s="28">
        <f t="shared" si="688"/>
        <v>0</v>
      </c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</row>
    <row r="1807">
      <c r="A1807" s="25" t="s">
        <v>111</v>
      </c>
      <c r="B1807" s="26" t="s">
        <v>1933</v>
      </c>
      <c r="C1807" s="39" t="s">
        <v>6502</v>
      </c>
      <c r="D1807" s="28" t="s">
        <v>6503</v>
      </c>
      <c r="E1807" s="28" t="s">
        <v>1902</v>
      </c>
      <c r="F1807" s="28" t="s">
        <v>1924</v>
      </c>
      <c r="G1807" s="28" t="s">
        <v>6504</v>
      </c>
      <c r="H1807" s="53" t="s">
        <v>3882</v>
      </c>
      <c r="I1807" s="28" t="s">
        <v>2041</v>
      </c>
      <c r="J1807" s="28" t="s">
        <v>1679</v>
      </c>
      <c r="K1807" s="28" t="s">
        <v>881</v>
      </c>
      <c r="L1807" s="29">
        <f t="shared" si="691"/>
        <v>750000</v>
      </c>
      <c r="M1807" s="49">
        <v>625000.0</v>
      </c>
      <c r="N1807" s="28"/>
      <c r="O1807" s="37">
        <v>150000.0</v>
      </c>
      <c r="P1807" s="31">
        <f t="shared" si="685"/>
        <v>0.05</v>
      </c>
      <c r="Q1807" s="32">
        <f t="shared" si="686"/>
        <v>600000</v>
      </c>
      <c r="R1807" s="32">
        <f t="shared" si="687"/>
        <v>590000</v>
      </c>
      <c r="S1807" s="28"/>
      <c r="T1807" s="28">
        <f t="shared" si="688"/>
        <v>0</v>
      </c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</row>
    <row r="1808">
      <c r="A1808" s="25" t="s">
        <v>111</v>
      </c>
      <c r="B1808" s="26" t="s">
        <v>1933</v>
      </c>
      <c r="C1808" s="39" t="s">
        <v>6505</v>
      </c>
      <c r="D1808" s="28" t="s">
        <v>6506</v>
      </c>
      <c r="E1808" s="28" t="s">
        <v>1902</v>
      </c>
      <c r="F1808" s="28" t="s">
        <v>1924</v>
      </c>
      <c r="G1808" s="28" t="s">
        <v>6507</v>
      </c>
      <c r="H1808" s="53" t="s">
        <v>3882</v>
      </c>
      <c r="I1808" s="28" t="s">
        <v>6508</v>
      </c>
      <c r="J1808" s="28" t="s">
        <v>1587</v>
      </c>
      <c r="K1808" s="28" t="s">
        <v>285</v>
      </c>
      <c r="L1808" s="29">
        <f t="shared" si="691"/>
        <v>120000</v>
      </c>
      <c r="M1808" s="49">
        <v>100000.0</v>
      </c>
      <c r="N1808" s="28"/>
      <c r="O1808" s="37">
        <v>150000.0</v>
      </c>
      <c r="P1808" s="31">
        <f t="shared" si="685"/>
        <v>0.008</v>
      </c>
      <c r="Q1808" s="32">
        <f t="shared" si="686"/>
        <v>-30000</v>
      </c>
      <c r="R1808" s="32">
        <f t="shared" si="687"/>
        <v>-40000</v>
      </c>
      <c r="S1808" s="28"/>
      <c r="T1808" s="28">
        <f t="shared" si="688"/>
        <v>1</v>
      </c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</row>
    <row r="1809">
      <c r="A1809" s="25" t="s">
        <v>111</v>
      </c>
      <c r="B1809" s="26" t="s">
        <v>1933</v>
      </c>
      <c r="C1809" s="39" t="s">
        <v>6037</v>
      </c>
      <c r="D1809" s="28" t="s">
        <v>6509</v>
      </c>
      <c r="E1809" s="28" t="s">
        <v>1902</v>
      </c>
      <c r="F1809" s="28" t="s">
        <v>1924</v>
      </c>
      <c r="G1809" s="28" t="s">
        <v>6510</v>
      </c>
      <c r="H1809" s="53" t="s">
        <v>3882</v>
      </c>
      <c r="I1809" s="28" t="s">
        <v>2030</v>
      </c>
      <c r="J1809" s="28" t="s">
        <v>1439</v>
      </c>
      <c r="K1809" s="28" t="s">
        <v>565</v>
      </c>
      <c r="L1809" s="29">
        <f t="shared" si="691"/>
        <v>2640000</v>
      </c>
      <c r="M1809" s="49">
        <v>2200000.0</v>
      </c>
      <c r="N1809" s="28"/>
      <c r="O1809" s="37">
        <v>150000.0</v>
      </c>
      <c r="P1809" s="31">
        <f t="shared" si="685"/>
        <v>0.176</v>
      </c>
      <c r="Q1809" s="32">
        <f t="shared" si="686"/>
        <v>2490000</v>
      </c>
      <c r="R1809" s="32">
        <f t="shared" si="687"/>
        <v>2480000</v>
      </c>
      <c r="S1809" s="28"/>
      <c r="T1809" s="28">
        <f t="shared" si="688"/>
        <v>0</v>
      </c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</row>
    <row r="1810">
      <c r="A1810" s="25" t="s">
        <v>111</v>
      </c>
      <c r="B1810" s="26" t="s">
        <v>1937</v>
      </c>
      <c r="C1810" s="44" t="s">
        <v>6511</v>
      </c>
      <c r="D1810" s="6" t="s">
        <v>6512</v>
      </c>
      <c r="E1810" s="6" t="s">
        <v>1902</v>
      </c>
      <c r="F1810" s="6" t="s">
        <v>1924</v>
      </c>
      <c r="G1810" s="6" t="s">
        <v>6513</v>
      </c>
      <c r="I1810" s="6" t="s">
        <v>3882</v>
      </c>
      <c r="J1810" s="6" t="s">
        <v>1482</v>
      </c>
      <c r="K1810" s="6" t="s">
        <v>1247</v>
      </c>
      <c r="L1810" s="29">
        <f t="shared" si="691"/>
        <v>450000</v>
      </c>
      <c r="M1810" s="45">
        <v>375000.0</v>
      </c>
      <c r="O1810" s="30">
        <v>150000.0</v>
      </c>
      <c r="P1810" s="31">
        <v>0.025</v>
      </c>
      <c r="Q1810" s="32">
        <v>225000.0</v>
      </c>
      <c r="R1810" s="32">
        <v>215000.0</v>
      </c>
      <c r="S1810" s="28"/>
      <c r="T1810" s="28">
        <f t="shared" ref="T1810:T1821" si="692">IF(O1810&gt;=M1810,1,0)</f>
        <v>0</v>
      </c>
    </row>
    <row r="1811">
      <c r="A1811" s="25" t="s">
        <v>111</v>
      </c>
      <c r="B1811" s="26" t="s">
        <v>1937</v>
      </c>
      <c r="C1811" s="44" t="s">
        <v>6514</v>
      </c>
      <c r="D1811" s="6" t="s">
        <v>6515</v>
      </c>
      <c r="E1811" s="6" t="s">
        <v>1905</v>
      </c>
      <c r="F1811" s="6" t="s">
        <v>1952</v>
      </c>
      <c r="G1811" s="6" t="s">
        <v>6516</v>
      </c>
      <c r="I1811" s="6" t="s">
        <v>3882</v>
      </c>
      <c r="J1811" s="6" t="s">
        <v>1735</v>
      </c>
      <c r="K1811" s="6" t="s">
        <v>1247</v>
      </c>
      <c r="L1811" s="29">
        <f t="shared" si="691"/>
        <v>348000</v>
      </c>
      <c r="M1811" s="45">
        <v>290000.0</v>
      </c>
      <c r="O1811" s="30">
        <v>150000.0</v>
      </c>
      <c r="P1811" s="31">
        <v>0.019333333333333334</v>
      </c>
      <c r="Q1811" s="32">
        <v>140000.0</v>
      </c>
      <c r="R1811" s="32">
        <v>130000.0</v>
      </c>
      <c r="S1811" s="28"/>
      <c r="T1811" s="28">
        <f t="shared" si="692"/>
        <v>0</v>
      </c>
    </row>
    <row r="1812">
      <c r="A1812" s="25" t="s">
        <v>111</v>
      </c>
      <c r="B1812" s="26" t="s">
        <v>1937</v>
      </c>
      <c r="C1812" s="44" t="s">
        <v>6517</v>
      </c>
      <c r="D1812" s="6" t="s">
        <v>6518</v>
      </c>
      <c r="E1812" s="6" t="s">
        <v>1905</v>
      </c>
      <c r="F1812" s="6" t="s">
        <v>1924</v>
      </c>
      <c r="G1812" s="6" t="s">
        <v>6519</v>
      </c>
      <c r="I1812" s="6" t="s">
        <v>3882</v>
      </c>
      <c r="J1812" s="6" t="s">
        <v>1681</v>
      </c>
      <c r="K1812" s="6" t="s">
        <v>1041</v>
      </c>
      <c r="L1812" s="29">
        <f t="shared" si="691"/>
        <v>192000</v>
      </c>
      <c r="M1812" s="45">
        <v>160000.0</v>
      </c>
      <c r="O1812" s="30">
        <v>150000.0</v>
      </c>
      <c r="P1812" s="31">
        <v>0.010666666666666666</v>
      </c>
      <c r="Q1812" s="32">
        <v>10000.0</v>
      </c>
      <c r="R1812" s="32">
        <v>0.0</v>
      </c>
      <c r="S1812" s="28"/>
      <c r="T1812" s="28">
        <f t="shared" si="692"/>
        <v>0</v>
      </c>
    </row>
    <row r="1813">
      <c r="A1813" s="25" t="s">
        <v>111</v>
      </c>
      <c r="B1813" s="26" t="s">
        <v>1937</v>
      </c>
      <c r="C1813" s="44" t="s">
        <v>6520</v>
      </c>
      <c r="D1813" s="6" t="s">
        <v>6521</v>
      </c>
      <c r="E1813" s="6" t="s">
        <v>1905</v>
      </c>
      <c r="F1813" s="6" t="s">
        <v>1924</v>
      </c>
      <c r="G1813" s="6" t="s">
        <v>6522</v>
      </c>
      <c r="I1813" s="6" t="s">
        <v>3882</v>
      </c>
      <c r="J1813" s="6" t="s">
        <v>1482</v>
      </c>
      <c r="K1813" s="6" t="s">
        <v>782</v>
      </c>
      <c r="L1813" s="29">
        <f t="shared" si="691"/>
        <v>288000</v>
      </c>
      <c r="M1813" s="45">
        <v>240000.0</v>
      </c>
      <c r="O1813" s="30">
        <v>150000.0</v>
      </c>
      <c r="P1813" s="31">
        <v>0.016</v>
      </c>
      <c r="Q1813" s="32">
        <v>90000.0</v>
      </c>
      <c r="R1813" s="32">
        <v>80000.0</v>
      </c>
      <c r="S1813" s="28"/>
      <c r="T1813" s="28">
        <f t="shared" si="692"/>
        <v>0</v>
      </c>
    </row>
    <row r="1814">
      <c r="A1814" s="25" t="s">
        <v>111</v>
      </c>
      <c r="B1814" s="26" t="s">
        <v>1937</v>
      </c>
      <c r="C1814" s="44" t="s">
        <v>6523</v>
      </c>
      <c r="D1814" s="6" t="s">
        <v>6524</v>
      </c>
      <c r="E1814" s="6" t="s">
        <v>1902</v>
      </c>
      <c r="F1814" s="6" t="s">
        <v>1952</v>
      </c>
      <c r="G1814" s="6" t="s">
        <v>6525</v>
      </c>
      <c r="I1814" s="6" t="s">
        <v>3882</v>
      </c>
      <c r="J1814" s="6" t="s">
        <v>1839</v>
      </c>
      <c r="K1814" s="6" t="s">
        <v>746</v>
      </c>
      <c r="L1814" s="29">
        <f t="shared" si="691"/>
        <v>138000</v>
      </c>
      <c r="M1814" s="45">
        <v>115000.0</v>
      </c>
      <c r="O1814" s="30">
        <v>150000.0</v>
      </c>
      <c r="P1814" s="31">
        <v>0.007666666666666667</v>
      </c>
      <c r="Q1814" s="32">
        <v>-35000.0</v>
      </c>
      <c r="R1814" s="32">
        <v>-45000.0</v>
      </c>
      <c r="S1814" s="28"/>
      <c r="T1814" s="28">
        <f t="shared" si="692"/>
        <v>1</v>
      </c>
    </row>
    <row r="1815">
      <c r="A1815" s="25" t="s">
        <v>111</v>
      </c>
      <c r="B1815" s="26" t="s">
        <v>1937</v>
      </c>
      <c r="C1815" s="39" t="s">
        <v>6526</v>
      </c>
      <c r="D1815" s="28" t="s">
        <v>6527</v>
      </c>
      <c r="E1815" s="28" t="s">
        <v>1905</v>
      </c>
      <c r="F1815" s="28" t="s">
        <v>1924</v>
      </c>
      <c r="G1815" s="28" t="s">
        <v>6528</v>
      </c>
      <c r="H1815" s="28" t="s">
        <v>3882</v>
      </c>
      <c r="I1815" s="28" t="s">
        <v>146</v>
      </c>
      <c r="J1815" s="28" t="s">
        <v>1610</v>
      </c>
      <c r="K1815" s="28" t="s">
        <v>746</v>
      </c>
      <c r="L1815" s="29">
        <f t="shared" si="691"/>
        <v>57600</v>
      </c>
      <c r="M1815" s="40">
        <v>48000.0</v>
      </c>
      <c r="N1815" s="32"/>
      <c r="O1815" s="30">
        <v>150000.0</v>
      </c>
      <c r="P1815" s="31">
        <f t="shared" ref="P1815:P1821" si="693">sum(M1815/O1815/100)</f>
        <v>0.0032</v>
      </c>
      <c r="Q1815" s="32">
        <f t="shared" ref="Q1815:Q1821" si="694">sum(M1815-O1815)</f>
        <v>-102000</v>
      </c>
      <c r="R1815" s="32">
        <f t="shared" ref="R1815:R1821" si="695">M1815-O1815-$S$1</f>
        <v>-112000</v>
      </c>
      <c r="S1815" s="28"/>
      <c r="T1815" s="28">
        <f t="shared" si="692"/>
        <v>1</v>
      </c>
    </row>
    <row r="1816">
      <c r="A1816" s="25" t="s">
        <v>111</v>
      </c>
      <c r="B1816" s="26" t="s">
        <v>1937</v>
      </c>
      <c r="C1816" s="39" t="s">
        <v>4928</v>
      </c>
      <c r="D1816" s="28" t="s">
        <v>6529</v>
      </c>
      <c r="E1816" s="28" t="s">
        <v>1902</v>
      </c>
      <c r="F1816" s="28" t="s">
        <v>1924</v>
      </c>
      <c r="G1816" s="28" t="s">
        <v>6530</v>
      </c>
      <c r="H1816" s="28" t="s">
        <v>3882</v>
      </c>
      <c r="I1816" s="28" t="s">
        <v>2201</v>
      </c>
      <c r="J1816" s="28" t="s">
        <v>1468</v>
      </c>
      <c r="K1816" s="28" t="s">
        <v>881</v>
      </c>
      <c r="L1816" s="29">
        <f t="shared" si="691"/>
        <v>456000</v>
      </c>
      <c r="M1816" s="40">
        <v>380000.0</v>
      </c>
      <c r="N1816" s="32"/>
      <c r="O1816" s="30">
        <v>150000.0</v>
      </c>
      <c r="P1816" s="31">
        <f t="shared" si="693"/>
        <v>0.02533333333</v>
      </c>
      <c r="Q1816" s="32">
        <f t="shared" si="694"/>
        <v>230000</v>
      </c>
      <c r="R1816" s="32">
        <f t="shared" si="695"/>
        <v>220000</v>
      </c>
      <c r="S1816" s="28"/>
      <c r="T1816" s="28">
        <f t="shared" si="692"/>
        <v>0</v>
      </c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</row>
    <row r="1817">
      <c r="A1817" s="25" t="s">
        <v>111</v>
      </c>
      <c r="B1817" s="26" t="s">
        <v>1937</v>
      </c>
      <c r="C1817" s="39" t="s">
        <v>6531</v>
      </c>
      <c r="D1817" s="28" t="s">
        <v>6532</v>
      </c>
      <c r="E1817" s="28" t="s">
        <v>1905</v>
      </c>
      <c r="F1817" s="28" t="s">
        <v>1924</v>
      </c>
      <c r="G1817" s="28" t="s">
        <v>6533</v>
      </c>
      <c r="H1817" s="28" t="s">
        <v>3882</v>
      </c>
      <c r="I1817" s="28" t="s">
        <v>2314</v>
      </c>
      <c r="J1817" s="28" t="s">
        <v>1450</v>
      </c>
      <c r="K1817" s="28" t="s">
        <v>611</v>
      </c>
      <c r="L1817" s="29">
        <f t="shared" si="691"/>
        <v>186000</v>
      </c>
      <c r="M1817" s="40">
        <v>155000.0</v>
      </c>
      <c r="N1817" s="32"/>
      <c r="O1817" s="30">
        <v>150000.0</v>
      </c>
      <c r="P1817" s="31">
        <f t="shared" si="693"/>
        <v>0.01033333333</v>
      </c>
      <c r="Q1817" s="32">
        <f t="shared" si="694"/>
        <v>5000</v>
      </c>
      <c r="R1817" s="32">
        <f t="shared" si="695"/>
        <v>-5000</v>
      </c>
      <c r="S1817" s="28"/>
      <c r="T1817" s="28">
        <f t="shared" si="692"/>
        <v>0</v>
      </c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</row>
    <row r="1818">
      <c r="A1818" s="25" t="s">
        <v>111</v>
      </c>
      <c r="B1818" s="26" t="s">
        <v>1937</v>
      </c>
      <c r="C1818" s="39" t="s">
        <v>6534</v>
      </c>
      <c r="D1818" s="28" t="s">
        <v>6535</v>
      </c>
      <c r="E1818" s="28" t="s">
        <v>1902</v>
      </c>
      <c r="F1818" s="28" t="s">
        <v>1924</v>
      </c>
      <c r="G1818" s="28" t="s">
        <v>6536</v>
      </c>
      <c r="H1818" s="28" t="s">
        <v>3882</v>
      </c>
      <c r="I1818" s="28" t="s">
        <v>2608</v>
      </c>
      <c r="J1818" s="28" t="s">
        <v>1484</v>
      </c>
      <c r="K1818" s="28" t="s">
        <v>759</v>
      </c>
      <c r="L1818" s="29">
        <f t="shared" si="691"/>
        <v>156000</v>
      </c>
      <c r="M1818" s="40">
        <v>130000.0</v>
      </c>
      <c r="N1818" s="32"/>
      <c r="O1818" s="30">
        <v>150000.0</v>
      </c>
      <c r="P1818" s="31">
        <f t="shared" si="693"/>
        <v>0.008666666667</v>
      </c>
      <c r="Q1818" s="32">
        <f t="shared" si="694"/>
        <v>-20000</v>
      </c>
      <c r="R1818" s="32">
        <f t="shared" si="695"/>
        <v>-30000</v>
      </c>
      <c r="S1818" s="28"/>
      <c r="T1818" s="28">
        <f t="shared" si="692"/>
        <v>1</v>
      </c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</row>
    <row r="1819">
      <c r="A1819" s="25" t="s">
        <v>111</v>
      </c>
      <c r="B1819" s="26" t="s">
        <v>1937</v>
      </c>
      <c r="C1819" s="42" t="s">
        <v>6537</v>
      </c>
      <c r="D1819" s="28" t="s">
        <v>6538</v>
      </c>
      <c r="E1819" s="28" t="s">
        <v>1902</v>
      </c>
      <c r="F1819" s="28" t="s">
        <v>1924</v>
      </c>
      <c r="G1819" s="28" t="s">
        <v>6539</v>
      </c>
      <c r="H1819" s="28" t="s">
        <v>3882</v>
      </c>
      <c r="I1819" s="28" t="s">
        <v>2422</v>
      </c>
      <c r="J1819" s="28" t="s">
        <v>1735</v>
      </c>
      <c r="K1819" s="28" t="s">
        <v>660</v>
      </c>
      <c r="L1819" s="29">
        <f t="shared" si="691"/>
        <v>48000</v>
      </c>
      <c r="M1819" s="43">
        <v>40000.0</v>
      </c>
      <c r="N1819" s="28"/>
      <c r="O1819" s="30">
        <v>150000.0</v>
      </c>
      <c r="P1819" s="31">
        <f t="shared" si="693"/>
        <v>0.002666666667</v>
      </c>
      <c r="Q1819" s="32">
        <f t="shared" si="694"/>
        <v>-110000</v>
      </c>
      <c r="R1819" s="32">
        <f t="shared" si="695"/>
        <v>-120000</v>
      </c>
      <c r="S1819" s="28"/>
      <c r="T1819" s="28">
        <f t="shared" si="692"/>
        <v>1</v>
      </c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</row>
    <row r="1820">
      <c r="A1820" s="25" t="s">
        <v>111</v>
      </c>
      <c r="B1820" s="26" t="s">
        <v>1937</v>
      </c>
      <c r="C1820" s="42" t="s">
        <v>6540</v>
      </c>
      <c r="D1820" s="28" t="s">
        <v>6541</v>
      </c>
      <c r="E1820" s="28" t="s">
        <v>1902</v>
      </c>
      <c r="F1820" s="28" t="s">
        <v>1924</v>
      </c>
      <c r="G1820" s="28" t="s">
        <v>6542</v>
      </c>
      <c r="H1820" s="28" t="s">
        <v>3882</v>
      </c>
      <c r="I1820" s="28" t="s">
        <v>2402</v>
      </c>
      <c r="J1820" s="28" t="s">
        <v>1482</v>
      </c>
      <c r="K1820" s="28" t="s">
        <v>409</v>
      </c>
      <c r="L1820" s="29">
        <f t="shared" si="691"/>
        <v>132000</v>
      </c>
      <c r="M1820" s="43">
        <v>110000.0</v>
      </c>
      <c r="N1820" s="28"/>
      <c r="O1820" s="30">
        <v>150000.0</v>
      </c>
      <c r="P1820" s="31">
        <f t="shared" si="693"/>
        <v>0.007333333333</v>
      </c>
      <c r="Q1820" s="32">
        <f t="shared" si="694"/>
        <v>-40000</v>
      </c>
      <c r="R1820" s="32">
        <f t="shared" si="695"/>
        <v>-50000</v>
      </c>
      <c r="S1820" s="28"/>
      <c r="T1820" s="28">
        <f t="shared" si="692"/>
        <v>1</v>
      </c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</row>
    <row r="1821">
      <c r="A1821" s="25" t="s">
        <v>111</v>
      </c>
      <c r="B1821" s="26" t="s">
        <v>1937</v>
      </c>
      <c r="C1821" s="42" t="s">
        <v>6543</v>
      </c>
      <c r="D1821" s="28" t="s">
        <v>6544</v>
      </c>
      <c r="E1821" s="28" t="s">
        <v>1902</v>
      </c>
      <c r="F1821" s="28" t="s">
        <v>1924</v>
      </c>
      <c r="G1821" s="28" t="s">
        <v>6545</v>
      </c>
      <c r="H1821" s="28" t="s">
        <v>3882</v>
      </c>
      <c r="I1821" s="28" t="s">
        <v>2484</v>
      </c>
      <c r="J1821" s="28" t="s">
        <v>1681</v>
      </c>
      <c r="K1821" s="28" t="s">
        <v>660</v>
      </c>
      <c r="L1821" s="29">
        <f t="shared" si="691"/>
        <v>69600</v>
      </c>
      <c r="M1821" s="43">
        <v>58000.0</v>
      </c>
      <c r="N1821" s="28"/>
      <c r="O1821" s="30">
        <v>150000.0</v>
      </c>
      <c r="P1821" s="31">
        <f t="shared" si="693"/>
        <v>0.003866666667</v>
      </c>
      <c r="Q1821" s="32">
        <f t="shared" si="694"/>
        <v>-92000</v>
      </c>
      <c r="R1821" s="32">
        <f t="shared" si="695"/>
        <v>-102000</v>
      </c>
      <c r="S1821" s="28"/>
      <c r="T1821" s="28">
        <f t="shared" si="692"/>
        <v>1</v>
      </c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</row>
    <row r="1822">
      <c r="A1822" s="25" t="s">
        <v>112</v>
      </c>
      <c r="B1822" s="26" t="s">
        <v>1900</v>
      </c>
      <c r="C1822" s="27">
        <v>172.0</v>
      </c>
      <c r="D1822" s="28" t="s">
        <v>6546</v>
      </c>
      <c r="E1822" s="28" t="s">
        <v>1902</v>
      </c>
      <c r="F1822" s="28"/>
      <c r="G1822" s="28" t="s">
        <v>6547</v>
      </c>
      <c r="H1822" s="28"/>
      <c r="I1822" s="28"/>
      <c r="J1822" s="28" t="s">
        <v>812</v>
      </c>
      <c r="K1822" s="28" t="s">
        <v>1265</v>
      </c>
      <c r="L1822" s="29">
        <f t="shared" si="691"/>
        <v>76800</v>
      </c>
      <c r="M1822" s="29">
        <v>64000.0</v>
      </c>
      <c r="N1822" s="28"/>
      <c r="O1822" s="30">
        <v>18000.0</v>
      </c>
      <c r="P1822" s="31">
        <f t="shared" ref="P1822:P1833" si="696">sum(L1822/O1822/100)</f>
        <v>0.04266666667</v>
      </c>
      <c r="Q1822" s="32">
        <f t="shared" ref="Q1822:Q1833" si="697">sum(L1822-O1822)</f>
        <v>58800</v>
      </c>
      <c r="R1822" s="32">
        <f t="shared" ref="R1822:R1833" si="698">L1822-O1822-$S$1</f>
        <v>48800</v>
      </c>
      <c r="S1822" s="28"/>
      <c r="T1822" s="28">
        <f t="shared" ref="T1822:T1833" si="699">IF(O1822&gt;=L1822,1,0)</f>
        <v>0</v>
      </c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</row>
    <row r="1823">
      <c r="A1823" s="25" t="s">
        <v>112</v>
      </c>
      <c r="B1823" s="26" t="s">
        <v>1900</v>
      </c>
      <c r="C1823" s="27">
        <v>175.0</v>
      </c>
      <c r="D1823" s="28" t="s">
        <v>6548</v>
      </c>
      <c r="E1823" s="28" t="s">
        <v>1905</v>
      </c>
      <c r="F1823" s="28"/>
      <c r="G1823" s="28" t="s">
        <v>6549</v>
      </c>
      <c r="H1823" s="28"/>
      <c r="I1823" s="28"/>
      <c r="J1823" s="28" t="s">
        <v>1699</v>
      </c>
      <c r="K1823" s="28" t="s">
        <v>1277</v>
      </c>
      <c r="L1823" s="29">
        <f t="shared" si="691"/>
        <v>18000</v>
      </c>
      <c r="M1823" s="29">
        <v>15000.0</v>
      </c>
      <c r="N1823" s="28"/>
      <c r="O1823" s="30">
        <v>18000.0</v>
      </c>
      <c r="P1823" s="31">
        <f t="shared" si="696"/>
        <v>0.01</v>
      </c>
      <c r="Q1823" s="32">
        <f t="shared" si="697"/>
        <v>0</v>
      </c>
      <c r="R1823" s="32">
        <f t="shared" si="698"/>
        <v>-10000</v>
      </c>
      <c r="S1823" s="28"/>
      <c r="T1823" s="28">
        <f t="shared" si="699"/>
        <v>1</v>
      </c>
      <c r="V1823" s="28"/>
      <c r="W1823" s="28"/>
      <c r="X1823" s="28"/>
    </row>
    <row r="1824">
      <c r="A1824" s="25" t="s">
        <v>112</v>
      </c>
      <c r="B1824" s="26" t="s">
        <v>1900</v>
      </c>
      <c r="C1824" s="27">
        <v>353.0</v>
      </c>
      <c r="D1824" s="28" t="s">
        <v>6550</v>
      </c>
      <c r="E1824" s="28" t="s">
        <v>1902</v>
      </c>
      <c r="F1824" s="28"/>
      <c r="G1824" s="28" t="s">
        <v>6551</v>
      </c>
      <c r="H1824" s="28"/>
      <c r="I1824" s="28"/>
      <c r="J1824" s="28" t="s">
        <v>1736</v>
      </c>
      <c r="K1824" s="28" t="s">
        <v>687</v>
      </c>
      <c r="L1824" s="29">
        <f t="shared" si="691"/>
        <v>20400</v>
      </c>
      <c r="M1824" s="29">
        <v>17000.0</v>
      </c>
      <c r="N1824" s="28"/>
      <c r="O1824" s="30">
        <v>18000.0</v>
      </c>
      <c r="P1824" s="31">
        <f t="shared" si="696"/>
        <v>0.01133333333</v>
      </c>
      <c r="Q1824" s="32">
        <f t="shared" si="697"/>
        <v>2400</v>
      </c>
      <c r="R1824" s="32">
        <f t="shared" si="698"/>
        <v>-7600</v>
      </c>
      <c r="S1824" s="28"/>
      <c r="T1824" s="28">
        <f t="shared" si="699"/>
        <v>0</v>
      </c>
      <c r="V1824" s="28"/>
      <c r="W1824" s="28"/>
      <c r="X1824" s="28"/>
    </row>
    <row r="1825">
      <c r="A1825" s="33" t="s">
        <v>112</v>
      </c>
      <c r="B1825" s="26" t="s">
        <v>1919</v>
      </c>
      <c r="C1825" s="51">
        <v>70.0</v>
      </c>
      <c r="D1825" s="26" t="s">
        <v>6552</v>
      </c>
      <c r="E1825" s="26" t="s">
        <v>1905</v>
      </c>
      <c r="F1825" s="35"/>
      <c r="G1825" s="26"/>
      <c r="H1825" s="26"/>
      <c r="I1825" s="26"/>
      <c r="J1825" s="26" t="s">
        <v>1803</v>
      </c>
      <c r="K1825" s="26" t="s">
        <v>229</v>
      </c>
      <c r="L1825" s="36">
        <v>25000.0</v>
      </c>
      <c r="M1825" s="29">
        <f t="shared" ref="M1825:M1831" si="700">L1825</f>
        <v>25000</v>
      </c>
      <c r="N1825" s="28"/>
      <c r="O1825" s="37">
        <v>18000.0</v>
      </c>
      <c r="P1825" s="31">
        <f t="shared" si="696"/>
        <v>0.01388888889</v>
      </c>
      <c r="Q1825" s="32">
        <f t="shared" si="697"/>
        <v>7000</v>
      </c>
      <c r="R1825" s="32">
        <f t="shared" si="698"/>
        <v>-3000</v>
      </c>
      <c r="S1825" s="28"/>
      <c r="T1825" s="28">
        <f t="shared" si="699"/>
        <v>0</v>
      </c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</row>
    <row r="1826">
      <c r="A1826" s="33" t="s">
        <v>112</v>
      </c>
      <c r="B1826" s="26" t="s">
        <v>1919</v>
      </c>
      <c r="C1826" s="34">
        <v>103.0</v>
      </c>
      <c r="D1826" s="26" t="s">
        <v>6553</v>
      </c>
      <c r="E1826" s="26" t="s">
        <v>1905</v>
      </c>
      <c r="F1826" s="35"/>
      <c r="G1826" s="26"/>
      <c r="H1826" s="26"/>
      <c r="I1826" s="26"/>
      <c r="J1826" s="26" t="s">
        <v>1613</v>
      </c>
      <c r="K1826" s="26" t="s">
        <v>746</v>
      </c>
      <c r="L1826" s="36">
        <v>50000.0</v>
      </c>
      <c r="M1826" s="29">
        <f t="shared" si="700"/>
        <v>50000</v>
      </c>
      <c r="N1826" s="28"/>
      <c r="O1826" s="37">
        <v>18000.0</v>
      </c>
      <c r="P1826" s="31">
        <f t="shared" si="696"/>
        <v>0.02777777778</v>
      </c>
      <c r="Q1826" s="32">
        <f t="shared" si="697"/>
        <v>32000</v>
      </c>
      <c r="R1826" s="32">
        <f t="shared" si="698"/>
        <v>22000</v>
      </c>
      <c r="S1826" s="28"/>
      <c r="T1826" s="28">
        <f t="shared" si="699"/>
        <v>0</v>
      </c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</row>
    <row r="1827">
      <c r="A1827" s="33" t="s">
        <v>112</v>
      </c>
      <c r="B1827" s="26" t="s">
        <v>1919</v>
      </c>
      <c r="C1827" s="51">
        <v>214.0</v>
      </c>
      <c r="D1827" s="26" t="s">
        <v>6554</v>
      </c>
      <c r="E1827" s="26" t="s">
        <v>1905</v>
      </c>
      <c r="F1827" s="35"/>
      <c r="G1827" s="26"/>
      <c r="H1827" s="26"/>
      <c r="I1827" s="26"/>
      <c r="J1827" s="26" t="s">
        <v>1431</v>
      </c>
      <c r="K1827" s="26" t="s">
        <v>547</v>
      </c>
      <c r="L1827" s="36">
        <v>32000.0</v>
      </c>
      <c r="M1827" s="29">
        <f t="shared" si="700"/>
        <v>32000</v>
      </c>
      <c r="N1827" s="53"/>
      <c r="O1827" s="37">
        <v>18000.0</v>
      </c>
      <c r="P1827" s="31">
        <f t="shared" si="696"/>
        <v>0.01777777778</v>
      </c>
      <c r="Q1827" s="32">
        <f t="shared" si="697"/>
        <v>14000</v>
      </c>
      <c r="R1827" s="32">
        <f t="shared" si="698"/>
        <v>4000</v>
      </c>
      <c r="S1827" s="28"/>
      <c r="T1827" s="28">
        <f t="shared" si="699"/>
        <v>0</v>
      </c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</row>
    <row r="1828">
      <c r="A1828" s="52" t="s">
        <v>112</v>
      </c>
      <c r="B1828" s="26" t="s">
        <v>1919</v>
      </c>
      <c r="C1828" s="34">
        <v>440.0</v>
      </c>
      <c r="D1828" s="26" t="s">
        <v>6555</v>
      </c>
      <c r="E1828" s="26" t="s">
        <v>1905</v>
      </c>
      <c r="F1828" s="28"/>
      <c r="G1828" s="28"/>
      <c r="H1828" s="28"/>
      <c r="I1828" s="28"/>
      <c r="J1828" s="26" t="s">
        <v>1617</v>
      </c>
      <c r="K1828" s="26" t="s">
        <v>1126</v>
      </c>
      <c r="L1828" s="40">
        <v>155000.0</v>
      </c>
      <c r="M1828" s="29">
        <f t="shared" si="700"/>
        <v>155000</v>
      </c>
      <c r="N1828" s="53"/>
      <c r="O1828" s="37">
        <v>18000.0</v>
      </c>
      <c r="P1828" s="31">
        <f t="shared" si="696"/>
        <v>0.08611111111</v>
      </c>
      <c r="Q1828" s="32">
        <f t="shared" si="697"/>
        <v>137000</v>
      </c>
      <c r="R1828" s="32">
        <f t="shared" si="698"/>
        <v>127000</v>
      </c>
      <c r="S1828" s="28"/>
      <c r="T1828" s="28">
        <f t="shared" si="699"/>
        <v>0</v>
      </c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</row>
    <row r="1829">
      <c r="A1829" s="52" t="s">
        <v>112</v>
      </c>
      <c r="B1829" s="26" t="s">
        <v>2005</v>
      </c>
      <c r="C1829" s="34">
        <v>776.0</v>
      </c>
      <c r="D1829" s="26" t="s">
        <v>6556</v>
      </c>
      <c r="E1829" s="26" t="s">
        <v>1902</v>
      </c>
      <c r="F1829" s="26" t="s">
        <v>1924</v>
      </c>
      <c r="G1829" s="26" t="s">
        <v>6557</v>
      </c>
      <c r="H1829" s="28"/>
      <c r="I1829" s="28"/>
      <c r="J1829" s="26" t="s">
        <v>1551</v>
      </c>
      <c r="K1829" s="26" t="s">
        <v>1383</v>
      </c>
      <c r="L1829" s="36">
        <v>48000.0</v>
      </c>
      <c r="M1829" s="29">
        <f t="shared" si="700"/>
        <v>48000</v>
      </c>
      <c r="N1829" s="53"/>
      <c r="O1829" s="30">
        <v>18000.0</v>
      </c>
      <c r="P1829" s="31">
        <f t="shared" si="696"/>
        <v>0.02666666667</v>
      </c>
      <c r="Q1829" s="32">
        <f t="shared" si="697"/>
        <v>30000</v>
      </c>
      <c r="R1829" s="32">
        <f t="shared" si="698"/>
        <v>20000</v>
      </c>
      <c r="S1829" s="28"/>
      <c r="T1829" s="28">
        <f t="shared" si="699"/>
        <v>0</v>
      </c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</row>
    <row r="1830">
      <c r="A1830" s="38" t="s">
        <v>112</v>
      </c>
      <c r="B1830" s="34" t="s">
        <v>1921</v>
      </c>
      <c r="C1830" s="39" t="s">
        <v>4969</v>
      </c>
      <c r="D1830" s="28" t="s">
        <v>6558</v>
      </c>
      <c r="E1830" s="26" t="s">
        <v>1902</v>
      </c>
      <c r="F1830" s="28" t="s">
        <v>1924</v>
      </c>
      <c r="G1830" s="28" t="s">
        <v>6559</v>
      </c>
      <c r="H1830" s="28" t="s">
        <v>1961</v>
      </c>
      <c r="I1830" s="28" t="s">
        <v>6560</v>
      </c>
      <c r="J1830" s="28" t="s">
        <v>1839</v>
      </c>
      <c r="K1830" s="28" t="s">
        <v>182</v>
      </c>
      <c r="L1830" s="40">
        <v>30000.0</v>
      </c>
      <c r="M1830" s="29">
        <f t="shared" si="700"/>
        <v>30000</v>
      </c>
      <c r="N1830" s="41"/>
      <c r="O1830" s="37">
        <v>18000.0</v>
      </c>
      <c r="P1830" s="31">
        <f t="shared" si="696"/>
        <v>0.01666666667</v>
      </c>
      <c r="Q1830" s="32">
        <f t="shared" si="697"/>
        <v>12000</v>
      </c>
      <c r="R1830" s="32">
        <f t="shared" si="698"/>
        <v>2000</v>
      </c>
      <c r="S1830" s="28"/>
      <c r="T1830" s="28">
        <f t="shared" si="699"/>
        <v>0</v>
      </c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</row>
    <row r="1831">
      <c r="A1831" s="38" t="s">
        <v>112</v>
      </c>
      <c r="B1831" s="34" t="s">
        <v>1921</v>
      </c>
      <c r="C1831" s="39" t="s">
        <v>5372</v>
      </c>
      <c r="D1831" s="28" t="s">
        <v>6561</v>
      </c>
      <c r="E1831" s="26" t="s">
        <v>1905</v>
      </c>
      <c r="F1831" s="28" t="s">
        <v>1924</v>
      </c>
      <c r="G1831" s="28" t="s">
        <v>6562</v>
      </c>
      <c r="H1831" s="28" t="s">
        <v>1961</v>
      </c>
      <c r="I1831" s="28" t="s">
        <v>2830</v>
      </c>
      <c r="J1831" s="28" t="s">
        <v>1758</v>
      </c>
      <c r="K1831" s="28" t="s">
        <v>904</v>
      </c>
      <c r="L1831" s="40">
        <v>32000.0</v>
      </c>
      <c r="M1831" s="29">
        <f t="shared" si="700"/>
        <v>32000</v>
      </c>
      <c r="N1831" s="41"/>
      <c r="O1831" s="37">
        <v>18000.0</v>
      </c>
      <c r="P1831" s="31">
        <f t="shared" si="696"/>
        <v>0.01777777778</v>
      </c>
      <c r="Q1831" s="32">
        <f t="shared" si="697"/>
        <v>14000</v>
      </c>
      <c r="R1831" s="32">
        <f t="shared" si="698"/>
        <v>4000</v>
      </c>
      <c r="S1831" s="28"/>
      <c r="T1831" s="28">
        <f t="shared" si="699"/>
        <v>0</v>
      </c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</row>
    <row r="1832">
      <c r="A1832" s="25" t="s">
        <v>112</v>
      </c>
      <c r="B1832" s="26" t="s">
        <v>1933</v>
      </c>
      <c r="C1832" s="39" t="s">
        <v>6482</v>
      </c>
      <c r="D1832" s="28" t="s">
        <v>6563</v>
      </c>
      <c r="E1832" s="28" t="s">
        <v>1902</v>
      </c>
      <c r="F1832" s="28" t="s">
        <v>2382</v>
      </c>
      <c r="G1832" s="28" t="s">
        <v>6564</v>
      </c>
      <c r="H1832" s="53" t="s">
        <v>1961</v>
      </c>
      <c r="I1832" s="28" t="s">
        <v>110</v>
      </c>
      <c r="J1832" s="28" t="s">
        <v>1844</v>
      </c>
      <c r="K1832" s="28" t="s">
        <v>432</v>
      </c>
      <c r="L1832" s="29">
        <f t="shared" ref="L1832:L1842" si="701">M1832*1.2</f>
        <v>96000</v>
      </c>
      <c r="M1832" s="49">
        <v>80000.0</v>
      </c>
      <c r="N1832" s="28"/>
      <c r="O1832" s="37">
        <v>18000.0</v>
      </c>
      <c r="P1832" s="31">
        <f t="shared" si="696"/>
        <v>0.05333333333</v>
      </c>
      <c r="Q1832" s="32">
        <f t="shared" si="697"/>
        <v>78000</v>
      </c>
      <c r="R1832" s="32">
        <f t="shared" si="698"/>
        <v>68000</v>
      </c>
      <c r="S1832" s="28"/>
      <c r="T1832" s="28">
        <f t="shared" si="699"/>
        <v>0</v>
      </c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</row>
    <row r="1833">
      <c r="A1833" s="25" t="s">
        <v>112</v>
      </c>
      <c r="B1833" s="26" t="s">
        <v>1933</v>
      </c>
      <c r="C1833" s="39" t="s">
        <v>6565</v>
      </c>
      <c r="D1833" s="28" t="s">
        <v>6566</v>
      </c>
      <c r="E1833" s="28" t="s">
        <v>1905</v>
      </c>
      <c r="F1833" s="28" t="s">
        <v>1924</v>
      </c>
      <c r="G1833" s="28" t="s">
        <v>6567</v>
      </c>
      <c r="H1833" s="53" t="s">
        <v>1961</v>
      </c>
      <c r="I1833" s="28" t="s">
        <v>2026</v>
      </c>
      <c r="J1833" s="28" t="s">
        <v>1439</v>
      </c>
      <c r="K1833" s="28" t="s">
        <v>447</v>
      </c>
      <c r="L1833" s="29">
        <f t="shared" si="701"/>
        <v>102000</v>
      </c>
      <c r="M1833" s="49">
        <v>85000.0</v>
      </c>
      <c r="N1833" s="28"/>
      <c r="O1833" s="37">
        <v>18000.0</v>
      </c>
      <c r="P1833" s="31">
        <f t="shared" si="696"/>
        <v>0.05666666667</v>
      </c>
      <c r="Q1833" s="32">
        <f t="shared" si="697"/>
        <v>84000</v>
      </c>
      <c r="R1833" s="32">
        <f t="shared" si="698"/>
        <v>74000</v>
      </c>
      <c r="S1833" s="28"/>
      <c r="T1833" s="28">
        <f t="shared" si="699"/>
        <v>0</v>
      </c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</row>
    <row r="1834">
      <c r="A1834" s="25" t="s">
        <v>112</v>
      </c>
      <c r="B1834" s="26" t="s">
        <v>1937</v>
      </c>
      <c r="C1834" s="44" t="s">
        <v>6568</v>
      </c>
      <c r="D1834" s="6" t="s">
        <v>6569</v>
      </c>
      <c r="E1834" s="6" t="s">
        <v>1905</v>
      </c>
      <c r="F1834" s="6" t="s">
        <v>1924</v>
      </c>
      <c r="G1834" s="6" t="s">
        <v>6570</v>
      </c>
      <c r="I1834" s="6" t="s">
        <v>1961</v>
      </c>
      <c r="J1834" s="6" t="s">
        <v>1543</v>
      </c>
      <c r="K1834" s="6" t="s">
        <v>1292</v>
      </c>
      <c r="L1834" s="29">
        <f t="shared" si="701"/>
        <v>74400</v>
      </c>
      <c r="M1834" s="45">
        <v>62000.0</v>
      </c>
      <c r="O1834" s="30">
        <v>18000.0</v>
      </c>
      <c r="P1834" s="31">
        <v>0.034444444444444444</v>
      </c>
      <c r="Q1834" s="32">
        <v>44000.0</v>
      </c>
      <c r="R1834" s="32">
        <v>34000.0</v>
      </c>
      <c r="S1834" s="28"/>
      <c r="T1834" s="28">
        <f t="shared" ref="T1834:T1845" si="702">IF(O1834&gt;=M1834,1,0)</f>
        <v>0</v>
      </c>
    </row>
    <row r="1835">
      <c r="A1835" s="25" t="s">
        <v>112</v>
      </c>
      <c r="B1835" s="26" t="s">
        <v>1937</v>
      </c>
      <c r="C1835" s="39" t="s">
        <v>6571</v>
      </c>
      <c r="D1835" s="28" t="s">
        <v>6572</v>
      </c>
      <c r="E1835" s="28" t="s">
        <v>1902</v>
      </c>
      <c r="F1835" s="28" t="s">
        <v>1924</v>
      </c>
      <c r="G1835" s="28" t="s">
        <v>6573</v>
      </c>
      <c r="H1835" s="28" t="s">
        <v>1961</v>
      </c>
      <c r="I1835" s="28" t="s">
        <v>2772</v>
      </c>
      <c r="J1835" s="28" t="s">
        <v>1821</v>
      </c>
      <c r="K1835" s="28" t="s">
        <v>227</v>
      </c>
      <c r="L1835" s="29">
        <f t="shared" si="701"/>
        <v>43200</v>
      </c>
      <c r="M1835" s="40">
        <v>36000.0</v>
      </c>
      <c r="N1835" s="32"/>
      <c r="O1835" s="30">
        <v>18000.0</v>
      </c>
      <c r="P1835" s="31">
        <f t="shared" ref="P1835:P1845" si="703">sum(M1835/O1835/100)</f>
        <v>0.02</v>
      </c>
      <c r="Q1835" s="32">
        <f t="shared" ref="Q1835:Q1845" si="704">sum(M1835-O1835)</f>
        <v>18000</v>
      </c>
      <c r="R1835" s="32">
        <f t="shared" ref="R1835:R1845" si="705">M1835-O1835-$S$1</f>
        <v>8000</v>
      </c>
      <c r="S1835" s="28"/>
      <c r="T1835" s="28">
        <f t="shared" si="702"/>
        <v>0</v>
      </c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</row>
    <row r="1836">
      <c r="A1836" s="25" t="s">
        <v>112</v>
      </c>
      <c r="B1836" s="26" t="s">
        <v>1937</v>
      </c>
      <c r="C1836" s="39" t="s">
        <v>6574</v>
      </c>
      <c r="D1836" s="28" t="s">
        <v>6575</v>
      </c>
      <c r="E1836" s="28" t="s">
        <v>1902</v>
      </c>
      <c r="F1836" s="28" t="s">
        <v>1924</v>
      </c>
      <c r="G1836" s="28" t="s">
        <v>6576</v>
      </c>
      <c r="H1836" s="28" t="s">
        <v>1961</v>
      </c>
      <c r="I1836" s="28" t="s">
        <v>2484</v>
      </c>
      <c r="J1836" s="28" t="s">
        <v>1568</v>
      </c>
      <c r="K1836" s="28" t="s">
        <v>1073</v>
      </c>
      <c r="L1836" s="29">
        <f t="shared" si="701"/>
        <v>72000</v>
      </c>
      <c r="M1836" s="40">
        <v>60000.0</v>
      </c>
      <c r="N1836" s="32"/>
      <c r="O1836" s="30">
        <v>18000.0</v>
      </c>
      <c r="P1836" s="31">
        <f t="shared" si="703"/>
        <v>0.03333333333</v>
      </c>
      <c r="Q1836" s="32">
        <f t="shared" si="704"/>
        <v>42000</v>
      </c>
      <c r="R1836" s="32">
        <f t="shared" si="705"/>
        <v>32000</v>
      </c>
      <c r="S1836" s="28"/>
      <c r="T1836" s="28">
        <f t="shared" si="702"/>
        <v>0</v>
      </c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</row>
    <row r="1837">
      <c r="A1837" s="25" t="s">
        <v>112</v>
      </c>
      <c r="B1837" s="26" t="s">
        <v>1937</v>
      </c>
      <c r="C1837" s="39" t="s">
        <v>2181</v>
      </c>
      <c r="D1837" s="28" t="s">
        <v>6577</v>
      </c>
      <c r="E1837" s="28" t="s">
        <v>1902</v>
      </c>
      <c r="F1837" s="28" t="s">
        <v>1924</v>
      </c>
      <c r="G1837" s="28" t="s">
        <v>6578</v>
      </c>
      <c r="H1837" s="28" t="s">
        <v>1961</v>
      </c>
      <c r="I1837" s="28" t="s">
        <v>6579</v>
      </c>
      <c r="J1837" s="28" t="s">
        <v>1454</v>
      </c>
      <c r="K1837" s="28" t="s">
        <v>480</v>
      </c>
      <c r="L1837" s="29">
        <f t="shared" si="701"/>
        <v>18000</v>
      </c>
      <c r="M1837" s="40">
        <v>15000.0</v>
      </c>
      <c r="N1837" s="32"/>
      <c r="O1837" s="30">
        <v>18000.0</v>
      </c>
      <c r="P1837" s="31">
        <f t="shared" si="703"/>
        <v>0.008333333333</v>
      </c>
      <c r="Q1837" s="32">
        <f t="shared" si="704"/>
        <v>-3000</v>
      </c>
      <c r="R1837" s="32">
        <f t="shared" si="705"/>
        <v>-13000</v>
      </c>
      <c r="S1837" s="28"/>
      <c r="T1837" s="28">
        <f t="shared" si="702"/>
        <v>1</v>
      </c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</row>
    <row r="1838">
      <c r="A1838" s="25" t="s">
        <v>112</v>
      </c>
      <c r="B1838" s="26" t="s">
        <v>1937</v>
      </c>
      <c r="C1838" s="42" t="s">
        <v>6580</v>
      </c>
      <c r="D1838" s="28" t="s">
        <v>6581</v>
      </c>
      <c r="E1838" s="28" t="s">
        <v>1902</v>
      </c>
      <c r="F1838" s="28" t="s">
        <v>1924</v>
      </c>
      <c r="G1838" s="28" t="s">
        <v>6582</v>
      </c>
      <c r="H1838" s="28" t="s">
        <v>1961</v>
      </c>
      <c r="I1838" s="28" t="s">
        <v>58</v>
      </c>
      <c r="J1838" s="28" t="s">
        <v>1853</v>
      </c>
      <c r="K1838" s="28" t="s">
        <v>1247</v>
      </c>
      <c r="L1838" s="29">
        <f t="shared" si="701"/>
        <v>120000</v>
      </c>
      <c r="M1838" s="43">
        <v>100000.0</v>
      </c>
      <c r="N1838" s="28"/>
      <c r="O1838" s="30">
        <v>18000.0</v>
      </c>
      <c r="P1838" s="31">
        <f t="shared" si="703"/>
        <v>0.05555555556</v>
      </c>
      <c r="Q1838" s="32">
        <f t="shared" si="704"/>
        <v>82000</v>
      </c>
      <c r="R1838" s="32">
        <f t="shared" si="705"/>
        <v>72000</v>
      </c>
      <c r="S1838" s="28"/>
      <c r="T1838" s="28">
        <f t="shared" si="702"/>
        <v>0</v>
      </c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</row>
    <row r="1839">
      <c r="A1839" s="25" t="s">
        <v>112</v>
      </c>
      <c r="B1839" s="26" t="s">
        <v>1937</v>
      </c>
      <c r="C1839" s="42" t="s">
        <v>3922</v>
      </c>
      <c r="D1839" s="28" t="s">
        <v>6583</v>
      </c>
      <c r="E1839" s="28" t="s">
        <v>1902</v>
      </c>
      <c r="F1839" s="28" t="s">
        <v>1924</v>
      </c>
      <c r="G1839" s="28" t="s">
        <v>6584</v>
      </c>
      <c r="H1839" s="28" t="s">
        <v>1961</v>
      </c>
      <c r="I1839" s="28" t="s">
        <v>143</v>
      </c>
      <c r="J1839" s="28" t="s">
        <v>1839</v>
      </c>
      <c r="K1839" s="28" t="s">
        <v>430</v>
      </c>
      <c r="L1839" s="29">
        <f t="shared" si="701"/>
        <v>114000</v>
      </c>
      <c r="M1839" s="43">
        <v>95000.0</v>
      </c>
      <c r="N1839" s="28"/>
      <c r="O1839" s="30">
        <v>18000.0</v>
      </c>
      <c r="P1839" s="31">
        <f t="shared" si="703"/>
        <v>0.05277777778</v>
      </c>
      <c r="Q1839" s="32">
        <f t="shared" si="704"/>
        <v>77000</v>
      </c>
      <c r="R1839" s="32">
        <f t="shared" si="705"/>
        <v>67000</v>
      </c>
      <c r="S1839" s="28"/>
      <c r="T1839" s="28">
        <f t="shared" si="702"/>
        <v>0</v>
      </c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</row>
    <row r="1840">
      <c r="A1840" s="25" t="s">
        <v>112</v>
      </c>
      <c r="B1840" s="26" t="s">
        <v>1937</v>
      </c>
      <c r="C1840" s="42" t="s">
        <v>6585</v>
      </c>
      <c r="D1840" s="28" t="s">
        <v>6586</v>
      </c>
      <c r="E1840" s="28" t="s">
        <v>1905</v>
      </c>
      <c r="F1840" s="28" t="s">
        <v>1924</v>
      </c>
      <c r="G1840" s="28" t="s">
        <v>6587</v>
      </c>
      <c r="H1840" s="28" t="s">
        <v>1961</v>
      </c>
      <c r="I1840" s="28" t="s">
        <v>88</v>
      </c>
      <c r="J1840" s="28" t="s">
        <v>1443</v>
      </c>
      <c r="K1840" s="28" t="s">
        <v>1080</v>
      </c>
      <c r="L1840" s="29">
        <f t="shared" si="701"/>
        <v>74400</v>
      </c>
      <c r="M1840" s="43">
        <v>62000.0</v>
      </c>
      <c r="N1840" s="28"/>
      <c r="O1840" s="30">
        <v>18000.0</v>
      </c>
      <c r="P1840" s="31">
        <f t="shared" si="703"/>
        <v>0.03444444444</v>
      </c>
      <c r="Q1840" s="32">
        <f t="shared" si="704"/>
        <v>44000</v>
      </c>
      <c r="R1840" s="32">
        <f t="shared" si="705"/>
        <v>34000</v>
      </c>
      <c r="S1840" s="28"/>
      <c r="T1840" s="28">
        <f t="shared" si="702"/>
        <v>0</v>
      </c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</row>
    <row r="1841">
      <c r="A1841" s="25" t="s">
        <v>112</v>
      </c>
      <c r="B1841" s="26" t="s">
        <v>1937</v>
      </c>
      <c r="C1841" s="42" t="s">
        <v>3934</v>
      </c>
      <c r="D1841" s="28" t="s">
        <v>6588</v>
      </c>
      <c r="E1841" s="28" t="s">
        <v>1905</v>
      </c>
      <c r="F1841" s="28" t="s">
        <v>1924</v>
      </c>
      <c r="G1841" s="28" t="s">
        <v>6589</v>
      </c>
      <c r="H1841" s="28" t="s">
        <v>1961</v>
      </c>
      <c r="I1841" s="28" t="s">
        <v>2568</v>
      </c>
      <c r="J1841" s="28" t="s">
        <v>1726</v>
      </c>
      <c r="K1841" s="28" t="s">
        <v>895</v>
      </c>
      <c r="L1841" s="29">
        <f t="shared" si="701"/>
        <v>16800</v>
      </c>
      <c r="M1841" s="43">
        <v>14000.0</v>
      </c>
      <c r="N1841" s="28"/>
      <c r="O1841" s="30">
        <v>18000.0</v>
      </c>
      <c r="P1841" s="31">
        <f t="shared" si="703"/>
        <v>0.007777777778</v>
      </c>
      <c r="Q1841" s="32">
        <f t="shared" si="704"/>
        <v>-4000</v>
      </c>
      <c r="R1841" s="32">
        <f t="shared" si="705"/>
        <v>-14000</v>
      </c>
      <c r="S1841" s="28"/>
      <c r="T1841" s="28">
        <f t="shared" si="702"/>
        <v>1</v>
      </c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</row>
    <row r="1842">
      <c r="A1842" s="25" t="s">
        <v>112</v>
      </c>
      <c r="B1842" s="26" t="s">
        <v>1937</v>
      </c>
      <c r="C1842" s="42" t="s">
        <v>6590</v>
      </c>
      <c r="D1842" s="28" t="s">
        <v>6591</v>
      </c>
      <c r="E1842" s="28" t="s">
        <v>1902</v>
      </c>
      <c r="F1842" s="28" t="s">
        <v>1924</v>
      </c>
      <c r="G1842" s="28" t="s">
        <v>6592</v>
      </c>
      <c r="H1842" s="28" t="s">
        <v>1961</v>
      </c>
      <c r="I1842" s="28" t="s">
        <v>93</v>
      </c>
      <c r="J1842" s="28" t="s">
        <v>1550</v>
      </c>
      <c r="K1842" s="28" t="s">
        <v>1127</v>
      </c>
      <c r="L1842" s="29">
        <f t="shared" si="701"/>
        <v>78000</v>
      </c>
      <c r="M1842" s="43">
        <v>65000.0</v>
      </c>
      <c r="N1842" s="28"/>
      <c r="O1842" s="30">
        <v>18000.0</v>
      </c>
      <c r="P1842" s="31">
        <f t="shared" si="703"/>
        <v>0.03611111111</v>
      </c>
      <c r="Q1842" s="32">
        <f t="shared" si="704"/>
        <v>47000</v>
      </c>
      <c r="R1842" s="32">
        <f t="shared" si="705"/>
        <v>37000</v>
      </c>
      <c r="S1842" s="28"/>
      <c r="T1842" s="28">
        <f t="shared" si="702"/>
        <v>0</v>
      </c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</row>
    <row r="1843">
      <c r="A1843" s="25" t="s">
        <v>112</v>
      </c>
      <c r="B1843" s="35" t="s">
        <v>1949</v>
      </c>
      <c r="C1843" s="27" t="s">
        <v>6593</v>
      </c>
      <c r="D1843" s="28" t="s">
        <v>6594</v>
      </c>
      <c r="E1843" s="28" t="s">
        <v>1905</v>
      </c>
      <c r="F1843" s="28" t="s">
        <v>1924</v>
      </c>
      <c r="G1843" s="28" t="s">
        <v>6595</v>
      </c>
      <c r="H1843" s="28" t="s">
        <v>1961</v>
      </c>
      <c r="I1843" s="28" t="s">
        <v>3828</v>
      </c>
      <c r="J1843" s="32" t="s">
        <v>1454</v>
      </c>
      <c r="K1843" s="32" t="s">
        <v>1239</v>
      </c>
      <c r="L1843" s="29">
        <v>36000.0</v>
      </c>
      <c r="M1843" s="49">
        <v>30000.0</v>
      </c>
      <c r="N1843" s="50"/>
      <c r="O1843" s="48">
        <v>18000.0</v>
      </c>
      <c r="P1843" s="31">
        <f t="shared" si="703"/>
        <v>0.01666666667</v>
      </c>
      <c r="Q1843" s="32">
        <f t="shared" si="704"/>
        <v>12000</v>
      </c>
      <c r="R1843" s="32">
        <f t="shared" si="705"/>
        <v>2000</v>
      </c>
      <c r="S1843" s="28"/>
      <c r="T1843" s="28">
        <f t="shared" si="702"/>
        <v>0</v>
      </c>
      <c r="U1843" s="28"/>
      <c r="V1843" s="28"/>
      <c r="W1843" s="28"/>
    </row>
    <row r="1844">
      <c r="A1844" s="25" t="s">
        <v>112</v>
      </c>
      <c r="B1844" s="35" t="s">
        <v>1949</v>
      </c>
      <c r="C1844" s="27" t="s">
        <v>6596</v>
      </c>
      <c r="D1844" s="28" t="s">
        <v>6597</v>
      </c>
      <c r="E1844" s="28" t="s">
        <v>1905</v>
      </c>
      <c r="F1844" s="28" t="s">
        <v>1924</v>
      </c>
      <c r="G1844" s="28" t="s">
        <v>6598</v>
      </c>
      <c r="H1844" s="28" t="s">
        <v>1961</v>
      </c>
      <c r="I1844" s="28" t="s">
        <v>2422</v>
      </c>
      <c r="J1844" s="32" t="s">
        <v>1464</v>
      </c>
      <c r="K1844" s="32" t="s">
        <v>427</v>
      </c>
      <c r="L1844" s="29">
        <v>38400.0</v>
      </c>
      <c r="M1844" s="49">
        <v>32000.0</v>
      </c>
      <c r="N1844" s="50"/>
      <c r="O1844" s="48">
        <v>18000.0</v>
      </c>
      <c r="P1844" s="31">
        <f t="shared" si="703"/>
        <v>0.01777777778</v>
      </c>
      <c r="Q1844" s="32">
        <f t="shared" si="704"/>
        <v>14000</v>
      </c>
      <c r="R1844" s="32">
        <f t="shared" si="705"/>
        <v>4000</v>
      </c>
      <c r="S1844" s="28"/>
      <c r="T1844" s="28">
        <f t="shared" si="702"/>
        <v>0</v>
      </c>
      <c r="U1844" s="28"/>
      <c r="V1844" s="28"/>
      <c r="W1844" s="28"/>
    </row>
    <row r="1845">
      <c r="A1845" s="25" t="s">
        <v>112</v>
      </c>
      <c r="B1845" s="35" t="s">
        <v>1949</v>
      </c>
      <c r="C1845" s="27" t="s">
        <v>6599</v>
      </c>
      <c r="D1845" s="28" t="s">
        <v>6600</v>
      </c>
      <c r="E1845" s="28" t="s">
        <v>1902</v>
      </c>
      <c r="F1845" s="28" t="s">
        <v>2282</v>
      </c>
      <c r="G1845" s="28" t="s">
        <v>6601</v>
      </c>
      <c r="H1845" s="28" t="s">
        <v>1961</v>
      </c>
      <c r="I1845" s="28" t="s">
        <v>4016</v>
      </c>
      <c r="J1845" s="32" t="s">
        <v>1543</v>
      </c>
      <c r="K1845" s="32" t="s">
        <v>1163</v>
      </c>
      <c r="L1845" s="29">
        <v>26400.0</v>
      </c>
      <c r="M1845" s="49">
        <v>22000.0</v>
      </c>
      <c r="N1845" s="50"/>
      <c r="O1845" s="48">
        <v>18000.0</v>
      </c>
      <c r="P1845" s="31">
        <f t="shared" si="703"/>
        <v>0.01222222222</v>
      </c>
      <c r="Q1845" s="32">
        <f t="shared" si="704"/>
        <v>4000</v>
      </c>
      <c r="R1845" s="32">
        <f t="shared" si="705"/>
        <v>-6000</v>
      </c>
      <c r="S1845" s="28"/>
      <c r="T1845" s="28">
        <f t="shared" si="702"/>
        <v>0</v>
      </c>
      <c r="U1845" s="28"/>
      <c r="V1845" s="28"/>
      <c r="W1845" s="28"/>
    </row>
    <row r="1846">
      <c r="A1846" s="25" t="s">
        <v>113</v>
      </c>
      <c r="B1846" s="26" t="s">
        <v>1900</v>
      </c>
      <c r="C1846" s="27">
        <v>170.0</v>
      </c>
      <c r="D1846" s="28" t="s">
        <v>6602</v>
      </c>
      <c r="E1846" s="28" t="s">
        <v>1902</v>
      </c>
      <c r="F1846" s="28"/>
      <c r="G1846" s="28" t="s">
        <v>6603</v>
      </c>
      <c r="H1846" s="28"/>
      <c r="I1846" s="28"/>
      <c r="J1846" s="28" t="s">
        <v>1454</v>
      </c>
      <c r="K1846" s="28" t="s">
        <v>1325</v>
      </c>
      <c r="L1846" s="29">
        <f t="shared" ref="L1846:L1847" si="706">M1846*1.2</f>
        <v>18000</v>
      </c>
      <c r="M1846" s="29">
        <v>15000.0</v>
      </c>
      <c r="N1846" s="28"/>
      <c r="O1846" s="30">
        <v>54000.0</v>
      </c>
      <c r="P1846" s="31">
        <f t="shared" ref="P1846:P1860" si="707">sum(L1846/O1846/100)</f>
        <v>0.003333333333</v>
      </c>
      <c r="Q1846" s="32">
        <f t="shared" ref="Q1846:Q1860" si="708">sum(L1846-O1846)</f>
        <v>-36000</v>
      </c>
      <c r="R1846" s="32">
        <f t="shared" ref="R1846:R1860" si="709">L1846-O1846-$S$1</f>
        <v>-46000</v>
      </c>
      <c r="S1846" s="28"/>
      <c r="T1846" s="28">
        <f t="shared" ref="T1846:T1860" si="710">IF(O1846&gt;=L1846,1,0)</f>
        <v>1</v>
      </c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</row>
    <row r="1847">
      <c r="A1847" s="25" t="s">
        <v>113</v>
      </c>
      <c r="B1847" s="26" t="s">
        <v>1900</v>
      </c>
      <c r="C1847" s="27">
        <v>232.0</v>
      </c>
      <c r="D1847" s="28" t="s">
        <v>6604</v>
      </c>
      <c r="E1847" s="28" t="s">
        <v>1902</v>
      </c>
      <c r="F1847" s="28"/>
      <c r="G1847" s="28" t="s">
        <v>6605</v>
      </c>
      <c r="H1847" s="28"/>
      <c r="I1847" s="28"/>
      <c r="J1847" s="28" t="s">
        <v>1411</v>
      </c>
      <c r="K1847" s="28" t="s">
        <v>1261</v>
      </c>
      <c r="L1847" s="29">
        <f t="shared" si="706"/>
        <v>81600</v>
      </c>
      <c r="M1847" s="29">
        <v>68000.0</v>
      </c>
      <c r="N1847" s="28"/>
      <c r="O1847" s="30">
        <v>54000.0</v>
      </c>
      <c r="P1847" s="31">
        <f t="shared" si="707"/>
        <v>0.01511111111</v>
      </c>
      <c r="Q1847" s="32">
        <f t="shared" si="708"/>
        <v>27600</v>
      </c>
      <c r="R1847" s="32">
        <f t="shared" si="709"/>
        <v>17600</v>
      </c>
      <c r="S1847" s="28"/>
      <c r="T1847" s="28">
        <f t="shared" si="710"/>
        <v>0</v>
      </c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</row>
    <row r="1848">
      <c r="A1848" s="33" t="s">
        <v>113</v>
      </c>
      <c r="B1848" s="26" t="s">
        <v>1919</v>
      </c>
      <c r="C1848" s="51">
        <v>21.0</v>
      </c>
      <c r="D1848" s="26" t="s">
        <v>6606</v>
      </c>
      <c r="E1848" s="26" t="s">
        <v>1905</v>
      </c>
      <c r="F1848" s="35"/>
      <c r="G1848" s="26"/>
      <c r="H1848" s="26"/>
      <c r="I1848" s="26"/>
      <c r="J1848" s="26" t="s">
        <v>1678</v>
      </c>
      <c r="K1848" s="26" t="s">
        <v>1080</v>
      </c>
      <c r="L1848" s="36">
        <v>75000.0</v>
      </c>
      <c r="M1848" s="29">
        <f t="shared" ref="M1848:M1856" si="711">L1848</f>
        <v>75000</v>
      </c>
      <c r="N1848" s="28"/>
      <c r="O1848" s="37">
        <v>54000.0</v>
      </c>
      <c r="P1848" s="31">
        <f t="shared" si="707"/>
        <v>0.01388888889</v>
      </c>
      <c r="Q1848" s="32">
        <f t="shared" si="708"/>
        <v>21000</v>
      </c>
      <c r="R1848" s="32">
        <f t="shared" si="709"/>
        <v>11000</v>
      </c>
      <c r="S1848" s="28"/>
      <c r="T1848" s="28">
        <f t="shared" si="710"/>
        <v>0</v>
      </c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</row>
    <row r="1849">
      <c r="A1849" s="33" t="s">
        <v>113</v>
      </c>
      <c r="B1849" s="26" t="s">
        <v>1919</v>
      </c>
      <c r="C1849" s="34">
        <v>61.0</v>
      </c>
      <c r="D1849" s="26" t="s">
        <v>6607</v>
      </c>
      <c r="E1849" s="26" t="s">
        <v>1905</v>
      </c>
      <c r="F1849" s="35"/>
      <c r="G1849" s="26"/>
      <c r="H1849" s="26"/>
      <c r="I1849" s="26"/>
      <c r="J1849" s="26" t="s">
        <v>1787</v>
      </c>
      <c r="K1849" s="26" t="s">
        <v>592</v>
      </c>
      <c r="L1849" s="36">
        <v>30000.0</v>
      </c>
      <c r="M1849" s="29">
        <f t="shared" si="711"/>
        <v>30000</v>
      </c>
      <c r="N1849" s="28"/>
      <c r="O1849" s="37">
        <v>54000.0</v>
      </c>
      <c r="P1849" s="31">
        <f t="shared" si="707"/>
        <v>0.005555555556</v>
      </c>
      <c r="Q1849" s="32">
        <f t="shared" si="708"/>
        <v>-24000</v>
      </c>
      <c r="R1849" s="32">
        <f t="shared" si="709"/>
        <v>-34000</v>
      </c>
      <c r="S1849" s="28"/>
      <c r="T1849" s="28">
        <f t="shared" si="710"/>
        <v>1</v>
      </c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</row>
    <row r="1850">
      <c r="A1850" s="33" t="s">
        <v>113</v>
      </c>
      <c r="B1850" s="26" t="s">
        <v>1919</v>
      </c>
      <c r="C1850" s="34">
        <v>74.0</v>
      </c>
      <c r="D1850" s="26" t="s">
        <v>6608</v>
      </c>
      <c r="E1850" s="26" t="s">
        <v>1905</v>
      </c>
      <c r="F1850" s="35"/>
      <c r="G1850" s="26"/>
      <c r="H1850" s="26"/>
      <c r="I1850" s="26"/>
      <c r="J1850" s="26" t="s">
        <v>1680</v>
      </c>
      <c r="K1850" s="26" t="s">
        <v>788</v>
      </c>
      <c r="L1850" s="36">
        <v>90000.0</v>
      </c>
      <c r="M1850" s="29">
        <f t="shared" si="711"/>
        <v>90000</v>
      </c>
      <c r="N1850" s="28"/>
      <c r="O1850" s="37">
        <v>54000.0</v>
      </c>
      <c r="P1850" s="31">
        <f t="shared" si="707"/>
        <v>0.01666666667</v>
      </c>
      <c r="Q1850" s="32">
        <f t="shared" si="708"/>
        <v>36000</v>
      </c>
      <c r="R1850" s="32">
        <f t="shared" si="709"/>
        <v>26000</v>
      </c>
      <c r="S1850" s="28"/>
      <c r="T1850" s="28">
        <f t="shared" si="710"/>
        <v>0</v>
      </c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</row>
    <row r="1851">
      <c r="A1851" s="33" t="s">
        <v>113</v>
      </c>
      <c r="B1851" s="26" t="s">
        <v>1919</v>
      </c>
      <c r="C1851" s="34">
        <v>135.0</v>
      </c>
      <c r="D1851" s="26" t="s">
        <v>6609</v>
      </c>
      <c r="E1851" s="26" t="s">
        <v>1905</v>
      </c>
      <c r="F1851" s="35"/>
      <c r="G1851" s="26"/>
      <c r="H1851" s="26"/>
      <c r="I1851" s="26"/>
      <c r="J1851" s="26" t="s">
        <v>293</v>
      </c>
      <c r="K1851" s="26" t="s">
        <v>940</v>
      </c>
      <c r="L1851" s="36">
        <v>27000.0</v>
      </c>
      <c r="M1851" s="29">
        <f t="shared" si="711"/>
        <v>27000</v>
      </c>
      <c r="N1851" s="28"/>
      <c r="O1851" s="37">
        <v>54000.0</v>
      </c>
      <c r="P1851" s="31">
        <f t="shared" si="707"/>
        <v>0.005</v>
      </c>
      <c r="Q1851" s="32">
        <f t="shared" si="708"/>
        <v>-27000</v>
      </c>
      <c r="R1851" s="32">
        <f t="shared" si="709"/>
        <v>-37000</v>
      </c>
      <c r="S1851" s="28"/>
      <c r="T1851" s="28">
        <f t="shared" si="710"/>
        <v>1</v>
      </c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</row>
    <row r="1852">
      <c r="A1852" s="33" t="s">
        <v>113</v>
      </c>
      <c r="B1852" s="26" t="s">
        <v>1919</v>
      </c>
      <c r="C1852" s="34">
        <v>251.0</v>
      </c>
      <c r="D1852" s="26" t="s">
        <v>6610</v>
      </c>
      <c r="E1852" s="26" t="s">
        <v>1902</v>
      </c>
      <c r="F1852" s="35"/>
      <c r="G1852" s="26"/>
      <c r="H1852" s="26"/>
      <c r="I1852" s="26"/>
      <c r="J1852" s="26" t="s">
        <v>1874</v>
      </c>
      <c r="K1852" s="26" t="s">
        <v>561</v>
      </c>
      <c r="L1852" s="36">
        <v>40000.0</v>
      </c>
      <c r="M1852" s="29">
        <f t="shared" si="711"/>
        <v>40000</v>
      </c>
      <c r="N1852" s="53"/>
      <c r="O1852" s="37">
        <v>54000.0</v>
      </c>
      <c r="P1852" s="31">
        <f t="shared" si="707"/>
        <v>0.007407407407</v>
      </c>
      <c r="Q1852" s="32">
        <f t="shared" si="708"/>
        <v>-14000</v>
      </c>
      <c r="R1852" s="32">
        <f t="shared" si="709"/>
        <v>-24000</v>
      </c>
      <c r="S1852" s="28"/>
      <c r="T1852" s="28">
        <f t="shared" si="710"/>
        <v>1</v>
      </c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</row>
    <row r="1853">
      <c r="A1853" s="52" t="s">
        <v>113</v>
      </c>
      <c r="B1853" s="26" t="s">
        <v>1919</v>
      </c>
      <c r="C1853" s="34">
        <v>276.0</v>
      </c>
      <c r="D1853" s="26" t="s">
        <v>6611</v>
      </c>
      <c r="E1853" s="26" t="s">
        <v>1905</v>
      </c>
      <c r="F1853" s="28"/>
      <c r="G1853" s="28"/>
      <c r="H1853" s="28"/>
      <c r="I1853" s="28"/>
      <c r="J1853" s="26" t="s">
        <v>1874</v>
      </c>
      <c r="K1853" s="26" t="s">
        <v>318</v>
      </c>
      <c r="L1853" s="40">
        <v>72000.0</v>
      </c>
      <c r="M1853" s="29">
        <f t="shared" si="711"/>
        <v>72000</v>
      </c>
      <c r="N1853" s="53"/>
      <c r="O1853" s="30">
        <v>54000.0</v>
      </c>
      <c r="P1853" s="31">
        <f t="shared" si="707"/>
        <v>0.01333333333</v>
      </c>
      <c r="Q1853" s="32">
        <f t="shared" si="708"/>
        <v>18000</v>
      </c>
      <c r="R1853" s="32">
        <f t="shared" si="709"/>
        <v>8000</v>
      </c>
      <c r="S1853" s="28"/>
      <c r="T1853" s="28">
        <f t="shared" si="710"/>
        <v>0</v>
      </c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</row>
    <row r="1854">
      <c r="A1854" s="38" t="s">
        <v>113</v>
      </c>
      <c r="B1854" s="34" t="s">
        <v>1921</v>
      </c>
      <c r="C1854" s="39" t="s">
        <v>3790</v>
      </c>
      <c r="D1854" s="28" t="s">
        <v>6612</v>
      </c>
      <c r="E1854" s="26" t="s">
        <v>1902</v>
      </c>
      <c r="F1854" s="28" t="s">
        <v>1924</v>
      </c>
      <c r="G1854" s="28" t="s">
        <v>6613</v>
      </c>
      <c r="H1854" s="28" t="s">
        <v>86</v>
      </c>
      <c r="I1854" s="28" t="s">
        <v>2634</v>
      </c>
      <c r="J1854" s="28" t="s">
        <v>1839</v>
      </c>
      <c r="K1854" s="28" t="s">
        <v>347</v>
      </c>
      <c r="L1854" s="40">
        <v>47000.0</v>
      </c>
      <c r="M1854" s="29">
        <f t="shared" si="711"/>
        <v>47000</v>
      </c>
      <c r="N1854" s="60"/>
      <c r="O1854" s="37">
        <v>54000.0</v>
      </c>
      <c r="P1854" s="31">
        <f t="shared" si="707"/>
        <v>0.008703703704</v>
      </c>
      <c r="Q1854" s="32">
        <f t="shared" si="708"/>
        <v>-7000</v>
      </c>
      <c r="R1854" s="32">
        <f t="shared" si="709"/>
        <v>-17000</v>
      </c>
      <c r="S1854" s="28"/>
      <c r="T1854" s="28">
        <f t="shared" si="710"/>
        <v>1</v>
      </c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</row>
    <row r="1855">
      <c r="A1855" s="38" t="s">
        <v>113</v>
      </c>
      <c r="B1855" s="34" t="s">
        <v>1928</v>
      </c>
      <c r="C1855" s="39" t="s">
        <v>4878</v>
      </c>
      <c r="D1855" s="28" t="s">
        <v>6614</v>
      </c>
      <c r="E1855" s="26" t="s">
        <v>1902</v>
      </c>
      <c r="F1855" s="28" t="s">
        <v>1924</v>
      </c>
      <c r="G1855" s="28" t="s">
        <v>6615</v>
      </c>
      <c r="H1855" s="28" t="s">
        <v>86</v>
      </c>
      <c r="I1855" s="28" t="s">
        <v>6309</v>
      </c>
      <c r="J1855" s="28" t="s">
        <v>1545</v>
      </c>
      <c r="K1855" s="28" t="s">
        <v>1383</v>
      </c>
      <c r="L1855" s="40">
        <v>34000.0</v>
      </c>
      <c r="M1855" s="29">
        <f t="shared" si="711"/>
        <v>34000</v>
      </c>
      <c r="N1855" s="60"/>
      <c r="O1855" s="37">
        <v>54000.0</v>
      </c>
      <c r="P1855" s="31">
        <f t="shared" si="707"/>
        <v>0.006296296296</v>
      </c>
      <c r="Q1855" s="32">
        <f t="shared" si="708"/>
        <v>-20000</v>
      </c>
      <c r="R1855" s="32">
        <f t="shared" si="709"/>
        <v>-30000</v>
      </c>
      <c r="S1855" s="28"/>
      <c r="T1855" s="28">
        <f t="shared" si="710"/>
        <v>1</v>
      </c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</row>
    <row r="1856">
      <c r="A1856" s="38" t="s">
        <v>113</v>
      </c>
      <c r="B1856" s="34" t="s">
        <v>1928</v>
      </c>
      <c r="C1856" s="39" t="s">
        <v>6616</v>
      </c>
      <c r="D1856" s="28" t="s">
        <v>6617</v>
      </c>
      <c r="E1856" s="26" t="s">
        <v>1902</v>
      </c>
      <c r="F1856" s="28" t="s">
        <v>1924</v>
      </c>
      <c r="G1856" s="28" t="s">
        <v>6618</v>
      </c>
      <c r="H1856" s="28" t="s">
        <v>86</v>
      </c>
      <c r="I1856" s="28" t="s">
        <v>58</v>
      </c>
      <c r="J1856" s="28" t="s">
        <v>1839</v>
      </c>
      <c r="K1856" s="28" t="s">
        <v>336</v>
      </c>
      <c r="L1856" s="40">
        <v>55000.0</v>
      </c>
      <c r="M1856" s="29">
        <f t="shared" si="711"/>
        <v>55000</v>
      </c>
      <c r="N1856" s="41"/>
      <c r="O1856" s="37">
        <v>54000.0</v>
      </c>
      <c r="P1856" s="31">
        <f t="shared" si="707"/>
        <v>0.01018518519</v>
      </c>
      <c r="Q1856" s="32">
        <f t="shared" si="708"/>
        <v>1000</v>
      </c>
      <c r="R1856" s="32">
        <f t="shared" si="709"/>
        <v>-9000</v>
      </c>
      <c r="S1856" s="28"/>
      <c r="T1856" s="28">
        <f t="shared" si="710"/>
        <v>0</v>
      </c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</row>
    <row r="1857">
      <c r="A1857" s="25" t="s">
        <v>113</v>
      </c>
      <c r="B1857" s="26" t="s">
        <v>1933</v>
      </c>
      <c r="C1857" s="39" t="s">
        <v>6619</v>
      </c>
      <c r="D1857" s="28" t="s">
        <v>6620</v>
      </c>
      <c r="E1857" s="28" t="s">
        <v>1905</v>
      </c>
      <c r="F1857" s="28" t="s">
        <v>1924</v>
      </c>
      <c r="G1857" s="28" t="s">
        <v>6621</v>
      </c>
      <c r="H1857" s="53" t="s">
        <v>86</v>
      </c>
      <c r="I1857" s="28" t="s">
        <v>88</v>
      </c>
      <c r="J1857" s="28" t="s">
        <v>1422</v>
      </c>
      <c r="K1857" s="28" t="s">
        <v>1047</v>
      </c>
      <c r="L1857" s="29">
        <f t="shared" ref="L1857:L1882" si="712">M1857*1.2</f>
        <v>216000</v>
      </c>
      <c r="M1857" s="49">
        <v>180000.0</v>
      </c>
      <c r="N1857" s="28"/>
      <c r="O1857" s="37">
        <v>54000.0</v>
      </c>
      <c r="P1857" s="31">
        <f t="shared" si="707"/>
        <v>0.04</v>
      </c>
      <c r="Q1857" s="32">
        <f t="shared" si="708"/>
        <v>162000</v>
      </c>
      <c r="R1857" s="32">
        <f t="shared" si="709"/>
        <v>152000</v>
      </c>
      <c r="S1857" s="28"/>
      <c r="T1857" s="28">
        <f t="shared" si="710"/>
        <v>0</v>
      </c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</row>
    <row r="1858">
      <c r="A1858" s="25" t="s">
        <v>113</v>
      </c>
      <c r="B1858" s="26" t="s">
        <v>1933</v>
      </c>
      <c r="C1858" s="39" t="s">
        <v>6622</v>
      </c>
      <c r="D1858" s="28" t="s">
        <v>6623</v>
      </c>
      <c r="E1858" s="28" t="s">
        <v>1905</v>
      </c>
      <c r="F1858" s="28" t="s">
        <v>1924</v>
      </c>
      <c r="G1858" s="28" t="s">
        <v>6624</v>
      </c>
      <c r="H1858" s="53" t="s">
        <v>86</v>
      </c>
      <c r="I1858" s="28" t="s">
        <v>112</v>
      </c>
      <c r="J1858" s="28" t="s">
        <v>1648</v>
      </c>
      <c r="K1858" s="28" t="s">
        <v>818</v>
      </c>
      <c r="L1858" s="29">
        <f t="shared" si="712"/>
        <v>204000</v>
      </c>
      <c r="M1858" s="49">
        <v>170000.0</v>
      </c>
      <c r="N1858" s="28"/>
      <c r="O1858" s="37">
        <v>54000.0</v>
      </c>
      <c r="P1858" s="31">
        <f t="shared" si="707"/>
        <v>0.03777777778</v>
      </c>
      <c r="Q1858" s="32">
        <f t="shared" si="708"/>
        <v>150000</v>
      </c>
      <c r="R1858" s="32">
        <f t="shared" si="709"/>
        <v>140000</v>
      </c>
      <c r="S1858" s="28"/>
      <c r="T1858" s="28">
        <f t="shared" si="710"/>
        <v>0</v>
      </c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</row>
    <row r="1859">
      <c r="A1859" s="25" t="s">
        <v>113</v>
      </c>
      <c r="B1859" s="26" t="s">
        <v>1933</v>
      </c>
      <c r="C1859" s="39" t="s">
        <v>4760</v>
      </c>
      <c r="D1859" s="28" t="s">
        <v>6625</v>
      </c>
      <c r="E1859" s="28" t="s">
        <v>1905</v>
      </c>
      <c r="F1859" s="28" t="s">
        <v>1924</v>
      </c>
      <c r="G1859" s="28" t="s">
        <v>6626</v>
      </c>
      <c r="H1859" s="53" t="s">
        <v>86</v>
      </c>
      <c r="I1859" s="28" t="s">
        <v>2205</v>
      </c>
      <c r="J1859" s="28" t="s">
        <v>1562</v>
      </c>
      <c r="K1859" s="28" t="s">
        <v>361</v>
      </c>
      <c r="L1859" s="29">
        <f t="shared" si="712"/>
        <v>312000</v>
      </c>
      <c r="M1859" s="49">
        <v>260000.0</v>
      </c>
      <c r="N1859" s="28"/>
      <c r="O1859" s="37">
        <v>54000.0</v>
      </c>
      <c r="P1859" s="31">
        <f t="shared" si="707"/>
        <v>0.05777777778</v>
      </c>
      <c r="Q1859" s="32">
        <f t="shared" si="708"/>
        <v>258000</v>
      </c>
      <c r="R1859" s="32">
        <f t="shared" si="709"/>
        <v>248000</v>
      </c>
      <c r="S1859" s="28"/>
      <c r="T1859" s="28">
        <f t="shared" si="710"/>
        <v>0</v>
      </c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</row>
    <row r="1860">
      <c r="A1860" s="25" t="s">
        <v>113</v>
      </c>
      <c r="B1860" s="26" t="s">
        <v>1933</v>
      </c>
      <c r="C1860" s="39" t="s">
        <v>6627</v>
      </c>
      <c r="D1860" s="28" t="s">
        <v>6628</v>
      </c>
      <c r="E1860" s="28" t="s">
        <v>1902</v>
      </c>
      <c r="F1860" s="28" t="s">
        <v>1924</v>
      </c>
      <c r="G1860" s="28" t="s">
        <v>6629</v>
      </c>
      <c r="H1860" s="53" t="s">
        <v>86</v>
      </c>
      <c r="I1860" s="28" t="s">
        <v>4231</v>
      </c>
      <c r="J1860" s="28" t="s">
        <v>1638</v>
      </c>
      <c r="K1860" s="28" t="s">
        <v>1184</v>
      </c>
      <c r="L1860" s="29">
        <f t="shared" si="712"/>
        <v>84000</v>
      </c>
      <c r="M1860" s="49">
        <v>70000.0</v>
      </c>
      <c r="N1860" s="28"/>
      <c r="O1860" s="37">
        <v>54000.0</v>
      </c>
      <c r="P1860" s="31">
        <f t="shared" si="707"/>
        <v>0.01555555556</v>
      </c>
      <c r="Q1860" s="32">
        <f t="shared" si="708"/>
        <v>30000</v>
      </c>
      <c r="R1860" s="32">
        <f t="shared" si="709"/>
        <v>20000</v>
      </c>
      <c r="S1860" s="28"/>
      <c r="T1860" s="28">
        <f t="shared" si="710"/>
        <v>0</v>
      </c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</row>
    <row r="1861">
      <c r="A1861" s="25" t="s">
        <v>113</v>
      </c>
      <c r="B1861" s="26" t="s">
        <v>1937</v>
      </c>
      <c r="C1861" s="42" t="s">
        <v>6630</v>
      </c>
      <c r="D1861" s="28" t="s">
        <v>6631</v>
      </c>
      <c r="E1861" s="28" t="s">
        <v>1905</v>
      </c>
      <c r="F1861" s="28" t="s">
        <v>1924</v>
      </c>
      <c r="G1861" s="28" t="s">
        <v>6632</v>
      </c>
      <c r="H1861" s="28" t="s">
        <v>86</v>
      </c>
      <c r="I1861" s="28" t="s">
        <v>3828</v>
      </c>
      <c r="J1861" s="28" t="s">
        <v>1807</v>
      </c>
      <c r="K1861" s="28" t="s">
        <v>177</v>
      </c>
      <c r="L1861" s="29">
        <f t="shared" si="712"/>
        <v>102000</v>
      </c>
      <c r="M1861" s="43">
        <v>85000.0</v>
      </c>
      <c r="N1861" s="28"/>
      <c r="O1861" s="30">
        <v>54000.0</v>
      </c>
      <c r="P1861" s="31">
        <f>sum(M1861/O1861/100)</f>
        <v>0.01574074074</v>
      </c>
      <c r="Q1861" s="32">
        <f>sum(M1861-O1861)</f>
        <v>31000</v>
      </c>
      <c r="R1861" s="32">
        <f>M1861-O1861-$S$1</f>
        <v>21000</v>
      </c>
      <c r="S1861" s="28"/>
      <c r="T1861" s="28">
        <f t="shared" ref="T1861:T1883" si="713">IF(O1861&gt;=M1861,1,0)</f>
        <v>0</v>
      </c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</row>
    <row r="1862">
      <c r="A1862" s="25" t="s">
        <v>113</v>
      </c>
      <c r="B1862" s="26" t="s">
        <v>1937</v>
      </c>
      <c r="C1862" s="44" t="s">
        <v>6630</v>
      </c>
      <c r="D1862" s="6" t="s">
        <v>6631</v>
      </c>
      <c r="E1862" s="6" t="s">
        <v>1905</v>
      </c>
      <c r="F1862" s="6" t="s">
        <v>1924</v>
      </c>
      <c r="G1862" s="6" t="s">
        <v>6632</v>
      </c>
      <c r="I1862" s="6" t="s">
        <v>86</v>
      </c>
      <c r="J1862" s="6" t="s">
        <v>1807</v>
      </c>
      <c r="K1862" s="6" t="s">
        <v>177</v>
      </c>
      <c r="L1862" s="29">
        <f t="shared" si="712"/>
        <v>102000</v>
      </c>
      <c r="M1862" s="45">
        <v>85000.0</v>
      </c>
      <c r="O1862" s="30">
        <v>54000.0</v>
      </c>
      <c r="P1862" s="31">
        <v>0.015740740740740743</v>
      </c>
      <c r="Q1862" s="32">
        <v>31000.0</v>
      </c>
      <c r="R1862" s="32">
        <v>21000.0</v>
      </c>
      <c r="S1862" s="28"/>
      <c r="T1862" s="28">
        <f t="shared" si="713"/>
        <v>0</v>
      </c>
    </row>
    <row r="1863">
      <c r="A1863" s="25" t="s">
        <v>113</v>
      </c>
      <c r="B1863" s="26" t="s">
        <v>1937</v>
      </c>
      <c r="C1863" s="42" t="s">
        <v>6633</v>
      </c>
      <c r="D1863" s="28" t="s">
        <v>6634</v>
      </c>
      <c r="E1863" s="28" t="s">
        <v>1902</v>
      </c>
      <c r="F1863" s="28" t="s">
        <v>1924</v>
      </c>
      <c r="G1863" s="28" t="s">
        <v>6635</v>
      </c>
      <c r="H1863" s="28" t="s">
        <v>86</v>
      </c>
      <c r="I1863" s="28" t="s">
        <v>6636</v>
      </c>
      <c r="J1863" s="28" t="s">
        <v>1753</v>
      </c>
      <c r="K1863" s="28" t="s">
        <v>1247</v>
      </c>
      <c r="L1863" s="29">
        <f t="shared" si="712"/>
        <v>264000</v>
      </c>
      <c r="M1863" s="43">
        <v>220000.0</v>
      </c>
      <c r="N1863" s="28"/>
      <c r="O1863" s="30">
        <v>54000.0</v>
      </c>
      <c r="P1863" s="31">
        <f>sum(M1863/O1863/100)</f>
        <v>0.04074074074</v>
      </c>
      <c r="Q1863" s="32">
        <f>sum(M1863-O1863)</f>
        <v>166000</v>
      </c>
      <c r="R1863" s="32">
        <f>M1863-O1863-$S$1</f>
        <v>156000</v>
      </c>
      <c r="S1863" s="28"/>
      <c r="T1863" s="28">
        <f t="shared" si="713"/>
        <v>0</v>
      </c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</row>
    <row r="1864">
      <c r="A1864" s="25" t="s">
        <v>113</v>
      </c>
      <c r="B1864" s="26" t="s">
        <v>1937</v>
      </c>
      <c r="C1864" s="44" t="s">
        <v>6633</v>
      </c>
      <c r="D1864" s="6" t="s">
        <v>6634</v>
      </c>
      <c r="E1864" s="6" t="s">
        <v>1902</v>
      </c>
      <c r="F1864" s="6" t="s">
        <v>1924</v>
      </c>
      <c r="G1864" s="6" t="s">
        <v>6635</v>
      </c>
      <c r="I1864" s="6" t="s">
        <v>86</v>
      </c>
      <c r="J1864" s="6" t="s">
        <v>1753</v>
      </c>
      <c r="K1864" s="6" t="s">
        <v>1247</v>
      </c>
      <c r="L1864" s="29">
        <f t="shared" si="712"/>
        <v>264000</v>
      </c>
      <c r="M1864" s="45">
        <v>220000.0</v>
      </c>
      <c r="O1864" s="30">
        <v>54000.0</v>
      </c>
      <c r="P1864" s="31">
        <v>0.040740740740740744</v>
      </c>
      <c r="Q1864" s="32">
        <v>166000.0</v>
      </c>
      <c r="R1864" s="32">
        <v>156000.0</v>
      </c>
      <c r="S1864" s="28"/>
      <c r="T1864" s="28">
        <f t="shared" si="713"/>
        <v>0</v>
      </c>
    </row>
    <row r="1865">
      <c r="A1865" s="25" t="s">
        <v>113</v>
      </c>
      <c r="B1865" s="26" t="s">
        <v>1937</v>
      </c>
      <c r="C1865" s="44" t="s">
        <v>6637</v>
      </c>
      <c r="D1865" s="6" t="s">
        <v>6638</v>
      </c>
      <c r="E1865" s="6" t="s">
        <v>1905</v>
      </c>
      <c r="F1865" s="6" t="s">
        <v>1924</v>
      </c>
      <c r="G1865" s="6" t="s">
        <v>6639</v>
      </c>
      <c r="I1865" s="6" t="s">
        <v>86</v>
      </c>
      <c r="J1865" s="6" t="s">
        <v>1610</v>
      </c>
      <c r="K1865" s="6" t="s">
        <v>1121</v>
      </c>
      <c r="L1865" s="29">
        <f t="shared" si="712"/>
        <v>15600</v>
      </c>
      <c r="M1865" s="45">
        <v>13000.0</v>
      </c>
      <c r="O1865" s="30">
        <v>54000.0</v>
      </c>
      <c r="P1865" s="31">
        <v>0.002407407407407407</v>
      </c>
      <c r="Q1865" s="32">
        <v>-41000.0</v>
      </c>
      <c r="R1865" s="32">
        <v>-51000.0</v>
      </c>
      <c r="S1865" s="28"/>
      <c r="T1865" s="28">
        <f t="shared" si="713"/>
        <v>1</v>
      </c>
    </row>
    <row r="1866">
      <c r="A1866" s="25" t="s">
        <v>113</v>
      </c>
      <c r="B1866" s="26" t="s">
        <v>1937</v>
      </c>
      <c r="C1866" s="44" t="s">
        <v>6640</v>
      </c>
      <c r="D1866" s="6" t="s">
        <v>6641</v>
      </c>
      <c r="E1866" s="6" t="s">
        <v>1905</v>
      </c>
      <c r="F1866" s="6" t="s">
        <v>1952</v>
      </c>
      <c r="G1866" s="6" t="s">
        <v>6642</v>
      </c>
      <c r="I1866" s="6" t="s">
        <v>86</v>
      </c>
      <c r="J1866" s="6" t="s">
        <v>1620</v>
      </c>
      <c r="K1866" s="6" t="s">
        <v>823</v>
      </c>
      <c r="L1866" s="29">
        <f t="shared" si="712"/>
        <v>18000</v>
      </c>
      <c r="M1866" s="45">
        <v>15000.0</v>
      </c>
      <c r="O1866" s="30">
        <v>54000.0</v>
      </c>
      <c r="P1866" s="31">
        <v>0.002777777777777778</v>
      </c>
      <c r="Q1866" s="32">
        <v>-39000.0</v>
      </c>
      <c r="R1866" s="32">
        <v>-49000.0</v>
      </c>
      <c r="S1866" s="28"/>
      <c r="T1866" s="28">
        <f t="shared" si="713"/>
        <v>1</v>
      </c>
    </row>
    <row r="1867">
      <c r="A1867" s="25" t="s">
        <v>113</v>
      </c>
      <c r="B1867" s="26" t="s">
        <v>1937</v>
      </c>
      <c r="C1867" s="44" t="s">
        <v>6643</v>
      </c>
      <c r="D1867" s="6" t="s">
        <v>6644</v>
      </c>
      <c r="E1867" s="6" t="s">
        <v>1905</v>
      </c>
      <c r="F1867" s="6" t="s">
        <v>1924</v>
      </c>
      <c r="G1867" s="6" t="s">
        <v>6645</v>
      </c>
      <c r="I1867" s="6" t="s">
        <v>86</v>
      </c>
      <c r="J1867" s="6" t="s">
        <v>1603</v>
      </c>
      <c r="K1867" s="6" t="s">
        <v>267</v>
      </c>
      <c r="L1867" s="29">
        <f t="shared" si="712"/>
        <v>54000</v>
      </c>
      <c r="M1867" s="45">
        <v>45000.0</v>
      </c>
      <c r="O1867" s="30">
        <v>54000.0</v>
      </c>
      <c r="P1867" s="31">
        <v>0.008333333333333333</v>
      </c>
      <c r="Q1867" s="32">
        <v>-9000.0</v>
      </c>
      <c r="R1867" s="32">
        <v>-19000.0</v>
      </c>
      <c r="S1867" s="28"/>
      <c r="T1867" s="28">
        <f t="shared" si="713"/>
        <v>1</v>
      </c>
    </row>
    <row r="1868">
      <c r="A1868" s="25" t="s">
        <v>113</v>
      </c>
      <c r="B1868" s="26" t="s">
        <v>1937</v>
      </c>
      <c r="C1868" s="44" t="s">
        <v>6646</v>
      </c>
      <c r="D1868" s="6" t="s">
        <v>6647</v>
      </c>
      <c r="E1868" s="6" t="s">
        <v>1905</v>
      </c>
      <c r="F1868" s="6" t="s">
        <v>1924</v>
      </c>
      <c r="G1868" s="6" t="s">
        <v>6648</v>
      </c>
      <c r="I1868" s="6" t="s">
        <v>86</v>
      </c>
      <c r="J1868" s="6" t="s">
        <v>1726</v>
      </c>
      <c r="K1868" s="6" t="s">
        <v>1010</v>
      </c>
      <c r="L1868" s="29">
        <f t="shared" si="712"/>
        <v>13200</v>
      </c>
      <c r="M1868" s="45">
        <v>11000.0</v>
      </c>
      <c r="O1868" s="30">
        <v>54000.0</v>
      </c>
      <c r="P1868" s="31">
        <v>0.002037037037037037</v>
      </c>
      <c r="Q1868" s="32">
        <v>-43000.0</v>
      </c>
      <c r="R1868" s="32">
        <v>-53000.0</v>
      </c>
      <c r="S1868" s="28"/>
      <c r="T1868" s="28">
        <f t="shared" si="713"/>
        <v>1</v>
      </c>
    </row>
    <row r="1869">
      <c r="A1869" s="25" t="s">
        <v>113</v>
      </c>
      <c r="B1869" s="26" t="s">
        <v>1937</v>
      </c>
      <c r="C1869" s="44" t="s">
        <v>6649</v>
      </c>
      <c r="D1869" s="6" t="s">
        <v>6650</v>
      </c>
      <c r="E1869" s="6" t="s">
        <v>1902</v>
      </c>
      <c r="F1869" s="6" t="s">
        <v>1924</v>
      </c>
      <c r="G1869" s="6" t="s">
        <v>6651</v>
      </c>
      <c r="I1869" s="6" t="s">
        <v>86</v>
      </c>
      <c r="J1869" s="6" t="s">
        <v>1454</v>
      </c>
      <c r="K1869" s="6" t="s">
        <v>1237</v>
      </c>
      <c r="L1869" s="29">
        <f t="shared" si="712"/>
        <v>54000</v>
      </c>
      <c r="M1869" s="45">
        <v>45000.0</v>
      </c>
      <c r="O1869" s="30">
        <v>54000.0</v>
      </c>
      <c r="P1869" s="31">
        <v>0.008333333333333333</v>
      </c>
      <c r="Q1869" s="32">
        <v>-9000.0</v>
      </c>
      <c r="R1869" s="32">
        <v>-19000.0</v>
      </c>
      <c r="S1869" s="28"/>
      <c r="T1869" s="28">
        <f t="shared" si="713"/>
        <v>1</v>
      </c>
    </row>
    <row r="1870">
      <c r="A1870" s="25" t="s">
        <v>113</v>
      </c>
      <c r="B1870" s="26" t="s">
        <v>1937</v>
      </c>
      <c r="C1870" s="44" t="s">
        <v>6652</v>
      </c>
      <c r="D1870" s="6" t="s">
        <v>6653</v>
      </c>
      <c r="E1870" s="6" t="s">
        <v>1905</v>
      </c>
      <c r="F1870" s="6" t="s">
        <v>1952</v>
      </c>
      <c r="G1870" s="6" t="s">
        <v>6654</v>
      </c>
      <c r="I1870" s="6" t="s">
        <v>86</v>
      </c>
      <c r="J1870" s="6" t="s">
        <v>1753</v>
      </c>
      <c r="K1870" s="6" t="s">
        <v>309</v>
      </c>
      <c r="L1870" s="29">
        <f t="shared" si="712"/>
        <v>210000</v>
      </c>
      <c r="M1870" s="45">
        <v>175000.0</v>
      </c>
      <c r="O1870" s="30">
        <v>54000.0</v>
      </c>
      <c r="P1870" s="31">
        <v>0.03240740740740741</v>
      </c>
      <c r="Q1870" s="32">
        <v>121000.0</v>
      </c>
      <c r="R1870" s="32">
        <v>111000.0</v>
      </c>
      <c r="S1870" s="28"/>
      <c r="T1870" s="28">
        <f t="shared" si="713"/>
        <v>0</v>
      </c>
    </row>
    <row r="1871">
      <c r="A1871" s="25" t="s">
        <v>113</v>
      </c>
      <c r="B1871" s="26" t="s">
        <v>1937</v>
      </c>
      <c r="C1871" s="44" t="s">
        <v>6655</v>
      </c>
      <c r="D1871" s="6" t="s">
        <v>6656</v>
      </c>
      <c r="E1871" s="6" t="s">
        <v>1905</v>
      </c>
      <c r="F1871" s="6" t="s">
        <v>1924</v>
      </c>
      <c r="G1871" s="6" t="s">
        <v>6657</v>
      </c>
      <c r="I1871" s="6" t="s">
        <v>86</v>
      </c>
      <c r="J1871" s="6" t="s">
        <v>1568</v>
      </c>
      <c r="K1871" s="6" t="s">
        <v>705</v>
      </c>
      <c r="L1871" s="29">
        <f t="shared" si="712"/>
        <v>84000</v>
      </c>
      <c r="M1871" s="45">
        <v>70000.0</v>
      </c>
      <c r="O1871" s="30">
        <v>54000.0</v>
      </c>
      <c r="P1871" s="31">
        <v>0.012962962962962963</v>
      </c>
      <c r="Q1871" s="32">
        <v>16000.0</v>
      </c>
      <c r="R1871" s="32">
        <v>6000.0</v>
      </c>
      <c r="S1871" s="28"/>
      <c r="T1871" s="28">
        <f t="shared" si="713"/>
        <v>0</v>
      </c>
    </row>
    <row r="1872">
      <c r="A1872" s="25" t="s">
        <v>113</v>
      </c>
      <c r="B1872" s="26" t="s">
        <v>1937</v>
      </c>
      <c r="C1872" s="44" t="s">
        <v>6658</v>
      </c>
      <c r="D1872" s="6" t="s">
        <v>6659</v>
      </c>
      <c r="E1872" s="6" t="s">
        <v>1905</v>
      </c>
      <c r="F1872" s="6" t="s">
        <v>1924</v>
      </c>
      <c r="G1872" s="6" t="s">
        <v>6660</v>
      </c>
      <c r="I1872" s="6" t="s">
        <v>86</v>
      </c>
      <c r="J1872" s="6" t="s">
        <v>1420</v>
      </c>
      <c r="K1872" s="6" t="s">
        <v>611</v>
      </c>
      <c r="L1872" s="29">
        <f t="shared" si="712"/>
        <v>114000</v>
      </c>
      <c r="M1872" s="45">
        <v>95000.0</v>
      </c>
      <c r="O1872" s="30">
        <v>54000.0</v>
      </c>
      <c r="P1872" s="31">
        <v>0.017592592592592594</v>
      </c>
      <c r="Q1872" s="32">
        <v>41000.0</v>
      </c>
      <c r="R1872" s="32">
        <v>31000.0</v>
      </c>
      <c r="S1872" s="28"/>
      <c r="T1872" s="28">
        <f t="shared" si="713"/>
        <v>0</v>
      </c>
    </row>
    <row r="1873">
      <c r="A1873" s="25" t="s">
        <v>113</v>
      </c>
      <c r="B1873" s="26" t="s">
        <v>1937</v>
      </c>
      <c r="C1873" s="39" t="s">
        <v>5596</v>
      </c>
      <c r="D1873" s="28" t="s">
        <v>6661</v>
      </c>
      <c r="E1873" s="28" t="s">
        <v>1902</v>
      </c>
      <c r="F1873" s="28" t="s">
        <v>1952</v>
      </c>
      <c r="G1873" s="28" t="s">
        <v>6662</v>
      </c>
      <c r="H1873" s="28" t="s">
        <v>86</v>
      </c>
      <c r="I1873" s="28" t="s">
        <v>58</v>
      </c>
      <c r="J1873" s="28" t="s">
        <v>1729</v>
      </c>
      <c r="K1873" s="28" t="s">
        <v>300</v>
      </c>
      <c r="L1873" s="29">
        <f t="shared" si="712"/>
        <v>62400</v>
      </c>
      <c r="M1873" s="40">
        <v>52000.0</v>
      </c>
      <c r="N1873" s="32"/>
      <c r="O1873" s="30">
        <v>54000.0</v>
      </c>
      <c r="P1873" s="31">
        <f t="shared" ref="P1873:P1883" si="714">sum(M1873/O1873/100)</f>
        <v>0.00962962963</v>
      </c>
      <c r="Q1873" s="32">
        <f t="shared" ref="Q1873:Q1883" si="715">sum(M1873-O1873)</f>
        <v>-2000</v>
      </c>
      <c r="R1873" s="32">
        <f t="shared" ref="R1873:R1883" si="716">M1873-O1873-$S$1</f>
        <v>-12000</v>
      </c>
      <c r="S1873" s="28"/>
      <c r="T1873" s="28">
        <f t="shared" si="713"/>
        <v>1</v>
      </c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</row>
    <row r="1874">
      <c r="A1874" s="25" t="s">
        <v>113</v>
      </c>
      <c r="B1874" s="26" t="s">
        <v>1937</v>
      </c>
      <c r="C1874" s="39" t="s">
        <v>3490</v>
      </c>
      <c r="D1874" s="28" t="s">
        <v>6663</v>
      </c>
      <c r="E1874" s="28" t="s">
        <v>1902</v>
      </c>
      <c r="F1874" s="28" t="s">
        <v>1952</v>
      </c>
      <c r="G1874" s="28" t="s">
        <v>6664</v>
      </c>
      <c r="H1874" s="28" t="s">
        <v>86</v>
      </c>
      <c r="I1874" s="28" t="s">
        <v>2477</v>
      </c>
      <c r="J1874" s="28" t="s">
        <v>1605</v>
      </c>
      <c r="K1874" s="28" t="s">
        <v>1131</v>
      </c>
      <c r="L1874" s="29">
        <f t="shared" si="712"/>
        <v>60000</v>
      </c>
      <c r="M1874" s="40">
        <v>50000.0</v>
      </c>
      <c r="N1874" s="32"/>
      <c r="O1874" s="30">
        <v>54000.0</v>
      </c>
      <c r="P1874" s="31">
        <f t="shared" si="714"/>
        <v>0.009259259259</v>
      </c>
      <c r="Q1874" s="32">
        <f t="shared" si="715"/>
        <v>-4000</v>
      </c>
      <c r="R1874" s="32">
        <f t="shared" si="716"/>
        <v>-14000</v>
      </c>
      <c r="S1874" s="28"/>
      <c r="T1874" s="28">
        <f t="shared" si="713"/>
        <v>1</v>
      </c>
    </row>
    <row r="1875">
      <c r="A1875" s="25" t="s">
        <v>113</v>
      </c>
      <c r="B1875" s="26" t="s">
        <v>1937</v>
      </c>
      <c r="C1875" s="39" t="s">
        <v>2565</v>
      </c>
      <c r="D1875" s="28" t="s">
        <v>6665</v>
      </c>
      <c r="E1875" s="28" t="s">
        <v>1902</v>
      </c>
      <c r="F1875" s="28" t="s">
        <v>1924</v>
      </c>
      <c r="G1875" s="28" t="s">
        <v>6666</v>
      </c>
      <c r="H1875" s="28" t="s">
        <v>86</v>
      </c>
      <c r="I1875" s="28" t="s">
        <v>74</v>
      </c>
      <c r="J1875" s="28" t="s">
        <v>1736</v>
      </c>
      <c r="K1875" s="28" t="s">
        <v>734</v>
      </c>
      <c r="L1875" s="29">
        <f t="shared" si="712"/>
        <v>74400</v>
      </c>
      <c r="M1875" s="40">
        <v>62000.0</v>
      </c>
      <c r="N1875" s="32"/>
      <c r="O1875" s="30">
        <v>54000.0</v>
      </c>
      <c r="P1875" s="31">
        <f t="shared" si="714"/>
        <v>0.01148148148</v>
      </c>
      <c r="Q1875" s="32">
        <f t="shared" si="715"/>
        <v>8000</v>
      </c>
      <c r="R1875" s="32">
        <f t="shared" si="716"/>
        <v>-2000</v>
      </c>
      <c r="S1875" s="28"/>
      <c r="T1875" s="28">
        <f t="shared" si="713"/>
        <v>0</v>
      </c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</row>
    <row r="1876">
      <c r="A1876" s="25" t="s">
        <v>113</v>
      </c>
      <c r="B1876" s="26" t="s">
        <v>1937</v>
      </c>
      <c r="C1876" s="42" t="s">
        <v>2415</v>
      </c>
      <c r="D1876" s="28" t="s">
        <v>6667</v>
      </c>
      <c r="E1876" s="28" t="s">
        <v>1905</v>
      </c>
      <c r="F1876" s="28" t="s">
        <v>1924</v>
      </c>
      <c r="G1876" s="28" t="s">
        <v>6668</v>
      </c>
      <c r="H1876" s="28" t="s">
        <v>86</v>
      </c>
      <c r="I1876" s="28" t="s">
        <v>21</v>
      </c>
      <c r="J1876" s="28" t="s">
        <v>1620</v>
      </c>
      <c r="K1876" s="28" t="s">
        <v>177</v>
      </c>
      <c r="L1876" s="29">
        <f t="shared" si="712"/>
        <v>38400</v>
      </c>
      <c r="M1876" s="43">
        <v>32000.0</v>
      </c>
      <c r="N1876" s="28"/>
      <c r="O1876" s="30">
        <v>54000.0</v>
      </c>
      <c r="P1876" s="31">
        <f t="shared" si="714"/>
        <v>0.005925925926</v>
      </c>
      <c r="Q1876" s="32">
        <f t="shared" si="715"/>
        <v>-22000</v>
      </c>
      <c r="R1876" s="32">
        <f t="shared" si="716"/>
        <v>-32000</v>
      </c>
      <c r="S1876" s="28"/>
      <c r="T1876" s="28">
        <f t="shared" si="713"/>
        <v>1</v>
      </c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</row>
    <row r="1877">
      <c r="A1877" s="25" t="s">
        <v>113</v>
      </c>
      <c r="B1877" s="26" t="s">
        <v>1937</v>
      </c>
      <c r="C1877" s="42" t="s">
        <v>3701</v>
      </c>
      <c r="D1877" s="28" t="s">
        <v>6669</v>
      </c>
      <c r="E1877" s="28" t="s">
        <v>1902</v>
      </c>
      <c r="F1877" s="28" t="s">
        <v>1952</v>
      </c>
      <c r="G1877" s="28" t="s">
        <v>6670</v>
      </c>
      <c r="H1877" s="28" t="s">
        <v>86</v>
      </c>
      <c r="I1877" s="28" t="s">
        <v>1978</v>
      </c>
      <c r="J1877" s="28" t="s">
        <v>1729</v>
      </c>
      <c r="K1877" s="28" t="s">
        <v>1247</v>
      </c>
      <c r="L1877" s="29">
        <f t="shared" si="712"/>
        <v>180000</v>
      </c>
      <c r="M1877" s="43">
        <v>150000.0</v>
      </c>
      <c r="N1877" s="28"/>
      <c r="O1877" s="30">
        <v>54000.0</v>
      </c>
      <c r="P1877" s="31">
        <f t="shared" si="714"/>
        <v>0.02777777778</v>
      </c>
      <c r="Q1877" s="32">
        <f t="shared" si="715"/>
        <v>96000</v>
      </c>
      <c r="R1877" s="32">
        <f t="shared" si="716"/>
        <v>86000</v>
      </c>
      <c r="S1877" s="28"/>
      <c r="T1877" s="28">
        <f t="shared" si="713"/>
        <v>0</v>
      </c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</row>
    <row r="1878">
      <c r="A1878" s="25" t="s">
        <v>113</v>
      </c>
      <c r="B1878" s="26" t="s">
        <v>1937</v>
      </c>
      <c r="C1878" s="42" t="s">
        <v>6671</v>
      </c>
      <c r="D1878" s="28" t="s">
        <v>6672</v>
      </c>
      <c r="E1878" s="28" t="s">
        <v>1902</v>
      </c>
      <c r="F1878" s="28" t="s">
        <v>1924</v>
      </c>
      <c r="G1878" s="28" t="s">
        <v>6673</v>
      </c>
      <c r="H1878" s="28" t="s">
        <v>86</v>
      </c>
      <c r="I1878" s="28" t="s">
        <v>44</v>
      </c>
      <c r="J1878" s="28" t="s">
        <v>1735</v>
      </c>
      <c r="K1878" s="28" t="s">
        <v>867</v>
      </c>
      <c r="L1878" s="29">
        <f t="shared" si="712"/>
        <v>54000</v>
      </c>
      <c r="M1878" s="43">
        <v>45000.0</v>
      </c>
      <c r="N1878" s="28"/>
      <c r="O1878" s="30">
        <v>54000.0</v>
      </c>
      <c r="P1878" s="31">
        <f t="shared" si="714"/>
        <v>0.008333333333</v>
      </c>
      <c r="Q1878" s="32">
        <f t="shared" si="715"/>
        <v>-9000</v>
      </c>
      <c r="R1878" s="32">
        <f t="shared" si="716"/>
        <v>-19000</v>
      </c>
      <c r="S1878" s="28"/>
      <c r="T1878" s="28">
        <f t="shared" si="713"/>
        <v>1</v>
      </c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</row>
    <row r="1879">
      <c r="A1879" s="25" t="s">
        <v>113</v>
      </c>
      <c r="B1879" s="26" t="s">
        <v>1937</v>
      </c>
      <c r="C1879" s="42" t="s">
        <v>6674</v>
      </c>
      <c r="D1879" s="28" t="s">
        <v>6675</v>
      </c>
      <c r="E1879" s="28" t="s">
        <v>1905</v>
      </c>
      <c r="F1879" s="28" t="s">
        <v>1952</v>
      </c>
      <c r="G1879" s="28" t="s">
        <v>6676</v>
      </c>
      <c r="H1879" s="28" t="s">
        <v>86</v>
      </c>
      <c r="I1879" s="28" t="s">
        <v>2205</v>
      </c>
      <c r="J1879" s="28" t="s">
        <v>1735</v>
      </c>
      <c r="K1879" s="28" t="s">
        <v>1210</v>
      </c>
      <c r="L1879" s="29">
        <f t="shared" si="712"/>
        <v>24000</v>
      </c>
      <c r="M1879" s="43">
        <v>20000.0</v>
      </c>
      <c r="N1879" s="28"/>
      <c r="O1879" s="30">
        <v>54000.0</v>
      </c>
      <c r="P1879" s="31">
        <f t="shared" si="714"/>
        <v>0.003703703704</v>
      </c>
      <c r="Q1879" s="32">
        <f t="shared" si="715"/>
        <v>-34000</v>
      </c>
      <c r="R1879" s="32">
        <f t="shared" si="716"/>
        <v>-44000</v>
      </c>
      <c r="S1879" s="28"/>
      <c r="T1879" s="28">
        <f t="shared" si="713"/>
        <v>1</v>
      </c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</row>
    <row r="1880">
      <c r="A1880" s="25" t="s">
        <v>113</v>
      </c>
      <c r="B1880" s="26" t="s">
        <v>1937</v>
      </c>
      <c r="C1880" s="42" t="s">
        <v>3494</v>
      </c>
      <c r="D1880" s="28" t="s">
        <v>6677</v>
      </c>
      <c r="E1880" s="28" t="s">
        <v>1902</v>
      </c>
      <c r="F1880" s="28" t="s">
        <v>1924</v>
      </c>
      <c r="G1880" s="28" t="s">
        <v>6678</v>
      </c>
      <c r="H1880" s="28" t="s">
        <v>86</v>
      </c>
      <c r="I1880" s="28" t="s">
        <v>107</v>
      </c>
      <c r="J1880" s="28" t="s">
        <v>1844</v>
      </c>
      <c r="K1880" s="28" t="s">
        <v>588</v>
      </c>
      <c r="L1880" s="29">
        <f t="shared" si="712"/>
        <v>62400</v>
      </c>
      <c r="M1880" s="43">
        <v>52000.0</v>
      </c>
      <c r="N1880" s="28"/>
      <c r="O1880" s="30">
        <v>54000.0</v>
      </c>
      <c r="P1880" s="31">
        <f t="shared" si="714"/>
        <v>0.00962962963</v>
      </c>
      <c r="Q1880" s="32">
        <f t="shared" si="715"/>
        <v>-2000</v>
      </c>
      <c r="R1880" s="32">
        <f t="shared" si="716"/>
        <v>-12000</v>
      </c>
      <c r="S1880" s="28"/>
      <c r="T1880" s="28">
        <f t="shared" si="713"/>
        <v>1</v>
      </c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</row>
    <row r="1881">
      <c r="A1881" s="25" t="s">
        <v>113</v>
      </c>
      <c r="B1881" s="26" t="s">
        <v>1937</v>
      </c>
      <c r="C1881" s="42" t="s">
        <v>6679</v>
      </c>
      <c r="D1881" s="28" t="s">
        <v>6680</v>
      </c>
      <c r="E1881" s="28" t="s">
        <v>1905</v>
      </c>
      <c r="F1881" s="28" t="s">
        <v>1924</v>
      </c>
      <c r="G1881" s="28" t="s">
        <v>6681</v>
      </c>
      <c r="H1881" s="28" t="s">
        <v>86</v>
      </c>
      <c r="I1881" s="28" t="s">
        <v>107</v>
      </c>
      <c r="J1881" s="28" t="s">
        <v>1620</v>
      </c>
      <c r="K1881" s="28" t="s">
        <v>561</v>
      </c>
      <c r="L1881" s="29">
        <f t="shared" si="712"/>
        <v>33600</v>
      </c>
      <c r="M1881" s="43">
        <v>28000.0</v>
      </c>
      <c r="N1881" s="28"/>
      <c r="O1881" s="30">
        <v>54000.0</v>
      </c>
      <c r="P1881" s="31">
        <f t="shared" si="714"/>
        <v>0.005185185185</v>
      </c>
      <c r="Q1881" s="32">
        <f t="shared" si="715"/>
        <v>-26000</v>
      </c>
      <c r="R1881" s="32">
        <f t="shared" si="716"/>
        <v>-36000</v>
      </c>
      <c r="S1881" s="28"/>
      <c r="T1881" s="28">
        <f t="shared" si="713"/>
        <v>1</v>
      </c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</row>
    <row r="1882">
      <c r="A1882" s="25" t="s">
        <v>113</v>
      </c>
      <c r="B1882" s="26" t="s">
        <v>1937</v>
      </c>
      <c r="C1882" s="42" t="s">
        <v>6682</v>
      </c>
      <c r="D1882" s="28" t="s">
        <v>6683</v>
      </c>
      <c r="E1882" s="28" t="s">
        <v>1902</v>
      </c>
      <c r="F1882" s="28" t="s">
        <v>1924</v>
      </c>
      <c r="G1882" s="28" t="s">
        <v>6684</v>
      </c>
      <c r="H1882" s="28" t="s">
        <v>86</v>
      </c>
      <c r="I1882" s="28" t="s">
        <v>127</v>
      </c>
      <c r="J1882" s="28" t="s">
        <v>1482</v>
      </c>
      <c r="K1882" s="28" t="s">
        <v>636</v>
      </c>
      <c r="L1882" s="29">
        <f t="shared" si="712"/>
        <v>54000</v>
      </c>
      <c r="M1882" s="43">
        <v>45000.0</v>
      </c>
      <c r="N1882" s="28"/>
      <c r="O1882" s="30">
        <v>54000.0</v>
      </c>
      <c r="P1882" s="31">
        <f t="shared" si="714"/>
        <v>0.008333333333</v>
      </c>
      <c r="Q1882" s="32">
        <f t="shared" si="715"/>
        <v>-9000</v>
      </c>
      <c r="R1882" s="32">
        <f t="shared" si="716"/>
        <v>-19000</v>
      </c>
      <c r="S1882" s="28"/>
      <c r="T1882" s="28">
        <f t="shared" si="713"/>
        <v>1</v>
      </c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</row>
    <row r="1883">
      <c r="A1883" s="25" t="s">
        <v>113</v>
      </c>
      <c r="B1883" s="35" t="s">
        <v>1949</v>
      </c>
      <c r="C1883" s="27" t="s">
        <v>6685</v>
      </c>
      <c r="D1883" s="28" t="s">
        <v>6686</v>
      </c>
      <c r="E1883" s="28" t="s">
        <v>1902</v>
      </c>
      <c r="F1883" s="28" t="s">
        <v>1952</v>
      </c>
      <c r="G1883" s="28" t="s">
        <v>6687</v>
      </c>
      <c r="H1883" s="28" t="s">
        <v>86</v>
      </c>
      <c r="I1883" s="28" t="s">
        <v>146</v>
      </c>
      <c r="J1883" s="32" t="s">
        <v>1450</v>
      </c>
      <c r="K1883" s="32" t="s">
        <v>1140</v>
      </c>
      <c r="L1883" s="29">
        <v>60000.0</v>
      </c>
      <c r="M1883" s="49">
        <v>50000.0</v>
      </c>
      <c r="N1883" s="50"/>
      <c r="O1883" s="48">
        <v>54000.0</v>
      </c>
      <c r="P1883" s="31">
        <f t="shared" si="714"/>
        <v>0.009259259259</v>
      </c>
      <c r="Q1883" s="32">
        <f t="shared" si="715"/>
        <v>-4000</v>
      </c>
      <c r="R1883" s="32">
        <f t="shared" si="716"/>
        <v>-14000</v>
      </c>
      <c r="S1883" s="28"/>
      <c r="T1883" s="28">
        <f t="shared" si="713"/>
        <v>1</v>
      </c>
      <c r="U1883" s="28"/>
      <c r="V1883" s="28"/>
      <c r="W1883" s="28"/>
    </row>
    <row r="1884">
      <c r="A1884" s="52" t="s">
        <v>114</v>
      </c>
      <c r="B1884" s="26" t="s">
        <v>2005</v>
      </c>
      <c r="C1884" s="34">
        <v>963.0</v>
      </c>
      <c r="D1884" s="28" t="str">
        <f>CONCATENATE(A1884," x ", G1884)</f>
        <v>Persian King (IRE) x Sermina (IRE)</v>
      </c>
      <c r="E1884" s="26" t="s">
        <v>1902</v>
      </c>
      <c r="F1884" s="26" t="s">
        <v>2019</v>
      </c>
      <c r="G1884" s="26" t="s">
        <v>6688</v>
      </c>
      <c r="H1884" s="28"/>
      <c r="I1884" s="28"/>
      <c r="J1884" s="26" t="s">
        <v>1617</v>
      </c>
      <c r="K1884" s="26" t="s">
        <v>1093</v>
      </c>
      <c r="L1884" s="55">
        <v>20000.0</v>
      </c>
      <c r="M1884" s="29">
        <f>L1884</f>
        <v>20000</v>
      </c>
      <c r="N1884" s="28"/>
      <c r="O1884" s="37">
        <v>25000.0</v>
      </c>
      <c r="P1884" s="31">
        <f t="shared" ref="P1884:P1885" si="717">sum(L1884/O1884/100)</f>
        <v>0.008</v>
      </c>
      <c r="Q1884" s="32">
        <f t="shared" ref="Q1884:Q1885" si="718">sum(L1884-O1884)</f>
        <v>-5000</v>
      </c>
      <c r="R1884" s="32">
        <f t="shared" ref="R1884:R1885" si="719">L1884-O1884-$S$1</f>
        <v>-15000</v>
      </c>
      <c r="S1884" s="28"/>
      <c r="T1884" s="28">
        <f t="shared" ref="T1884:T1885" si="720">IF(O1884&gt;=L1884,1,0)</f>
        <v>1</v>
      </c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</row>
    <row r="1885">
      <c r="A1885" s="25" t="s">
        <v>114</v>
      </c>
      <c r="B1885" s="26" t="s">
        <v>1933</v>
      </c>
      <c r="C1885" s="39" t="s">
        <v>6689</v>
      </c>
      <c r="D1885" s="28" t="s">
        <v>6690</v>
      </c>
      <c r="E1885" s="28" t="s">
        <v>1905</v>
      </c>
      <c r="F1885" s="28" t="s">
        <v>1924</v>
      </c>
      <c r="G1885" s="28" t="s">
        <v>6691</v>
      </c>
      <c r="H1885" s="53" t="s">
        <v>86</v>
      </c>
      <c r="I1885" s="28" t="s">
        <v>2422</v>
      </c>
      <c r="J1885" s="28" t="s">
        <v>1799</v>
      </c>
      <c r="K1885" s="28" t="s">
        <v>873</v>
      </c>
      <c r="L1885" s="29">
        <f t="shared" ref="L1885:L1887" si="721">M1885*1.2</f>
        <v>48000</v>
      </c>
      <c r="M1885" s="49">
        <v>40000.0</v>
      </c>
      <c r="N1885" s="28"/>
      <c r="O1885" s="37">
        <v>25000.0</v>
      </c>
      <c r="P1885" s="31">
        <f t="shared" si="717"/>
        <v>0.0192</v>
      </c>
      <c r="Q1885" s="32">
        <f t="shared" si="718"/>
        <v>23000</v>
      </c>
      <c r="R1885" s="32">
        <f t="shared" si="719"/>
        <v>13000</v>
      </c>
      <c r="S1885" s="28"/>
      <c r="T1885" s="28">
        <f t="shared" si="720"/>
        <v>0</v>
      </c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</row>
    <row r="1886">
      <c r="A1886" s="25" t="s">
        <v>114</v>
      </c>
      <c r="B1886" s="26" t="s">
        <v>1937</v>
      </c>
      <c r="C1886" s="42" t="s">
        <v>5265</v>
      </c>
      <c r="D1886" s="28" t="s">
        <v>6692</v>
      </c>
      <c r="E1886" s="28" t="s">
        <v>1902</v>
      </c>
      <c r="F1886" s="28" t="s">
        <v>1924</v>
      </c>
      <c r="G1886" s="28" t="s">
        <v>6693</v>
      </c>
      <c r="H1886" s="28" t="s">
        <v>86</v>
      </c>
      <c r="I1886" s="28" t="s">
        <v>1968</v>
      </c>
      <c r="J1886" s="28" t="s">
        <v>1833</v>
      </c>
      <c r="K1886" s="28" t="s">
        <v>691</v>
      </c>
      <c r="L1886" s="29">
        <f t="shared" si="721"/>
        <v>66000</v>
      </c>
      <c r="M1886" s="43">
        <v>55000.0</v>
      </c>
      <c r="N1886" s="28"/>
      <c r="O1886" s="30">
        <v>25000.0</v>
      </c>
      <c r="P1886" s="31">
        <f>sum(M1886/O1886/100)</f>
        <v>0.022</v>
      </c>
      <c r="Q1886" s="32">
        <f>sum(M1886-O1886)</f>
        <v>30000</v>
      </c>
      <c r="R1886" s="32">
        <f>M1886-O1886-$S$1</f>
        <v>20000</v>
      </c>
      <c r="S1886" s="28"/>
      <c r="T1886" s="28">
        <f>IF(O1886&gt;=M1886,1,0)</f>
        <v>0</v>
      </c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</row>
    <row r="1887">
      <c r="A1887" s="25" t="s">
        <v>115</v>
      </c>
      <c r="B1887" s="26" t="s">
        <v>1900</v>
      </c>
      <c r="C1887" s="27">
        <v>139.0</v>
      </c>
      <c r="D1887" s="28" t="s">
        <v>6694</v>
      </c>
      <c r="E1887" s="28" t="s">
        <v>1902</v>
      </c>
      <c r="F1887" s="28"/>
      <c r="G1887" s="28" t="s">
        <v>6695</v>
      </c>
      <c r="H1887" s="28"/>
      <c r="I1887" s="28"/>
      <c r="J1887" s="28" t="s">
        <v>1678</v>
      </c>
      <c r="K1887" s="28" t="s">
        <v>1079</v>
      </c>
      <c r="L1887" s="29">
        <f t="shared" si="721"/>
        <v>108000</v>
      </c>
      <c r="M1887" s="29">
        <v>90000.0</v>
      </c>
      <c r="N1887" s="28"/>
      <c r="O1887" s="30">
        <v>10000.0</v>
      </c>
      <c r="P1887" s="31">
        <f t="shared" ref="P1887:P1895" si="722">sum(L1887/O1887/100)</f>
        <v>0.108</v>
      </c>
      <c r="Q1887" s="32">
        <f t="shared" ref="Q1887:Q1895" si="723">sum(L1887-O1887)</f>
        <v>98000</v>
      </c>
      <c r="R1887" s="32">
        <f t="shared" ref="R1887:R1895" si="724">L1887-O1887-$S$1</f>
        <v>88000</v>
      </c>
      <c r="S1887" s="28"/>
      <c r="T1887" s="28">
        <f t="shared" ref="T1887:T1895" si="725">IF(O1887&gt;=L1887,1,0)</f>
        <v>0</v>
      </c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</row>
    <row r="1888">
      <c r="A1888" s="33" t="s">
        <v>115</v>
      </c>
      <c r="B1888" s="26" t="s">
        <v>2005</v>
      </c>
      <c r="C1888" s="54">
        <v>633.0</v>
      </c>
      <c r="D1888" s="28" t="s">
        <v>6696</v>
      </c>
      <c r="E1888" s="26" t="s">
        <v>1905</v>
      </c>
      <c r="F1888" s="35" t="s">
        <v>2007</v>
      </c>
      <c r="G1888" s="35" t="s">
        <v>6697</v>
      </c>
      <c r="H1888" s="28"/>
      <c r="I1888" s="28"/>
      <c r="J1888" s="35" t="s">
        <v>1412</v>
      </c>
      <c r="K1888" s="35" t="s">
        <v>1015</v>
      </c>
      <c r="L1888" s="40">
        <v>15000.0</v>
      </c>
      <c r="M1888" s="29">
        <f t="shared" ref="M1888:M1895" si="726">L1888</f>
        <v>15000</v>
      </c>
      <c r="N1888" s="53"/>
      <c r="O1888" s="30">
        <v>10000.0</v>
      </c>
      <c r="P1888" s="31">
        <f t="shared" si="722"/>
        <v>0.015</v>
      </c>
      <c r="Q1888" s="32">
        <f t="shared" si="723"/>
        <v>5000</v>
      </c>
      <c r="R1888" s="32">
        <f t="shared" si="724"/>
        <v>-5000</v>
      </c>
      <c r="S1888" s="28"/>
      <c r="T1888" s="28">
        <f t="shared" si="725"/>
        <v>0</v>
      </c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</row>
    <row r="1889">
      <c r="A1889" s="33" t="s">
        <v>115</v>
      </c>
      <c r="B1889" s="26" t="s">
        <v>2005</v>
      </c>
      <c r="C1889" s="54">
        <v>710.0</v>
      </c>
      <c r="D1889" s="35" t="s">
        <v>6698</v>
      </c>
      <c r="E1889" s="26" t="s">
        <v>1905</v>
      </c>
      <c r="F1889" s="35" t="s">
        <v>1952</v>
      </c>
      <c r="G1889" s="35">
        <v>2023.0</v>
      </c>
      <c r="H1889" s="28"/>
      <c r="I1889" s="28"/>
      <c r="J1889" s="35" t="s">
        <v>1617</v>
      </c>
      <c r="K1889" s="35" t="s">
        <v>1382</v>
      </c>
      <c r="L1889" s="40">
        <v>4000.0</v>
      </c>
      <c r="M1889" s="29">
        <f t="shared" si="726"/>
        <v>4000</v>
      </c>
      <c r="N1889" s="53"/>
      <c r="O1889" s="30">
        <v>10000.0</v>
      </c>
      <c r="P1889" s="31">
        <f t="shared" si="722"/>
        <v>0.004</v>
      </c>
      <c r="Q1889" s="32">
        <f t="shared" si="723"/>
        <v>-6000</v>
      </c>
      <c r="R1889" s="32">
        <f t="shared" si="724"/>
        <v>-16000</v>
      </c>
      <c r="S1889" s="28"/>
      <c r="T1889" s="28">
        <f t="shared" si="725"/>
        <v>1</v>
      </c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</row>
    <row r="1890">
      <c r="A1890" s="33" t="s">
        <v>115</v>
      </c>
      <c r="B1890" s="26" t="s">
        <v>2005</v>
      </c>
      <c r="C1890" s="54">
        <v>719.0</v>
      </c>
      <c r="D1890" s="28" t="s">
        <v>6699</v>
      </c>
      <c r="E1890" s="26" t="s">
        <v>1905</v>
      </c>
      <c r="F1890" s="35" t="s">
        <v>1952</v>
      </c>
      <c r="G1890" s="35">
        <v>2023.0</v>
      </c>
      <c r="H1890" s="28"/>
      <c r="I1890" s="28"/>
      <c r="J1890" s="35" t="s">
        <v>1617</v>
      </c>
      <c r="K1890" s="35" t="s">
        <v>974</v>
      </c>
      <c r="L1890" s="40">
        <v>13000.0</v>
      </c>
      <c r="M1890" s="29">
        <f t="shared" si="726"/>
        <v>13000</v>
      </c>
      <c r="N1890" s="53"/>
      <c r="O1890" s="30">
        <v>10000.0</v>
      </c>
      <c r="P1890" s="31">
        <f t="shared" si="722"/>
        <v>0.013</v>
      </c>
      <c r="Q1890" s="32">
        <f t="shared" si="723"/>
        <v>3000</v>
      </c>
      <c r="R1890" s="32">
        <f t="shared" si="724"/>
        <v>-7000</v>
      </c>
      <c r="S1890" s="28"/>
      <c r="T1890" s="28">
        <f t="shared" si="725"/>
        <v>0</v>
      </c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</row>
    <row r="1891">
      <c r="A1891" s="52" t="s">
        <v>115</v>
      </c>
      <c r="B1891" s="26" t="s">
        <v>2005</v>
      </c>
      <c r="C1891" s="34">
        <v>980.0</v>
      </c>
      <c r="D1891" s="28" t="str">
        <f>CONCATENATE(A1891," x ", G1891)</f>
        <v>Phoenix of Spain (IRE) x Soul Custody (CAN)</v>
      </c>
      <c r="E1891" s="26" t="s">
        <v>1905</v>
      </c>
      <c r="F1891" s="26" t="s">
        <v>2019</v>
      </c>
      <c r="G1891" s="26" t="s">
        <v>6700</v>
      </c>
      <c r="H1891" s="28"/>
      <c r="I1891" s="28"/>
      <c r="J1891" s="26" t="s">
        <v>1751</v>
      </c>
      <c r="K1891" s="26" t="s">
        <v>814</v>
      </c>
      <c r="L1891" s="55">
        <v>4000.0</v>
      </c>
      <c r="M1891" s="29">
        <f t="shared" si="726"/>
        <v>4000</v>
      </c>
      <c r="N1891" s="28"/>
      <c r="O1891" s="37">
        <v>10000.0</v>
      </c>
      <c r="P1891" s="31">
        <f t="shared" si="722"/>
        <v>0.004</v>
      </c>
      <c r="Q1891" s="32">
        <f t="shared" si="723"/>
        <v>-6000</v>
      </c>
      <c r="R1891" s="32">
        <f t="shared" si="724"/>
        <v>-16000</v>
      </c>
      <c r="S1891" s="28"/>
      <c r="T1891" s="28">
        <f t="shared" si="725"/>
        <v>1</v>
      </c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</row>
    <row r="1892">
      <c r="A1892" s="38" t="s">
        <v>115</v>
      </c>
      <c r="B1892" s="34" t="s">
        <v>1921</v>
      </c>
      <c r="C1892" s="39" t="s">
        <v>6701</v>
      </c>
      <c r="D1892" s="28" t="s">
        <v>6702</v>
      </c>
      <c r="E1892" s="26" t="s">
        <v>1905</v>
      </c>
      <c r="F1892" s="28" t="s">
        <v>1924</v>
      </c>
      <c r="G1892" s="28" t="s">
        <v>6703</v>
      </c>
      <c r="H1892" s="28" t="s">
        <v>93</v>
      </c>
      <c r="I1892" s="28" t="s">
        <v>6704</v>
      </c>
      <c r="J1892" s="28" t="s">
        <v>1617</v>
      </c>
      <c r="K1892" s="28" t="s">
        <v>746</v>
      </c>
      <c r="L1892" s="40">
        <v>13000.0</v>
      </c>
      <c r="M1892" s="29">
        <f t="shared" si="726"/>
        <v>13000</v>
      </c>
      <c r="N1892" s="57"/>
      <c r="O1892" s="37">
        <v>10000.0</v>
      </c>
      <c r="P1892" s="31">
        <f t="shared" si="722"/>
        <v>0.013</v>
      </c>
      <c r="Q1892" s="32">
        <f t="shared" si="723"/>
        <v>3000</v>
      </c>
      <c r="R1892" s="32">
        <f t="shared" si="724"/>
        <v>-7000</v>
      </c>
      <c r="S1892" s="28"/>
      <c r="T1892" s="28">
        <f t="shared" si="725"/>
        <v>0</v>
      </c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</row>
    <row r="1893">
      <c r="A1893" s="38" t="s">
        <v>115</v>
      </c>
      <c r="B1893" s="34" t="s">
        <v>1921</v>
      </c>
      <c r="C1893" s="39" t="s">
        <v>6705</v>
      </c>
      <c r="D1893" s="28" t="s">
        <v>6706</v>
      </c>
      <c r="E1893" s="26" t="s">
        <v>1902</v>
      </c>
      <c r="F1893" s="28" t="s">
        <v>2382</v>
      </c>
      <c r="G1893" s="28" t="s">
        <v>6707</v>
      </c>
      <c r="H1893" s="28" t="s">
        <v>93</v>
      </c>
      <c r="I1893" s="28" t="s">
        <v>4207</v>
      </c>
      <c r="J1893" s="28" t="s">
        <v>1751</v>
      </c>
      <c r="K1893" s="28" t="s">
        <v>241</v>
      </c>
      <c r="L1893" s="40">
        <v>3000.0</v>
      </c>
      <c r="M1893" s="29">
        <f t="shared" si="726"/>
        <v>3000</v>
      </c>
      <c r="N1893" s="57"/>
      <c r="O1893" s="37">
        <v>10000.0</v>
      </c>
      <c r="P1893" s="31">
        <f t="shared" si="722"/>
        <v>0.003</v>
      </c>
      <c r="Q1893" s="32">
        <f t="shared" si="723"/>
        <v>-7000</v>
      </c>
      <c r="R1893" s="32">
        <f t="shared" si="724"/>
        <v>-17000</v>
      </c>
      <c r="S1893" s="28"/>
      <c r="T1893" s="28">
        <f t="shared" si="725"/>
        <v>1</v>
      </c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</row>
    <row r="1894">
      <c r="A1894" s="38" t="s">
        <v>115</v>
      </c>
      <c r="B1894" s="34" t="s">
        <v>1921</v>
      </c>
      <c r="C1894" s="39" t="s">
        <v>6708</v>
      </c>
      <c r="D1894" s="28" t="s">
        <v>6709</v>
      </c>
      <c r="E1894" s="26" t="s">
        <v>1902</v>
      </c>
      <c r="F1894" s="28" t="s">
        <v>1924</v>
      </c>
      <c r="G1894" s="28" t="s">
        <v>6710</v>
      </c>
      <c r="H1894" s="28" t="s">
        <v>93</v>
      </c>
      <c r="I1894" s="28" t="s">
        <v>112</v>
      </c>
      <c r="J1894" s="28" t="s">
        <v>1839</v>
      </c>
      <c r="K1894" s="28" t="s">
        <v>799</v>
      </c>
      <c r="L1894" s="40">
        <v>10000.0</v>
      </c>
      <c r="M1894" s="29">
        <f t="shared" si="726"/>
        <v>10000</v>
      </c>
      <c r="N1894" s="57"/>
      <c r="O1894" s="37">
        <v>10000.0</v>
      </c>
      <c r="P1894" s="31">
        <f t="shared" si="722"/>
        <v>0.01</v>
      </c>
      <c r="Q1894" s="32">
        <f t="shared" si="723"/>
        <v>0</v>
      </c>
      <c r="R1894" s="32">
        <f t="shared" si="724"/>
        <v>-10000</v>
      </c>
      <c r="S1894" s="28"/>
      <c r="T1894" s="28">
        <f t="shared" si="725"/>
        <v>1</v>
      </c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</row>
    <row r="1895">
      <c r="A1895" s="38" t="s">
        <v>115</v>
      </c>
      <c r="B1895" s="34" t="s">
        <v>1928</v>
      </c>
      <c r="C1895" s="39" t="s">
        <v>4080</v>
      </c>
      <c r="D1895" s="28" t="s">
        <v>6711</v>
      </c>
      <c r="E1895" s="26" t="s">
        <v>1905</v>
      </c>
      <c r="F1895" s="28" t="s">
        <v>1924</v>
      </c>
      <c r="G1895" s="28" t="s">
        <v>6712</v>
      </c>
      <c r="H1895" s="28" t="s">
        <v>93</v>
      </c>
      <c r="I1895" s="28" t="s">
        <v>2447</v>
      </c>
      <c r="J1895" s="28" t="s">
        <v>1582</v>
      </c>
      <c r="K1895" s="28" t="s">
        <v>1005</v>
      </c>
      <c r="L1895" s="40">
        <v>22000.0</v>
      </c>
      <c r="M1895" s="29">
        <f t="shared" si="726"/>
        <v>22000</v>
      </c>
      <c r="N1895" s="57"/>
      <c r="O1895" s="37">
        <v>10000.0</v>
      </c>
      <c r="P1895" s="31">
        <f t="shared" si="722"/>
        <v>0.022</v>
      </c>
      <c r="Q1895" s="32">
        <f t="shared" si="723"/>
        <v>12000</v>
      </c>
      <c r="R1895" s="32">
        <f t="shared" si="724"/>
        <v>2000</v>
      </c>
      <c r="S1895" s="28"/>
      <c r="T1895" s="28">
        <f t="shared" si="725"/>
        <v>0</v>
      </c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</row>
    <row r="1896">
      <c r="A1896" s="25" t="s">
        <v>115</v>
      </c>
      <c r="B1896" s="26" t="s">
        <v>1937</v>
      </c>
      <c r="C1896" s="44" t="s">
        <v>6713</v>
      </c>
      <c r="D1896" s="6" t="s">
        <v>6714</v>
      </c>
      <c r="E1896" s="6" t="s">
        <v>1902</v>
      </c>
      <c r="F1896" s="6" t="s">
        <v>3587</v>
      </c>
      <c r="G1896" s="6" t="s">
        <v>6715</v>
      </c>
      <c r="I1896" s="6" t="s">
        <v>93</v>
      </c>
      <c r="J1896" s="6" t="s">
        <v>1808</v>
      </c>
      <c r="K1896" s="6" t="s">
        <v>1159</v>
      </c>
      <c r="L1896" s="29">
        <f t="shared" ref="L1896:L1900" si="727">M1896*1.2</f>
        <v>44400</v>
      </c>
      <c r="M1896" s="45">
        <v>37000.0</v>
      </c>
      <c r="O1896" s="30">
        <v>10000.0</v>
      </c>
      <c r="P1896" s="31">
        <v>0.037000000000000005</v>
      </c>
      <c r="Q1896" s="32">
        <v>27000.0</v>
      </c>
      <c r="R1896" s="32">
        <v>17000.0</v>
      </c>
      <c r="S1896" s="28"/>
      <c r="T1896" s="28">
        <f t="shared" ref="T1896:T1903" si="728">IF(O1896&gt;=M1896,1,0)</f>
        <v>0</v>
      </c>
    </row>
    <row r="1897">
      <c r="A1897" s="25" t="s">
        <v>115</v>
      </c>
      <c r="B1897" s="26" t="s">
        <v>1937</v>
      </c>
      <c r="C1897" s="39" t="s">
        <v>5600</v>
      </c>
      <c r="D1897" s="28" t="s">
        <v>6716</v>
      </c>
      <c r="E1897" s="28" t="s">
        <v>1902</v>
      </c>
      <c r="F1897" s="28" t="s">
        <v>3690</v>
      </c>
      <c r="G1897" s="28" t="s">
        <v>6717</v>
      </c>
      <c r="H1897" s="28" t="s">
        <v>93</v>
      </c>
      <c r="I1897" s="28" t="s">
        <v>3679</v>
      </c>
      <c r="J1897" s="28" t="s">
        <v>1693</v>
      </c>
      <c r="K1897" s="28" t="s">
        <v>177</v>
      </c>
      <c r="L1897" s="29">
        <f t="shared" si="727"/>
        <v>144000</v>
      </c>
      <c r="M1897" s="40">
        <v>120000.0</v>
      </c>
      <c r="N1897" s="32"/>
      <c r="O1897" s="30">
        <v>10000.0</v>
      </c>
      <c r="P1897" s="31">
        <f t="shared" ref="P1897:P1903" si="729">sum(M1897/O1897/100)</f>
        <v>0.12</v>
      </c>
      <c r="Q1897" s="32">
        <f t="shared" ref="Q1897:Q1903" si="730">sum(M1897-O1897)</f>
        <v>110000</v>
      </c>
      <c r="R1897" s="32">
        <f t="shared" ref="R1897:R1903" si="731">M1897-O1897-$S$1</f>
        <v>100000</v>
      </c>
      <c r="S1897" s="28"/>
      <c r="T1897" s="28">
        <f t="shared" si="728"/>
        <v>0</v>
      </c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</row>
    <row r="1898">
      <c r="A1898" s="25" t="s">
        <v>115</v>
      </c>
      <c r="B1898" s="26" t="s">
        <v>1937</v>
      </c>
      <c r="C1898" s="39" t="s">
        <v>5108</v>
      </c>
      <c r="D1898" s="28" t="s">
        <v>6718</v>
      </c>
      <c r="E1898" s="28" t="s">
        <v>1902</v>
      </c>
      <c r="F1898" s="28" t="s">
        <v>1952</v>
      </c>
      <c r="G1898" s="28" t="s">
        <v>6719</v>
      </c>
      <c r="H1898" s="28" t="s">
        <v>93</v>
      </c>
      <c r="I1898" s="28" t="s">
        <v>2201</v>
      </c>
      <c r="J1898" s="28" t="s">
        <v>1638</v>
      </c>
      <c r="K1898" s="28" t="s">
        <v>679</v>
      </c>
      <c r="L1898" s="29">
        <f t="shared" si="727"/>
        <v>84000</v>
      </c>
      <c r="M1898" s="40">
        <v>70000.0</v>
      </c>
      <c r="N1898" s="32"/>
      <c r="O1898" s="30">
        <v>10000.0</v>
      </c>
      <c r="P1898" s="31">
        <f t="shared" si="729"/>
        <v>0.07</v>
      </c>
      <c r="Q1898" s="32">
        <f t="shared" si="730"/>
        <v>60000</v>
      </c>
      <c r="R1898" s="32">
        <f t="shared" si="731"/>
        <v>50000</v>
      </c>
      <c r="S1898" s="28"/>
      <c r="T1898" s="28">
        <f t="shared" si="728"/>
        <v>0</v>
      </c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</row>
    <row r="1899">
      <c r="A1899" s="25" t="s">
        <v>115</v>
      </c>
      <c r="B1899" s="26" t="s">
        <v>1937</v>
      </c>
      <c r="C1899" s="42" t="s">
        <v>2847</v>
      </c>
      <c r="D1899" s="28" t="s">
        <v>6720</v>
      </c>
      <c r="E1899" s="28" t="s">
        <v>1902</v>
      </c>
      <c r="F1899" s="28" t="s">
        <v>2382</v>
      </c>
      <c r="G1899" s="28" t="s">
        <v>6721</v>
      </c>
      <c r="H1899" s="28" t="s">
        <v>93</v>
      </c>
      <c r="I1899" s="28" t="s">
        <v>3374</v>
      </c>
      <c r="J1899" s="28" t="s">
        <v>1534</v>
      </c>
      <c r="K1899" s="28" t="s">
        <v>309</v>
      </c>
      <c r="L1899" s="29">
        <f t="shared" si="727"/>
        <v>36000</v>
      </c>
      <c r="M1899" s="43">
        <v>30000.0</v>
      </c>
      <c r="N1899" s="28"/>
      <c r="O1899" s="30">
        <v>10000.0</v>
      </c>
      <c r="P1899" s="31">
        <f t="shared" si="729"/>
        <v>0.03</v>
      </c>
      <c r="Q1899" s="32">
        <f t="shared" si="730"/>
        <v>20000</v>
      </c>
      <c r="R1899" s="32">
        <f t="shared" si="731"/>
        <v>10000</v>
      </c>
      <c r="S1899" s="28"/>
      <c r="T1899" s="28">
        <f t="shared" si="728"/>
        <v>0</v>
      </c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</row>
    <row r="1900">
      <c r="A1900" s="25" t="s">
        <v>115</v>
      </c>
      <c r="B1900" s="26" t="s">
        <v>1937</v>
      </c>
      <c r="C1900" s="42" t="s">
        <v>6722</v>
      </c>
      <c r="D1900" s="28" t="s">
        <v>6723</v>
      </c>
      <c r="E1900" s="28" t="s">
        <v>1902</v>
      </c>
      <c r="F1900" s="28" t="s">
        <v>1924</v>
      </c>
      <c r="G1900" s="28" t="s">
        <v>6724</v>
      </c>
      <c r="H1900" s="28" t="s">
        <v>93</v>
      </c>
      <c r="I1900" s="28" t="s">
        <v>2391</v>
      </c>
      <c r="J1900" s="28" t="s">
        <v>1679</v>
      </c>
      <c r="K1900" s="28" t="s">
        <v>925</v>
      </c>
      <c r="L1900" s="29">
        <f t="shared" si="727"/>
        <v>66000</v>
      </c>
      <c r="M1900" s="43">
        <v>55000.0</v>
      </c>
      <c r="N1900" s="28"/>
      <c r="O1900" s="30">
        <v>10000.0</v>
      </c>
      <c r="P1900" s="31">
        <f t="shared" si="729"/>
        <v>0.055</v>
      </c>
      <c r="Q1900" s="32">
        <f t="shared" si="730"/>
        <v>45000</v>
      </c>
      <c r="R1900" s="32">
        <f t="shared" si="731"/>
        <v>35000</v>
      </c>
      <c r="S1900" s="28"/>
      <c r="T1900" s="28">
        <f t="shared" si="728"/>
        <v>0</v>
      </c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</row>
    <row r="1901">
      <c r="A1901" s="25" t="s">
        <v>115</v>
      </c>
      <c r="B1901" s="35" t="s">
        <v>1949</v>
      </c>
      <c r="C1901" s="44" t="s">
        <v>6725</v>
      </c>
      <c r="D1901" s="6" t="s">
        <v>6726</v>
      </c>
      <c r="E1901" s="6" t="s">
        <v>1902</v>
      </c>
      <c r="F1901" s="6" t="s">
        <v>2382</v>
      </c>
      <c r="G1901" s="6" t="s">
        <v>6727</v>
      </c>
      <c r="H1901" s="6" t="s">
        <v>93</v>
      </c>
      <c r="I1901" s="6" t="s">
        <v>5000</v>
      </c>
      <c r="J1901" s="6" t="s">
        <v>1534</v>
      </c>
      <c r="K1901" s="6" t="s">
        <v>459</v>
      </c>
      <c r="L1901" s="46">
        <v>4800.0</v>
      </c>
      <c r="M1901" s="47">
        <v>4000.0</v>
      </c>
      <c r="O1901" s="48">
        <v>10000.0</v>
      </c>
      <c r="P1901" s="31">
        <f t="shared" si="729"/>
        <v>0.004</v>
      </c>
      <c r="Q1901" s="32">
        <f t="shared" si="730"/>
        <v>-6000</v>
      </c>
      <c r="R1901" s="32">
        <f t="shared" si="731"/>
        <v>-16000</v>
      </c>
      <c r="S1901" s="28"/>
      <c r="T1901" s="28">
        <f t="shared" si="728"/>
        <v>1</v>
      </c>
    </row>
    <row r="1902">
      <c r="A1902" s="25" t="s">
        <v>115</v>
      </c>
      <c r="B1902" s="35" t="s">
        <v>1949</v>
      </c>
      <c r="C1902" s="27" t="s">
        <v>6728</v>
      </c>
      <c r="D1902" s="28" t="s">
        <v>6729</v>
      </c>
      <c r="E1902" s="28" t="s">
        <v>1902</v>
      </c>
      <c r="F1902" s="28" t="s">
        <v>3587</v>
      </c>
      <c r="G1902" s="28" t="s">
        <v>6730</v>
      </c>
      <c r="H1902" s="28" t="s">
        <v>93</v>
      </c>
      <c r="I1902" s="28" t="s">
        <v>6731</v>
      </c>
      <c r="J1902" s="32" t="s">
        <v>1614</v>
      </c>
      <c r="K1902" s="32" t="s">
        <v>1176</v>
      </c>
      <c r="L1902" s="29">
        <v>14400.0</v>
      </c>
      <c r="M1902" s="49">
        <v>12000.0</v>
      </c>
      <c r="N1902" s="50"/>
      <c r="O1902" s="48">
        <v>10000.0</v>
      </c>
      <c r="P1902" s="31">
        <f t="shared" si="729"/>
        <v>0.012</v>
      </c>
      <c r="Q1902" s="32">
        <f t="shared" si="730"/>
        <v>2000</v>
      </c>
      <c r="R1902" s="32">
        <f t="shared" si="731"/>
        <v>-8000</v>
      </c>
      <c r="S1902" s="28"/>
      <c r="T1902" s="28">
        <f t="shared" si="728"/>
        <v>0</v>
      </c>
      <c r="U1902" s="28"/>
      <c r="V1902" s="28"/>
      <c r="W1902" s="28"/>
    </row>
    <row r="1903">
      <c r="A1903" s="25" t="s">
        <v>115</v>
      </c>
      <c r="B1903" s="35" t="s">
        <v>1949</v>
      </c>
      <c r="C1903" s="27" t="s">
        <v>6732</v>
      </c>
      <c r="D1903" s="28" t="s">
        <v>6733</v>
      </c>
      <c r="E1903" s="28" t="s">
        <v>1902</v>
      </c>
      <c r="F1903" s="28" t="s">
        <v>1924</v>
      </c>
      <c r="G1903" s="28" t="s">
        <v>6734</v>
      </c>
      <c r="H1903" s="28" t="s">
        <v>93</v>
      </c>
      <c r="I1903" s="28" t="s">
        <v>2314</v>
      </c>
      <c r="J1903" s="32" t="s">
        <v>1534</v>
      </c>
      <c r="K1903" s="32" t="s">
        <v>1077</v>
      </c>
      <c r="L1903" s="29">
        <v>6000.0</v>
      </c>
      <c r="M1903" s="49">
        <v>5000.0</v>
      </c>
      <c r="N1903" s="50"/>
      <c r="O1903" s="48">
        <v>10000.0</v>
      </c>
      <c r="P1903" s="31">
        <f t="shared" si="729"/>
        <v>0.005</v>
      </c>
      <c r="Q1903" s="32">
        <f t="shared" si="730"/>
        <v>-5000</v>
      </c>
      <c r="R1903" s="32">
        <f t="shared" si="731"/>
        <v>-15000</v>
      </c>
      <c r="S1903" s="28"/>
      <c r="T1903" s="28">
        <f t="shared" si="728"/>
        <v>1</v>
      </c>
      <c r="U1903" s="28"/>
      <c r="V1903" s="28"/>
      <c r="W1903" s="28"/>
    </row>
    <row r="1904">
      <c r="A1904" s="25" t="s">
        <v>116</v>
      </c>
      <c r="B1904" s="26" t="s">
        <v>1900</v>
      </c>
      <c r="C1904" s="27">
        <v>270.0</v>
      </c>
      <c r="D1904" s="28" t="s">
        <v>6735</v>
      </c>
      <c r="E1904" s="28" t="s">
        <v>1902</v>
      </c>
      <c r="F1904" s="28"/>
      <c r="G1904" s="28" t="s">
        <v>6736</v>
      </c>
      <c r="H1904" s="28"/>
      <c r="I1904" s="28"/>
      <c r="J1904" s="28" t="s">
        <v>1839</v>
      </c>
      <c r="K1904" s="28" t="s">
        <v>1193</v>
      </c>
      <c r="L1904" s="29">
        <f t="shared" ref="L1904:L1905" si="732">M1904*1.2</f>
        <v>54000</v>
      </c>
      <c r="M1904" s="29">
        <v>45000.0</v>
      </c>
      <c r="N1904" s="28"/>
      <c r="O1904" s="30">
        <v>42000.0</v>
      </c>
      <c r="P1904" s="31">
        <f t="shared" ref="P1904:P1912" si="733">sum(L1904/O1904/100)</f>
        <v>0.01285714286</v>
      </c>
      <c r="Q1904" s="32">
        <f t="shared" ref="Q1904:Q1912" si="734">sum(L1904-O1904)</f>
        <v>12000</v>
      </c>
      <c r="R1904" s="32">
        <f t="shared" ref="R1904:R1912" si="735">L1904-O1904-$S$1</f>
        <v>2000</v>
      </c>
      <c r="S1904" s="28"/>
      <c r="T1904" s="28">
        <f t="shared" ref="T1904:T1912" si="736">IF(O1904&gt;=L1904,1,0)</f>
        <v>0</v>
      </c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</row>
    <row r="1905">
      <c r="A1905" s="25" t="s">
        <v>116</v>
      </c>
      <c r="B1905" s="26" t="s">
        <v>1900</v>
      </c>
      <c r="C1905" s="27">
        <v>299.0</v>
      </c>
      <c r="D1905" s="28" t="s">
        <v>6737</v>
      </c>
      <c r="E1905" s="28" t="s">
        <v>1905</v>
      </c>
      <c r="F1905" s="28"/>
      <c r="G1905" s="28" t="s">
        <v>6738</v>
      </c>
      <c r="H1905" s="28"/>
      <c r="I1905" s="28"/>
      <c r="J1905" s="28" t="s">
        <v>1614</v>
      </c>
      <c r="K1905" s="28" t="s">
        <v>1304</v>
      </c>
      <c r="L1905" s="29">
        <f t="shared" si="732"/>
        <v>3600</v>
      </c>
      <c r="M1905" s="29">
        <v>3000.0</v>
      </c>
      <c r="N1905" s="28"/>
      <c r="O1905" s="30">
        <v>42000.0</v>
      </c>
      <c r="P1905" s="31">
        <f t="shared" si="733"/>
        <v>0.0008571428571</v>
      </c>
      <c r="Q1905" s="32">
        <f t="shared" si="734"/>
        <v>-38400</v>
      </c>
      <c r="R1905" s="32">
        <f t="shared" si="735"/>
        <v>-48400</v>
      </c>
      <c r="S1905" s="28"/>
      <c r="T1905" s="28">
        <f t="shared" si="736"/>
        <v>1</v>
      </c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</row>
    <row r="1906">
      <c r="A1906" s="52" t="s">
        <v>116</v>
      </c>
      <c r="B1906" s="26" t="s">
        <v>1919</v>
      </c>
      <c r="C1906" s="34">
        <v>263.0</v>
      </c>
      <c r="D1906" s="26" t="s">
        <v>6739</v>
      </c>
      <c r="E1906" s="26" t="s">
        <v>1902</v>
      </c>
      <c r="F1906" s="28"/>
      <c r="G1906" s="28"/>
      <c r="H1906" s="28"/>
      <c r="I1906" s="28"/>
      <c r="J1906" s="26" t="s">
        <v>1711</v>
      </c>
      <c r="K1906" s="26" t="s">
        <v>398</v>
      </c>
      <c r="L1906" s="36">
        <v>70000.0</v>
      </c>
      <c r="M1906" s="29">
        <f t="shared" ref="M1906:M1909" si="737">L1906</f>
        <v>70000</v>
      </c>
      <c r="N1906" s="53"/>
      <c r="O1906" s="37">
        <v>42000.0</v>
      </c>
      <c r="P1906" s="31">
        <f t="shared" si="733"/>
        <v>0.01666666667</v>
      </c>
      <c r="Q1906" s="32">
        <f t="shared" si="734"/>
        <v>28000</v>
      </c>
      <c r="R1906" s="32">
        <f t="shared" si="735"/>
        <v>18000</v>
      </c>
      <c r="S1906" s="28"/>
      <c r="T1906" s="28">
        <f t="shared" si="736"/>
        <v>0</v>
      </c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</row>
    <row r="1907">
      <c r="A1907" s="38" t="s">
        <v>116</v>
      </c>
      <c r="B1907" s="34" t="s">
        <v>1921</v>
      </c>
      <c r="C1907" s="39" t="s">
        <v>3865</v>
      </c>
      <c r="D1907" s="28" t="s">
        <v>6740</v>
      </c>
      <c r="E1907" s="26" t="s">
        <v>1902</v>
      </c>
      <c r="F1907" s="28" t="s">
        <v>1952</v>
      </c>
      <c r="G1907" s="28" t="s">
        <v>6741</v>
      </c>
      <c r="H1907" s="28" t="s">
        <v>2314</v>
      </c>
      <c r="I1907" s="28" t="s">
        <v>2361</v>
      </c>
      <c r="J1907" s="28" t="s">
        <v>1779</v>
      </c>
      <c r="K1907" s="28" t="s">
        <v>182</v>
      </c>
      <c r="L1907" s="40">
        <v>32000.0</v>
      </c>
      <c r="M1907" s="29">
        <f t="shared" si="737"/>
        <v>32000</v>
      </c>
      <c r="N1907" s="41"/>
      <c r="O1907" s="37">
        <v>42000.0</v>
      </c>
      <c r="P1907" s="31">
        <f t="shared" si="733"/>
        <v>0.007619047619</v>
      </c>
      <c r="Q1907" s="32">
        <f t="shared" si="734"/>
        <v>-10000</v>
      </c>
      <c r="R1907" s="32">
        <f t="shared" si="735"/>
        <v>-20000</v>
      </c>
      <c r="S1907" s="28"/>
      <c r="T1907" s="28">
        <f t="shared" si="736"/>
        <v>1</v>
      </c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</row>
    <row r="1908">
      <c r="A1908" s="38" t="s">
        <v>116</v>
      </c>
      <c r="B1908" s="34" t="s">
        <v>1928</v>
      </c>
      <c r="C1908" s="39" t="s">
        <v>4226</v>
      </c>
      <c r="D1908" s="28" t="s">
        <v>6742</v>
      </c>
      <c r="E1908" s="26" t="s">
        <v>1905</v>
      </c>
      <c r="F1908" s="28" t="s">
        <v>1924</v>
      </c>
      <c r="G1908" s="28" t="s">
        <v>6743</v>
      </c>
      <c r="H1908" s="28" t="s">
        <v>2314</v>
      </c>
      <c r="I1908" s="28" t="s">
        <v>2100</v>
      </c>
      <c r="J1908" s="28" t="s">
        <v>1560</v>
      </c>
      <c r="K1908" s="28" t="s">
        <v>1122</v>
      </c>
      <c r="L1908" s="40">
        <v>20000.0</v>
      </c>
      <c r="M1908" s="29">
        <f t="shared" si="737"/>
        <v>20000</v>
      </c>
      <c r="N1908" s="41"/>
      <c r="O1908" s="37">
        <v>42000.0</v>
      </c>
      <c r="P1908" s="31">
        <f t="shared" si="733"/>
        <v>0.004761904762</v>
      </c>
      <c r="Q1908" s="32">
        <f t="shared" si="734"/>
        <v>-22000</v>
      </c>
      <c r="R1908" s="32">
        <f t="shared" si="735"/>
        <v>-32000</v>
      </c>
      <c r="S1908" s="28"/>
      <c r="T1908" s="28">
        <f t="shared" si="736"/>
        <v>1</v>
      </c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</row>
    <row r="1909">
      <c r="A1909" s="38" t="s">
        <v>116</v>
      </c>
      <c r="B1909" s="34" t="s">
        <v>1928</v>
      </c>
      <c r="C1909" s="39" t="s">
        <v>6744</v>
      </c>
      <c r="D1909" s="28" t="s">
        <v>6745</v>
      </c>
      <c r="E1909" s="26" t="s">
        <v>1905</v>
      </c>
      <c r="F1909" s="28" t="s">
        <v>1952</v>
      </c>
      <c r="G1909" s="28" t="s">
        <v>6746</v>
      </c>
      <c r="H1909" s="28" t="s">
        <v>2314</v>
      </c>
      <c r="I1909" s="28" t="s">
        <v>79</v>
      </c>
      <c r="J1909" s="28" t="s">
        <v>1734</v>
      </c>
      <c r="K1909" s="28" t="s">
        <v>939</v>
      </c>
      <c r="L1909" s="40">
        <v>18000.0</v>
      </c>
      <c r="M1909" s="29">
        <f t="shared" si="737"/>
        <v>18000</v>
      </c>
      <c r="N1909" s="41"/>
      <c r="O1909" s="37">
        <v>42000.0</v>
      </c>
      <c r="P1909" s="31">
        <f t="shared" si="733"/>
        <v>0.004285714286</v>
      </c>
      <c r="Q1909" s="32">
        <f t="shared" si="734"/>
        <v>-24000</v>
      </c>
      <c r="R1909" s="32">
        <f t="shared" si="735"/>
        <v>-34000</v>
      </c>
      <c r="S1909" s="28"/>
      <c r="T1909" s="28">
        <f t="shared" si="736"/>
        <v>1</v>
      </c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</row>
    <row r="1910">
      <c r="A1910" s="25" t="s">
        <v>116</v>
      </c>
      <c r="B1910" s="26" t="s">
        <v>1933</v>
      </c>
      <c r="C1910" s="39" t="s">
        <v>2256</v>
      </c>
      <c r="D1910" s="28" t="s">
        <v>6747</v>
      </c>
      <c r="E1910" s="28" t="s">
        <v>1905</v>
      </c>
      <c r="F1910" s="28" t="s">
        <v>1952</v>
      </c>
      <c r="G1910" s="28" t="s">
        <v>6748</v>
      </c>
      <c r="H1910" s="53" t="s">
        <v>2314</v>
      </c>
      <c r="I1910" s="28" t="s">
        <v>2296</v>
      </c>
      <c r="J1910" s="28" t="s">
        <v>1454</v>
      </c>
      <c r="K1910" s="28" t="s">
        <v>1269</v>
      </c>
      <c r="L1910" s="29">
        <f t="shared" ref="L1910:L1932" si="738">M1910*1.2</f>
        <v>90000</v>
      </c>
      <c r="M1910" s="49">
        <v>75000.0</v>
      </c>
      <c r="N1910" s="28"/>
      <c r="O1910" s="37">
        <v>42000.0</v>
      </c>
      <c r="P1910" s="31">
        <f t="shared" si="733"/>
        <v>0.02142857143</v>
      </c>
      <c r="Q1910" s="32">
        <f t="shared" si="734"/>
        <v>48000</v>
      </c>
      <c r="R1910" s="32">
        <f t="shared" si="735"/>
        <v>38000</v>
      </c>
      <c r="S1910" s="28"/>
      <c r="T1910" s="28">
        <f t="shared" si="736"/>
        <v>0</v>
      </c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</row>
    <row r="1911">
      <c r="A1911" s="25" t="s">
        <v>116</v>
      </c>
      <c r="B1911" s="26" t="s">
        <v>1933</v>
      </c>
      <c r="C1911" s="39" t="s">
        <v>6749</v>
      </c>
      <c r="D1911" s="28" t="s">
        <v>6750</v>
      </c>
      <c r="E1911" s="28" t="s">
        <v>1902</v>
      </c>
      <c r="F1911" s="28" t="s">
        <v>1924</v>
      </c>
      <c r="G1911" s="28" t="s">
        <v>6751</v>
      </c>
      <c r="H1911" s="53" t="s">
        <v>2314</v>
      </c>
      <c r="I1911" s="28" t="s">
        <v>2447</v>
      </c>
      <c r="J1911" s="28" t="s">
        <v>1539</v>
      </c>
      <c r="K1911" s="28" t="s">
        <v>223</v>
      </c>
      <c r="L1911" s="29">
        <f t="shared" si="738"/>
        <v>300000</v>
      </c>
      <c r="M1911" s="49">
        <v>250000.0</v>
      </c>
      <c r="N1911" s="28"/>
      <c r="O1911" s="37">
        <v>42000.0</v>
      </c>
      <c r="P1911" s="31">
        <f t="shared" si="733"/>
        <v>0.07142857143</v>
      </c>
      <c r="Q1911" s="32">
        <f t="shared" si="734"/>
        <v>258000</v>
      </c>
      <c r="R1911" s="32">
        <f t="shared" si="735"/>
        <v>248000</v>
      </c>
      <c r="S1911" s="28"/>
      <c r="T1911" s="28">
        <f t="shared" si="736"/>
        <v>0</v>
      </c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</row>
    <row r="1912">
      <c r="A1912" s="25" t="s">
        <v>116</v>
      </c>
      <c r="B1912" s="26" t="s">
        <v>1933</v>
      </c>
      <c r="C1912" s="39" t="s">
        <v>6752</v>
      </c>
      <c r="D1912" s="28" t="s">
        <v>6753</v>
      </c>
      <c r="E1912" s="28" t="s">
        <v>1905</v>
      </c>
      <c r="F1912" s="28" t="s">
        <v>1924</v>
      </c>
      <c r="G1912" s="28" t="s">
        <v>6754</v>
      </c>
      <c r="H1912" s="53" t="s">
        <v>2314</v>
      </c>
      <c r="I1912" s="28" t="s">
        <v>2626</v>
      </c>
      <c r="J1912" s="28" t="s">
        <v>1808</v>
      </c>
      <c r="K1912" s="28" t="s">
        <v>692</v>
      </c>
      <c r="L1912" s="29">
        <f t="shared" si="738"/>
        <v>72000</v>
      </c>
      <c r="M1912" s="49">
        <v>60000.0</v>
      </c>
      <c r="N1912" s="28"/>
      <c r="O1912" s="37">
        <v>42000.0</v>
      </c>
      <c r="P1912" s="31">
        <f t="shared" si="733"/>
        <v>0.01714285714</v>
      </c>
      <c r="Q1912" s="32">
        <f t="shared" si="734"/>
        <v>30000</v>
      </c>
      <c r="R1912" s="32">
        <f t="shared" si="735"/>
        <v>20000</v>
      </c>
      <c r="S1912" s="28"/>
      <c r="T1912" s="28">
        <f t="shared" si="736"/>
        <v>0</v>
      </c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</row>
    <row r="1913">
      <c r="A1913" s="25" t="s">
        <v>116</v>
      </c>
      <c r="B1913" s="26" t="s">
        <v>1937</v>
      </c>
      <c r="C1913" s="44" t="s">
        <v>6755</v>
      </c>
      <c r="D1913" s="6" t="s">
        <v>6756</v>
      </c>
      <c r="E1913" s="6" t="s">
        <v>1902</v>
      </c>
      <c r="F1913" s="6" t="s">
        <v>1952</v>
      </c>
      <c r="G1913" s="6" t="s">
        <v>6757</v>
      </c>
      <c r="I1913" s="6" t="s">
        <v>2314</v>
      </c>
      <c r="J1913" s="6" t="s">
        <v>1470</v>
      </c>
      <c r="K1913" s="6" t="s">
        <v>616</v>
      </c>
      <c r="L1913" s="29">
        <f t="shared" si="738"/>
        <v>19200</v>
      </c>
      <c r="M1913" s="45">
        <v>16000.0</v>
      </c>
      <c r="O1913" s="30">
        <v>42000.0</v>
      </c>
      <c r="P1913" s="31">
        <v>0.0038095238095238095</v>
      </c>
      <c r="Q1913" s="32">
        <v>-26000.0</v>
      </c>
      <c r="R1913" s="32">
        <v>-36000.0</v>
      </c>
      <c r="S1913" s="28"/>
      <c r="T1913" s="28">
        <f t="shared" ref="T1913:T1934" si="739">IF(O1913&gt;=M1913,1,0)</f>
        <v>1</v>
      </c>
    </row>
    <row r="1914">
      <c r="A1914" s="25" t="s">
        <v>116</v>
      </c>
      <c r="B1914" s="26" t="s">
        <v>1937</v>
      </c>
      <c r="C1914" s="44" t="s">
        <v>6758</v>
      </c>
      <c r="D1914" s="6" t="s">
        <v>6759</v>
      </c>
      <c r="E1914" s="6" t="s">
        <v>1902</v>
      </c>
      <c r="F1914" s="6" t="s">
        <v>1924</v>
      </c>
      <c r="G1914" s="6" t="s">
        <v>6760</v>
      </c>
      <c r="I1914" s="6" t="s">
        <v>2314</v>
      </c>
      <c r="J1914" s="6" t="s">
        <v>1439</v>
      </c>
      <c r="K1914" s="6" t="s">
        <v>390</v>
      </c>
      <c r="L1914" s="29">
        <f t="shared" si="738"/>
        <v>66000</v>
      </c>
      <c r="M1914" s="45">
        <v>55000.0</v>
      </c>
      <c r="O1914" s="30">
        <v>42000.0</v>
      </c>
      <c r="P1914" s="31">
        <v>0.013095238095238096</v>
      </c>
      <c r="Q1914" s="32">
        <v>13000.0</v>
      </c>
      <c r="R1914" s="32">
        <v>3000.0</v>
      </c>
      <c r="S1914" s="28"/>
      <c r="T1914" s="28">
        <f t="shared" si="739"/>
        <v>0</v>
      </c>
    </row>
    <row r="1915">
      <c r="A1915" s="25" t="s">
        <v>116</v>
      </c>
      <c r="B1915" s="26" t="s">
        <v>1937</v>
      </c>
      <c r="C1915" s="44" t="s">
        <v>6761</v>
      </c>
      <c r="D1915" s="6" t="s">
        <v>6762</v>
      </c>
      <c r="E1915" s="6" t="s">
        <v>1905</v>
      </c>
      <c r="F1915" s="6" t="s">
        <v>1952</v>
      </c>
      <c r="G1915" s="6" t="s">
        <v>6763</v>
      </c>
      <c r="I1915" s="6" t="s">
        <v>2314</v>
      </c>
      <c r="J1915" s="6" t="s">
        <v>1867</v>
      </c>
      <c r="K1915" s="6" t="s">
        <v>648</v>
      </c>
      <c r="L1915" s="29">
        <f t="shared" si="738"/>
        <v>50400</v>
      </c>
      <c r="M1915" s="45">
        <v>42000.0</v>
      </c>
      <c r="O1915" s="30">
        <v>42000.0</v>
      </c>
      <c r="P1915" s="31">
        <v>0.01</v>
      </c>
      <c r="Q1915" s="32">
        <v>0.0</v>
      </c>
      <c r="R1915" s="32">
        <v>-10000.0</v>
      </c>
      <c r="S1915" s="28"/>
      <c r="T1915" s="28">
        <f t="shared" si="739"/>
        <v>1</v>
      </c>
    </row>
    <row r="1916">
      <c r="A1916" s="25" t="s">
        <v>116</v>
      </c>
      <c r="B1916" s="26" t="s">
        <v>1937</v>
      </c>
      <c r="C1916" s="44" t="s">
        <v>6764</v>
      </c>
      <c r="D1916" s="6" t="s">
        <v>6765</v>
      </c>
      <c r="E1916" s="6" t="s">
        <v>1902</v>
      </c>
      <c r="F1916" s="6" t="s">
        <v>1944</v>
      </c>
      <c r="G1916" s="6" t="s">
        <v>6766</v>
      </c>
      <c r="I1916" s="6" t="s">
        <v>2314</v>
      </c>
      <c r="J1916" s="6" t="s">
        <v>1487</v>
      </c>
      <c r="K1916" s="6" t="s">
        <v>734</v>
      </c>
      <c r="L1916" s="29">
        <f t="shared" si="738"/>
        <v>108000</v>
      </c>
      <c r="M1916" s="45">
        <v>90000.0</v>
      </c>
      <c r="O1916" s="30">
        <v>42000.0</v>
      </c>
      <c r="P1916" s="31">
        <v>0.02142857142857143</v>
      </c>
      <c r="Q1916" s="32">
        <v>48000.0</v>
      </c>
      <c r="R1916" s="32">
        <v>38000.0</v>
      </c>
      <c r="S1916" s="28"/>
      <c r="T1916" s="28">
        <f t="shared" si="739"/>
        <v>0</v>
      </c>
    </row>
    <row r="1917">
      <c r="A1917" s="25" t="s">
        <v>116</v>
      </c>
      <c r="B1917" s="26" t="s">
        <v>1937</v>
      </c>
      <c r="C1917" s="39" t="s">
        <v>3950</v>
      </c>
      <c r="D1917" s="28" t="s">
        <v>6767</v>
      </c>
      <c r="E1917" s="28" t="s">
        <v>1905</v>
      </c>
      <c r="F1917" s="28" t="s">
        <v>1924</v>
      </c>
      <c r="G1917" s="28" t="s">
        <v>6768</v>
      </c>
      <c r="H1917" s="28" t="s">
        <v>2314</v>
      </c>
      <c r="I1917" s="28" t="s">
        <v>86</v>
      </c>
      <c r="J1917" s="28" t="s">
        <v>1438</v>
      </c>
      <c r="K1917" s="28" t="s">
        <v>694</v>
      </c>
      <c r="L1917" s="29">
        <f t="shared" si="738"/>
        <v>26400</v>
      </c>
      <c r="M1917" s="40">
        <v>22000.0</v>
      </c>
      <c r="N1917" s="32"/>
      <c r="O1917" s="30">
        <v>42000.0</v>
      </c>
      <c r="P1917" s="31">
        <f t="shared" ref="P1917:P1934" si="740">sum(M1917/O1917/100)</f>
        <v>0.005238095238</v>
      </c>
      <c r="Q1917" s="32">
        <f t="shared" ref="Q1917:Q1934" si="741">sum(M1917-O1917)</f>
        <v>-20000</v>
      </c>
      <c r="R1917" s="32">
        <f t="shared" ref="R1917:R1934" si="742">M1917-O1917-$S$1</f>
        <v>-30000</v>
      </c>
      <c r="S1917" s="28"/>
      <c r="T1917" s="28">
        <f t="shared" si="739"/>
        <v>1</v>
      </c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</row>
    <row r="1918">
      <c r="A1918" s="25" t="s">
        <v>116</v>
      </c>
      <c r="B1918" s="26" t="s">
        <v>1937</v>
      </c>
      <c r="C1918" s="39" t="s">
        <v>3908</v>
      </c>
      <c r="D1918" s="28" t="s">
        <v>6769</v>
      </c>
      <c r="E1918" s="28" t="s">
        <v>1902</v>
      </c>
      <c r="F1918" s="28" t="s">
        <v>1924</v>
      </c>
      <c r="G1918" s="28" t="s">
        <v>6770</v>
      </c>
      <c r="H1918" s="28" t="s">
        <v>2314</v>
      </c>
      <c r="I1918" s="28" t="s">
        <v>2125</v>
      </c>
      <c r="J1918" s="28" t="s">
        <v>1759</v>
      </c>
      <c r="K1918" s="28" t="s">
        <v>616</v>
      </c>
      <c r="L1918" s="29">
        <f t="shared" si="738"/>
        <v>48000</v>
      </c>
      <c r="M1918" s="40">
        <v>40000.0</v>
      </c>
      <c r="N1918" s="32"/>
      <c r="O1918" s="30">
        <v>42000.0</v>
      </c>
      <c r="P1918" s="31">
        <f t="shared" si="740"/>
        <v>0.009523809524</v>
      </c>
      <c r="Q1918" s="32">
        <f t="shared" si="741"/>
        <v>-2000</v>
      </c>
      <c r="R1918" s="32">
        <f t="shared" si="742"/>
        <v>-12000</v>
      </c>
      <c r="S1918" s="28"/>
      <c r="T1918" s="28">
        <f t="shared" si="739"/>
        <v>1</v>
      </c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</row>
    <row r="1919">
      <c r="A1919" s="25" t="s">
        <v>116</v>
      </c>
      <c r="B1919" s="26" t="s">
        <v>1937</v>
      </c>
      <c r="C1919" s="39" t="s">
        <v>6771</v>
      </c>
      <c r="D1919" s="28" t="s">
        <v>6772</v>
      </c>
      <c r="E1919" s="28" t="s">
        <v>1905</v>
      </c>
      <c r="F1919" s="28" t="s">
        <v>1924</v>
      </c>
      <c r="G1919" s="28" t="s">
        <v>6773</v>
      </c>
      <c r="H1919" s="28" t="s">
        <v>2314</v>
      </c>
      <c r="I1919" s="28" t="s">
        <v>5104</v>
      </c>
      <c r="J1919" s="28" t="s">
        <v>1602</v>
      </c>
      <c r="K1919" s="28" t="s">
        <v>309</v>
      </c>
      <c r="L1919" s="29">
        <f t="shared" si="738"/>
        <v>126000</v>
      </c>
      <c r="M1919" s="40">
        <v>105000.0</v>
      </c>
      <c r="N1919" s="32"/>
      <c r="O1919" s="30">
        <v>42000.0</v>
      </c>
      <c r="P1919" s="31">
        <f t="shared" si="740"/>
        <v>0.025</v>
      </c>
      <c r="Q1919" s="32">
        <f t="shared" si="741"/>
        <v>63000</v>
      </c>
      <c r="R1919" s="32">
        <f t="shared" si="742"/>
        <v>53000</v>
      </c>
      <c r="S1919" s="28"/>
      <c r="T1919" s="28">
        <f t="shared" si="739"/>
        <v>0</v>
      </c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</row>
    <row r="1920">
      <c r="A1920" s="25" t="s">
        <v>116</v>
      </c>
      <c r="B1920" s="26" t="s">
        <v>1937</v>
      </c>
      <c r="C1920" s="39" t="s">
        <v>6774</v>
      </c>
      <c r="D1920" s="28" t="s">
        <v>6775</v>
      </c>
      <c r="E1920" s="28" t="s">
        <v>1905</v>
      </c>
      <c r="F1920" s="28" t="s">
        <v>1924</v>
      </c>
      <c r="G1920" s="28" t="s">
        <v>6776</v>
      </c>
      <c r="H1920" s="28" t="s">
        <v>2314</v>
      </c>
      <c r="I1920" s="28" t="s">
        <v>2608</v>
      </c>
      <c r="J1920" s="28" t="s">
        <v>1568</v>
      </c>
      <c r="K1920" s="28" t="s">
        <v>545</v>
      </c>
      <c r="L1920" s="29">
        <f t="shared" si="738"/>
        <v>38400</v>
      </c>
      <c r="M1920" s="40">
        <v>32000.0</v>
      </c>
      <c r="N1920" s="32"/>
      <c r="O1920" s="30">
        <v>42000.0</v>
      </c>
      <c r="P1920" s="31">
        <f t="shared" si="740"/>
        <v>0.007619047619</v>
      </c>
      <c r="Q1920" s="32">
        <f t="shared" si="741"/>
        <v>-10000</v>
      </c>
      <c r="R1920" s="32">
        <f t="shared" si="742"/>
        <v>-20000</v>
      </c>
      <c r="S1920" s="28"/>
      <c r="T1920" s="28">
        <f t="shared" si="739"/>
        <v>1</v>
      </c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</row>
    <row r="1921">
      <c r="A1921" s="25" t="s">
        <v>116</v>
      </c>
      <c r="B1921" s="26" t="s">
        <v>1937</v>
      </c>
      <c r="C1921" s="39" t="s">
        <v>6777</v>
      </c>
      <c r="D1921" s="28" t="s">
        <v>6778</v>
      </c>
      <c r="E1921" s="28" t="s">
        <v>1902</v>
      </c>
      <c r="F1921" s="28" t="s">
        <v>1952</v>
      </c>
      <c r="G1921" s="28" t="s">
        <v>6779</v>
      </c>
      <c r="H1921" s="28" t="s">
        <v>2314</v>
      </c>
      <c r="I1921" s="28" t="s">
        <v>75</v>
      </c>
      <c r="J1921" s="28" t="s">
        <v>1550</v>
      </c>
      <c r="K1921" s="28" t="s">
        <v>1255</v>
      </c>
      <c r="L1921" s="29">
        <f t="shared" si="738"/>
        <v>450000</v>
      </c>
      <c r="M1921" s="40">
        <v>375000.0</v>
      </c>
      <c r="N1921" s="32"/>
      <c r="O1921" s="30">
        <v>42000.0</v>
      </c>
      <c r="P1921" s="31">
        <f t="shared" si="740"/>
        <v>0.08928571429</v>
      </c>
      <c r="Q1921" s="32">
        <f t="shared" si="741"/>
        <v>333000</v>
      </c>
      <c r="R1921" s="32">
        <f t="shared" si="742"/>
        <v>323000</v>
      </c>
      <c r="S1921" s="28"/>
      <c r="T1921" s="28">
        <f t="shared" si="739"/>
        <v>0</v>
      </c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</row>
    <row r="1922">
      <c r="A1922" s="25" t="s">
        <v>116</v>
      </c>
      <c r="B1922" s="26" t="s">
        <v>1937</v>
      </c>
      <c r="C1922" s="39" t="s">
        <v>4757</v>
      </c>
      <c r="D1922" s="28" t="s">
        <v>6780</v>
      </c>
      <c r="E1922" s="28" t="s">
        <v>1905</v>
      </c>
      <c r="F1922" s="28" t="s">
        <v>1924</v>
      </c>
      <c r="G1922" s="28" t="s">
        <v>6781</v>
      </c>
      <c r="H1922" s="28" t="s">
        <v>2314</v>
      </c>
      <c r="I1922" s="28" t="s">
        <v>112</v>
      </c>
      <c r="J1922" s="28" t="s">
        <v>1729</v>
      </c>
      <c r="K1922" s="28" t="s">
        <v>1042</v>
      </c>
      <c r="L1922" s="29">
        <f t="shared" si="738"/>
        <v>26400</v>
      </c>
      <c r="M1922" s="40">
        <v>22000.0</v>
      </c>
      <c r="N1922" s="32"/>
      <c r="O1922" s="30">
        <v>42000.0</v>
      </c>
      <c r="P1922" s="31">
        <f t="shared" si="740"/>
        <v>0.005238095238</v>
      </c>
      <c r="Q1922" s="32">
        <f t="shared" si="741"/>
        <v>-20000</v>
      </c>
      <c r="R1922" s="32">
        <f t="shared" si="742"/>
        <v>-30000</v>
      </c>
      <c r="S1922" s="28"/>
      <c r="T1922" s="28">
        <f t="shared" si="739"/>
        <v>1</v>
      </c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</row>
    <row r="1923">
      <c r="A1923" s="25" t="s">
        <v>116</v>
      </c>
      <c r="B1923" s="26" t="s">
        <v>1937</v>
      </c>
      <c r="C1923" s="42" t="s">
        <v>5643</v>
      </c>
      <c r="D1923" s="28" t="s">
        <v>6782</v>
      </c>
      <c r="E1923" s="28" t="s">
        <v>1905</v>
      </c>
      <c r="F1923" s="28" t="s">
        <v>1924</v>
      </c>
      <c r="G1923" s="28" t="s">
        <v>6783</v>
      </c>
      <c r="H1923" s="28" t="s">
        <v>2314</v>
      </c>
      <c r="I1923" s="28" t="s">
        <v>64</v>
      </c>
      <c r="J1923" s="28" t="s">
        <v>1726</v>
      </c>
      <c r="K1923" s="28" t="s">
        <v>648</v>
      </c>
      <c r="L1923" s="29">
        <f t="shared" si="738"/>
        <v>69600</v>
      </c>
      <c r="M1923" s="43">
        <v>58000.0</v>
      </c>
      <c r="N1923" s="28"/>
      <c r="O1923" s="30">
        <v>42000.0</v>
      </c>
      <c r="P1923" s="31">
        <f t="shared" si="740"/>
        <v>0.01380952381</v>
      </c>
      <c r="Q1923" s="32">
        <f t="shared" si="741"/>
        <v>16000</v>
      </c>
      <c r="R1923" s="32">
        <f t="shared" si="742"/>
        <v>6000</v>
      </c>
      <c r="S1923" s="28"/>
      <c r="T1923" s="28">
        <f t="shared" si="739"/>
        <v>0</v>
      </c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</row>
    <row r="1924">
      <c r="A1924" s="25" t="s">
        <v>116</v>
      </c>
      <c r="B1924" s="26" t="s">
        <v>1937</v>
      </c>
      <c r="C1924" s="42" t="s">
        <v>4684</v>
      </c>
      <c r="D1924" s="28" t="s">
        <v>6784</v>
      </c>
      <c r="E1924" s="28" t="s">
        <v>1905</v>
      </c>
      <c r="F1924" s="28" t="s">
        <v>1924</v>
      </c>
      <c r="G1924" s="28" t="s">
        <v>6785</v>
      </c>
      <c r="H1924" s="28" t="s">
        <v>2314</v>
      </c>
      <c r="I1924" s="28" t="s">
        <v>3421</v>
      </c>
      <c r="J1924" s="28" t="s">
        <v>1454</v>
      </c>
      <c r="K1924" s="28" t="s">
        <v>1193</v>
      </c>
      <c r="L1924" s="29">
        <f t="shared" si="738"/>
        <v>78000</v>
      </c>
      <c r="M1924" s="43">
        <v>65000.0</v>
      </c>
      <c r="N1924" s="28"/>
      <c r="O1924" s="30">
        <v>42000.0</v>
      </c>
      <c r="P1924" s="31">
        <f t="shared" si="740"/>
        <v>0.01547619048</v>
      </c>
      <c r="Q1924" s="32">
        <f t="shared" si="741"/>
        <v>23000</v>
      </c>
      <c r="R1924" s="32">
        <f t="shared" si="742"/>
        <v>13000</v>
      </c>
      <c r="S1924" s="28"/>
      <c r="T1924" s="28">
        <f t="shared" si="739"/>
        <v>0</v>
      </c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</row>
    <row r="1925">
      <c r="A1925" s="25" t="s">
        <v>116</v>
      </c>
      <c r="B1925" s="26" t="s">
        <v>1937</v>
      </c>
      <c r="C1925" s="42" t="s">
        <v>2535</v>
      </c>
      <c r="D1925" s="28" t="s">
        <v>6786</v>
      </c>
      <c r="E1925" s="28" t="s">
        <v>1902</v>
      </c>
      <c r="F1925" s="28" t="s">
        <v>2382</v>
      </c>
      <c r="G1925" s="28" t="s">
        <v>6787</v>
      </c>
      <c r="H1925" s="28" t="s">
        <v>2314</v>
      </c>
      <c r="I1925" s="28" t="s">
        <v>2608</v>
      </c>
      <c r="J1925" s="28" t="s">
        <v>1833</v>
      </c>
      <c r="K1925" s="28" t="s">
        <v>1087</v>
      </c>
      <c r="L1925" s="29">
        <f t="shared" si="738"/>
        <v>120000</v>
      </c>
      <c r="M1925" s="43">
        <v>100000.0</v>
      </c>
      <c r="N1925" s="28"/>
      <c r="O1925" s="30">
        <v>42000.0</v>
      </c>
      <c r="P1925" s="31">
        <f t="shared" si="740"/>
        <v>0.02380952381</v>
      </c>
      <c r="Q1925" s="32">
        <f t="shared" si="741"/>
        <v>58000</v>
      </c>
      <c r="R1925" s="32">
        <f t="shared" si="742"/>
        <v>48000</v>
      </c>
      <c r="S1925" s="28"/>
      <c r="T1925" s="28">
        <f t="shared" si="739"/>
        <v>0</v>
      </c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</row>
    <row r="1926">
      <c r="A1926" s="25" t="s">
        <v>116</v>
      </c>
      <c r="B1926" s="26" t="s">
        <v>1937</v>
      </c>
      <c r="C1926" s="42" t="s">
        <v>3338</v>
      </c>
      <c r="D1926" s="28" t="s">
        <v>6788</v>
      </c>
      <c r="E1926" s="28" t="s">
        <v>1902</v>
      </c>
      <c r="F1926" s="28" t="s">
        <v>1924</v>
      </c>
      <c r="G1926" s="28" t="s">
        <v>6789</v>
      </c>
      <c r="H1926" s="28" t="s">
        <v>2314</v>
      </c>
      <c r="I1926" s="28" t="s">
        <v>18</v>
      </c>
      <c r="J1926" s="28" t="s">
        <v>1839</v>
      </c>
      <c r="K1926" s="28" t="s">
        <v>1038</v>
      </c>
      <c r="L1926" s="29">
        <f t="shared" si="738"/>
        <v>60000</v>
      </c>
      <c r="M1926" s="43">
        <v>50000.0</v>
      </c>
      <c r="N1926" s="28"/>
      <c r="O1926" s="30">
        <v>42000.0</v>
      </c>
      <c r="P1926" s="31">
        <f t="shared" si="740"/>
        <v>0.0119047619</v>
      </c>
      <c r="Q1926" s="32">
        <f t="shared" si="741"/>
        <v>8000</v>
      </c>
      <c r="R1926" s="32">
        <f t="shared" si="742"/>
        <v>-2000</v>
      </c>
      <c r="S1926" s="28"/>
      <c r="T1926" s="28">
        <f t="shared" si="739"/>
        <v>0</v>
      </c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</row>
    <row r="1927">
      <c r="A1927" s="25" t="s">
        <v>116</v>
      </c>
      <c r="B1927" s="26" t="s">
        <v>1937</v>
      </c>
      <c r="C1927" s="42" t="s">
        <v>6790</v>
      </c>
      <c r="D1927" s="28" t="s">
        <v>6791</v>
      </c>
      <c r="E1927" s="28" t="s">
        <v>1902</v>
      </c>
      <c r="F1927" s="28" t="s">
        <v>1924</v>
      </c>
      <c r="G1927" s="28" t="s">
        <v>6792</v>
      </c>
      <c r="H1927" s="28" t="s">
        <v>2314</v>
      </c>
      <c r="I1927" s="28" t="s">
        <v>2026</v>
      </c>
      <c r="J1927" s="28" t="s">
        <v>1844</v>
      </c>
      <c r="K1927" s="28" t="s">
        <v>1131</v>
      </c>
      <c r="L1927" s="29">
        <f t="shared" si="738"/>
        <v>60000</v>
      </c>
      <c r="M1927" s="43">
        <v>50000.0</v>
      </c>
      <c r="N1927" s="28"/>
      <c r="O1927" s="30">
        <v>42000.0</v>
      </c>
      <c r="P1927" s="31">
        <f t="shared" si="740"/>
        <v>0.0119047619</v>
      </c>
      <c r="Q1927" s="32">
        <f t="shared" si="741"/>
        <v>8000</v>
      </c>
      <c r="R1927" s="32">
        <f t="shared" si="742"/>
        <v>-2000</v>
      </c>
      <c r="S1927" s="28"/>
      <c r="T1927" s="28">
        <f t="shared" si="739"/>
        <v>0</v>
      </c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</row>
    <row r="1928">
      <c r="A1928" s="25" t="s">
        <v>116</v>
      </c>
      <c r="B1928" s="26" t="s">
        <v>1937</v>
      </c>
      <c r="C1928" s="42" t="s">
        <v>6793</v>
      </c>
      <c r="D1928" s="28" t="s">
        <v>6794</v>
      </c>
      <c r="E1928" s="28" t="s">
        <v>1905</v>
      </c>
      <c r="F1928" s="28" t="s">
        <v>1952</v>
      </c>
      <c r="G1928" s="28" t="s">
        <v>6795</v>
      </c>
      <c r="H1928" s="28" t="s">
        <v>2314</v>
      </c>
      <c r="I1928" s="28" t="s">
        <v>2205</v>
      </c>
      <c r="J1928" s="28" t="s">
        <v>1873</v>
      </c>
      <c r="K1928" s="28" t="s">
        <v>867</v>
      </c>
      <c r="L1928" s="29">
        <f t="shared" si="738"/>
        <v>62400</v>
      </c>
      <c r="M1928" s="43">
        <v>52000.0</v>
      </c>
      <c r="N1928" s="28"/>
      <c r="O1928" s="30">
        <v>42000.0</v>
      </c>
      <c r="P1928" s="31">
        <f t="shared" si="740"/>
        <v>0.01238095238</v>
      </c>
      <c r="Q1928" s="32">
        <f t="shared" si="741"/>
        <v>10000</v>
      </c>
      <c r="R1928" s="32">
        <f t="shared" si="742"/>
        <v>0</v>
      </c>
      <c r="S1928" s="28"/>
      <c r="T1928" s="28">
        <f t="shared" si="739"/>
        <v>0</v>
      </c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</row>
    <row r="1929">
      <c r="A1929" s="25" t="s">
        <v>116</v>
      </c>
      <c r="B1929" s="26" t="s">
        <v>1937</v>
      </c>
      <c r="C1929" s="42" t="s">
        <v>6796</v>
      </c>
      <c r="D1929" s="28" t="s">
        <v>6797</v>
      </c>
      <c r="E1929" s="28" t="s">
        <v>1905</v>
      </c>
      <c r="F1929" s="28" t="s">
        <v>1952</v>
      </c>
      <c r="G1929" s="28" t="s">
        <v>6798</v>
      </c>
      <c r="H1929" s="28" t="s">
        <v>2314</v>
      </c>
      <c r="I1929" s="28" t="s">
        <v>6799</v>
      </c>
      <c r="J1929" s="28" t="s">
        <v>1648</v>
      </c>
      <c r="K1929" s="28" t="s">
        <v>746</v>
      </c>
      <c r="L1929" s="29">
        <f t="shared" si="738"/>
        <v>81600</v>
      </c>
      <c r="M1929" s="43">
        <v>68000.0</v>
      </c>
      <c r="N1929" s="28"/>
      <c r="O1929" s="30">
        <v>42000.0</v>
      </c>
      <c r="P1929" s="31">
        <f t="shared" si="740"/>
        <v>0.01619047619</v>
      </c>
      <c r="Q1929" s="32">
        <f t="shared" si="741"/>
        <v>26000</v>
      </c>
      <c r="R1929" s="32">
        <f t="shared" si="742"/>
        <v>16000</v>
      </c>
      <c r="S1929" s="28"/>
      <c r="T1929" s="28">
        <f t="shared" si="739"/>
        <v>0</v>
      </c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</row>
    <row r="1930">
      <c r="A1930" s="25" t="s">
        <v>116</v>
      </c>
      <c r="B1930" s="26" t="s">
        <v>1937</v>
      </c>
      <c r="C1930" s="42" t="s">
        <v>6800</v>
      </c>
      <c r="D1930" s="28" t="s">
        <v>6801</v>
      </c>
      <c r="E1930" s="28" t="s">
        <v>1905</v>
      </c>
      <c r="F1930" s="28" t="s">
        <v>1924</v>
      </c>
      <c r="G1930" s="28" t="s">
        <v>6802</v>
      </c>
      <c r="H1930" s="28" t="s">
        <v>2314</v>
      </c>
      <c r="I1930" s="28" t="s">
        <v>2026</v>
      </c>
      <c r="J1930" s="28" t="s">
        <v>1454</v>
      </c>
      <c r="K1930" s="28" t="s">
        <v>1047</v>
      </c>
      <c r="L1930" s="29">
        <f t="shared" si="738"/>
        <v>312000</v>
      </c>
      <c r="M1930" s="43">
        <v>260000.0</v>
      </c>
      <c r="N1930" s="28"/>
      <c r="O1930" s="30">
        <v>42000.0</v>
      </c>
      <c r="P1930" s="31">
        <f t="shared" si="740"/>
        <v>0.0619047619</v>
      </c>
      <c r="Q1930" s="32">
        <f t="shared" si="741"/>
        <v>218000</v>
      </c>
      <c r="R1930" s="32">
        <f t="shared" si="742"/>
        <v>208000</v>
      </c>
      <c r="S1930" s="28"/>
      <c r="T1930" s="28">
        <f t="shared" si="739"/>
        <v>0</v>
      </c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</row>
    <row r="1931">
      <c r="A1931" s="25" t="s">
        <v>116</v>
      </c>
      <c r="B1931" s="26" t="s">
        <v>1937</v>
      </c>
      <c r="C1931" s="42" t="s">
        <v>6803</v>
      </c>
      <c r="D1931" s="28" t="s">
        <v>6804</v>
      </c>
      <c r="E1931" s="28" t="s">
        <v>1905</v>
      </c>
      <c r="F1931" s="28" t="s">
        <v>1924</v>
      </c>
      <c r="G1931" s="28" t="s">
        <v>6805</v>
      </c>
      <c r="H1931" s="28" t="s">
        <v>2314</v>
      </c>
      <c r="I1931" s="28" t="s">
        <v>2568</v>
      </c>
      <c r="J1931" s="28" t="s">
        <v>1638</v>
      </c>
      <c r="K1931" s="28" t="s">
        <v>1038</v>
      </c>
      <c r="L1931" s="29">
        <f t="shared" si="738"/>
        <v>132000</v>
      </c>
      <c r="M1931" s="43">
        <v>110000.0</v>
      </c>
      <c r="N1931" s="28"/>
      <c r="O1931" s="30">
        <v>42000.0</v>
      </c>
      <c r="P1931" s="31">
        <f t="shared" si="740"/>
        <v>0.02619047619</v>
      </c>
      <c r="Q1931" s="32">
        <f t="shared" si="741"/>
        <v>68000</v>
      </c>
      <c r="R1931" s="32">
        <f t="shared" si="742"/>
        <v>58000</v>
      </c>
      <c r="S1931" s="28"/>
      <c r="T1931" s="28">
        <f t="shared" si="739"/>
        <v>0</v>
      </c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</row>
    <row r="1932">
      <c r="A1932" s="25" t="s">
        <v>116</v>
      </c>
      <c r="B1932" s="26" t="s">
        <v>1937</v>
      </c>
      <c r="C1932" s="42" t="s">
        <v>6806</v>
      </c>
      <c r="D1932" s="28" t="s">
        <v>6807</v>
      </c>
      <c r="E1932" s="28" t="s">
        <v>1905</v>
      </c>
      <c r="F1932" s="28" t="s">
        <v>1924</v>
      </c>
      <c r="G1932" s="28" t="s">
        <v>6808</v>
      </c>
      <c r="H1932" s="28" t="s">
        <v>2314</v>
      </c>
      <c r="I1932" s="28" t="s">
        <v>112</v>
      </c>
      <c r="J1932" s="28" t="s">
        <v>1726</v>
      </c>
      <c r="K1932" s="28" t="s">
        <v>507</v>
      </c>
      <c r="L1932" s="29">
        <f t="shared" si="738"/>
        <v>72000</v>
      </c>
      <c r="M1932" s="43">
        <v>60000.0</v>
      </c>
      <c r="N1932" s="28"/>
      <c r="O1932" s="30">
        <v>42000.0</v>
      </c>
      <c r="P1932" s="31">
        <f t="shared" si="740"/>
        <v>0.01428571429</v>
      </c>
      <c r="Q1932" s="32">
        <f t="shared" si="741"/>
        <v>18000</v>
      </c>
      <c r="R1932" s="32">
        <f t="shared" si="742"/>
        <v>8000</v>
      </c>
      <c r="S1932" s="28"/>
      <c r="T1932" s="28">
        <f t="shared" si="739"/>
        <v>0</v>
      </c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</row>
    <row r="1933">
      <c r="A1933" s="25" t="s">
        <v>116</v>
      </c>
      <c r="B1933" s="35" t="s">
        <v>1949</v>
      </c>
      <c r="C1933" s="27" t="s">
        <v>6809</v>
      </c>
      <c r="D1933" s="28" t="s">
        <v>6810</v>
      </c>
      <c r="E1933" s="28" t="s">
        <v>1905</v>
      </c>
      <c r="F1933" s="28" t="s">
        <v>1924</v>
      </c>
      <c r="G1933" s="28" t="s">
        <v>6811</v>
      </c>
      <c r="H1933" s="28" t="s">
        <v>2314</v>
      </c>
      <c r="I1933" s="28" t="s">
        <v>2205</v>
      </c>
      <c r="J1933" s="32" t="s">
        <v>1736</v>
      </c>
      <c r="K1933" s="32" t="s">
        <v>746</v>
      </c>
      <c r="L1933" s="29">
        <v>20400.0</v>
      </c>
      <c r="M1933" s="49">
        <v>17000.0</v>
      </c>
      <c r="N1933" s="50"/>
      <c r="O1933" s="48">
        <v>42000.0</v>
      </c>
      <c r="P1933" s="31">
        <f t="shared" si="740"/>
        <v>0.004047619048</v>
      </c>
      <c r="Q1933" s="32">
        <f t="shared" si="741"/>
        <v>-25000</v>
      </c>
      <c r="R1933" s="32">
        <f t="shared" si="742"/>
        <v>-35000</v>
      </c>
      <c r="S1933" s="28"/>
      <c r="T1933" s="28">
        <f t="shared" si="739"/>
        <v>1</v>
      </c>
      <c r="U1933" s="28"/>
      <c r="V1933" s="28"/>
      <c r="W1933" s="28"/>
    </row>
    <row r="1934">
      <c r="A1934" s="25" t="s">
        <v>116</v>
      </c>
      <c r="B1934" s="35" t="s">
        <v>1949</v>
      </c>
      <c r="C1934" s="27" t="s">
        <v>6812</v>
      </c>
      <c r="D1934" s="28" t="s">
        <v>6813</v>
      </c>
      <c r="E1934" s="28" t="s">
        <v>1902</v>
      </c>
      <c r="F1934" s="28" t="s">
        <v>1924</v>
      </c>
      <c r="G1934" s="28" t="s">
        <v>6814</v>
      </c>
      <c r="H1934" s="28" t="s">
        <v>2314</v>
      </c>
      <c r="I1934" s="28" t="s">
        <v>88</v>
      </c>
      <c r="J1934" s="32" t="s">
        <v>1454</v>
      </c>
      <c r="K1934" s="32" t="s">
        <v>891</v>
      </c>
      <c r="L1934" s="29">
        <v>12000.0</v>
      </c>
      <c r="M1934" s="49">
        <v>10000.0</v>
      </c>
      <c r="N1934" s="50"/>
      <c r="O1934" s="48">
        <v>42000.0</v>
      </c>
      <c r="P1934" s="31">
        <f t="shared" si="740"/>
        <v>0.002380952381</v>
      </c>
      <c r="Q1934" s="32">
        <f t="shared" si="741"/>
        <v>-32000</v>
      </c>
      <c r="R1934" s="32">
        <f t="shared" si="742"/>
        <v>-42000</v>
      </c>
      <c r="S1934" s="28"/>
      <c r="T1934" s="28">
        <f t="shared" si="739"/>
        <v>1</v>
      </c>
      <c r="U1934" s="28"/>
      <c r="V1934" s="28"/>
      <c r="W1934" s="28"/>
    </row>
    <row r="1935">
      <c r="A1935" s="25" t="s">
        <v>117</v>
      </c>
      <c r="B1935" s="26" t="s">
        <v>1900</v>
      </c>
      <c r="C1935" s="27">
        <v>73.0</v>
      </c>
      <c r="D1935" s="28" t="s">
        <v>6815</v>
      </c>
      <c r="E1935" s="28" t="s">
        <v>1902</v>
      </c>
      <c r="F1935" s="28"/>
      <c r="G1935" s="28" t="s">
        <v>6816</v>
      </c>
      <c r="H1935" s="28"/>
      <c r="I1935" s="28"/>
      <c r="J1935" s="28" t="s">
        <v>1435</v>
      </c>
      <c r="K1935" s="28" t="s">
        <v>627</v>
      </c>
      <c r="L1935" s="29">
        <f>M1935*1.2</f>
        <v>42000</v>
      </c>
      <c r="M1935" s="29">
        <v>35000.0</v>
      </c>
      <c r="N1935" s="28"/>
      <c r="O1935" s="30">
        <v>3000.0</v>
      </c>
      <c r="P1935" s="31">
        <f t="shared" ref="P1935:P1957" si="743">sum(L1935/O1935/100)</f>
        <v>0.14</v>
      </c>
      <c r="Q1935" s="32">
        <f t="shared" ref="Q1935:Q1957" si="744">sum(L1935-O1935)</f>
        <v>39000</v>
      </c>
      <c r="R1935" s="32">
        <f t="shared" ref="R1935:R1957" si="745">L1935-O1935-$S$1</f>
        <v>29000</v>
      </c>
      <c r="S1935" s="28"/>
      <c r="T1935" s="28">
        <f t="shared" ref="T1935:T1957" si="746">IF(O1935&gt;=L1935,1,0)</f>
        <v>0</v>
      </c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</row>
    <row r="1936">
      <c r="A1936" s="33" t="s">
        <v>117</v>
      </c>
      <c r="B1936" s="26" t="s">
        <v>2005</v>
      </c>
      <c r="C1936" s="54">
        <v>626.0</v>
      </c>
      <c r="D1936" s="28" t="s">
        <v>6817</v>
      </c>
      <c r="E1936" s="26" t="s">
        <v>1905</v>
      </c>
      <c r="F1936" s="35" t="s">
        <v>2007</v>
      </c>
      <c r="G1936" s="35" t="s">
        <v>6818</v>
      </c>
      <c r="H1936" s="28"/>
      <c r="I1936" s="28"/>
      <c r="J1936" s="35" t="s">
        <v>1708</v>
      </c>
      <c r="K1936" s="35" t="s">
        <v>404</v>
      </c>
      <c r="L1936" s="40">
        <v>5500.0</v>
      </c>
      <c r="M1936" s="29">
        <f t="shared" ref="M1936:M1938" si="747">L1936</f>
        <v>5500</v>
      </c>
      <c r="N1936" s="53"/>
      <c r="O1936" s="30">
        <v>3000.0</v>
      </c>
      <c r="P1936" s="31">
        <f t="shared" si="743"/>
        <v>0.01833333333</v>
      </c>
      <c r="Q1936" s="32">
        <f t="shared" si="744"/>
        <v>2500</v>
      </c>
      <c r="R1936" s="32">
        <f t="shared" si="745"/>
        <v>-7500</v>
      </c>
      <c r="S1936" s="28"/>
      <c r="T1936" s="28">
        <f t="shared" si="746"/>
        <v>0</v>
      </c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</row>
    <row r="1937">
      <c r="A1937" s="52" t="s">
        <v>117</v>
      </c>
      <c r="B1937" s="26" t="s">
        <v>2005</v>
      </c>
      <c r="C1937" s="34">
        <v>873.0</v>
      </c>
      <c r="D1937" s="28" t="str">
        <f>CONCATENATE(A1937," x ", G1937)</f>
        <v>Prince of Lir (IRE) x Mitre Peak (GB)</v>
      </c>
      <c r="E1937" s="26" t="s">
        <v>1902</v>
      </c>
      <c r="F1937" s="26" t="s">
        <v>1952</v>
      </c>
      <c r="G1937" s="26" t="s">
        <v>6819</v>
      </c>
      <c r="H1937" s="28"/>
      <c r="I1937" s="28"/>
      <c r="J1937" s="26" t="s">
        <v>1519</v>
      </c>
      <c r="K1937" s="26" t="s">
        <v>799</v>
      </c>
      <c r="L1937" s="55">
        <v>15500.0</v>
      </c>
      <c r="M1937" s="29">
        <f t="shared" si="747"/>
        <v>15500</v>
      </c>
      <c r="N1937" s="28"/>
      <c r="O1937" s="30">
        <v>3000.0</v>
      </c>
      <c r="P1937" s="31">
        <f t="shared" si="743"/>
        <v>0.05166666667</v>
      </c>
      <c r="Q1937" s="32">
        <f t="shared" si="744"/>
        <v>12500</v>
      </c>
      <c r="R1937" s="32">
        <f t="shared" si="745"/>
        <v>2500</v>
      </c>
      <c r="S1937" s="28"/>
      <c r="T1937" s="28">
        <f t="shared" si="746"/>
        <v>0</v>
      </c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</row>
    <row r="1938">
      <c r="A1938" s="38" t="s">
        <v>117</v>
      </c>
      <c r="B1938" s="34" t="s">
        <v>1921</v>
      </c>
      <c r="C1938" s="39" t="s">
        <v>5983</v>
      </c>
      <c r="D1938" s="28" t="s">
        <v>6820</v>
      </c>
      <c r="E1938" s="26" t="s">
        <v>1905</v>
      </c>
      <c r="F1938" s="28" t="s">
        <v>1924</v>
      </c>
      <c r="G1938" s="28" t="s">
        <v>6821</v>
      </c>
      <c r="H1938" s="28" t="s">
        <v>88</v>
      </c>
      <c r="I1938" s="28" t="s">
        <v>6822</v>
      </c>
      <c r="J1938" s="28" t="s">
        <v>1708</v>
      </c>
      <c r="K1938" s="28" t="s">
        <v>1057</v>
      </c>
      <c r="L1938" s="40">
        <v>1000.0</v>
      </c>
      <c r="M1938" s="29">
        <f t="shared" si="747"/>
        <v>1000</v>
      </c>
      <c r="N1938" s="57"/>
      <c r="O1938" s="30">
        <v>3000.0</v>
      </c>
      <c r="P1938" s="31">
        <f t="shared" si="743"/>
        <v>0.003333333333</v>
      </c>
      <c r="Q1938" s="32">
        <f t="shared" si="744"/>
        <v>-2000</v>
      </c>
      <c r="R1938" s="32">
        <f t="shared" si="745"/>
        <v>-12000</v>
      </c>
      <c r="S1938" s="28"/>
      <c r="T1938" s="28">
        <f t="shared" si="746"/>
        <v>1</v>
      </c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</row>
    <row r="1939">
      <c r="A1939" s="25" t="s">
        <v>118</v>
      </c>
      <c r="B1939" s="26" t="s">
        <v>1900</v>
      </c>
      <c r="C1939" s="27">
        <v>111.0</v>
      </c>
      <c r="D1939" s="28" t="s">
        <v>6823</v>
      </c>
      <c r="E1939" s="28" t="s">
        <v>1905</v>
      </c>
      <c r="F1939" s="28"/>
      <c r="G1939" s="28" t="s">
        <v>6824</v>
      </c>
      <c r="H1939" s="28"/>
      <c r="I1939" s="28"/>
      <c r="J1939" s="28" t="s">
        <v>1636</v>
      </c>
      <c r="K1939" s="28" t="s">
        <v>1321</v>
      </c>
      <c r="L1939" s="29">
        <f t="shared" ref="L1939:L1945" si="748">M1939*1.2</f>
        <v>8400</v>
      </c>
      <c r="M1939" s="29">
        <v>7000.0</v>
      </c>
      <c r="N1939" s="28"/>
      <c r="O1939" s="30">
        <v>12500.0</v>
      </c>
      <c r="P1939" s="31">
        <f t="shared" si="743"/>
        <v>0.00672</v>
      </c>
      <c r="Q1939" s="32">
        <f t="shared" si="744"/>
        <v>-4100</v>
      </c>
      <c r="R1939" s="32">
        <f t="shared" si="745"/>
        <v>-14100</v>
      </c>
      <c r="S1939" s="28"/>
      <c r="T1939" s="28">
        <f t="shared" si="746"/>
        <v>1</v>
      </c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</row>
    <row r="1940">
      <c r="A1940" s="25" t="s">
        <v>118</v>
      </c>
      <c r="B1940" s="26" t="s">
        <v>1900</v>
      </c>
      <c r="C1940" s="27">
        <v>165.0</v>
      </c>
      <c r="D1940" s="28" t="s">
        <v>6825</v>
      </c>
      <c r="E1940" s="28" t="s">
        <v>1905</v>
      </c>
      <c r="F1940" s="28"/>
      <c r="G1940" s="28" t="s">
        <v>6826</v>
      </c>
      <c r="H1940" s="28"/>
      <c r="I1940" s="28"/>
      <c r="J1940" s="28" t="s">
        <v>1442</v>
      </c>
      <c r="K1940" s="28" t="s">
        <v>474</v>
      </c>
      <c r="L1940" s="29">
        <f t="shared" si="748"/>
        <v>10800</v>
      </c>
      <c r="M1940" s="29">
        <v>9000.0</v>
      </c>
      <c r="N1940" s="28"/>
      <c r="O1940" s="30">
        <v>12500.0</v>
      </c>
      <c r="P1940" s="31">
        <f t="shared" si="743"/>
        <v>0.00864</v>
      </c>
      <c r="Q1940" s="32">
        <f t="shared" si="744"/>
        <v>-1700</v>
      </c>
      <c r="R1940" s="32">
        <f t="shared" si="745"/>
        <v>-11700</v>
      </c>
      <c r="S1940" s="28"/>
      <c r="T1940" s="28">
        <f t="shared" si="746"/>
        <v>1</v>
      </c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</row>
    <row r="1941">
      <c r="A1941" s="25" t="s">
        <v>118</v>
      </c>
      <c r="B1941" s="26" t="s">
        <v>1900</v>
      </c>
      <c r="C1941" s="27">
        <v>238.0</v>
      </c>
      <c r="D1941" s="28" t="s">
        <v>6827</v>
      </c>
      <c r="E1941" s="28" t="s">
        <v>1902</v>
      </c>
      <c r="F1941" s="28"/>
      <c r="G1941" s="28" t="s">
        <v>6828</v>
      </c>
      <c r="H1941" s="28"/>
      <c r="I1941" s="28"/>
      <c r="J1941" s="28" t="s">
        <v>1545</v>
      </c>
      <c r="K1941" s="28" t="s">
        <v>520</v>
      </c>
      <c r="L1941" s="29">
        <f t="shared" si="748"/>
        <v>18000</v>
      </c>
      <c r="M1941" s="29">
        <v>15000.0</v>
      </c>
      <c r="N1941" s="28"/>
      <c r="O1941" s="30">
        <v>12500.0</v>
      </c>
      <c r="P1941" s="31">
        <f t="shared" si="743"/>
        <v>0.0144</v>
      </c>
      <c r="Q1941" s="32">
        <f t="shared" si="744"/>
        <v>5500</v>
      </c>
      <c r="R1941" s="32">
        <f t="shared" si="745"/>
        <v>-4500</v>
      </c>
      <c r="S1941" s="28"/>
      <c r="T1941" s="28">
        <f t="shared" si="746"/>
        <v>0</v>
      </c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</row>
    <row r="1942">
      <c r="A1942" s="25" t="s">
        <v>118</v>
      </c>
      <c r="B1942" s="26" t="s">
        <v>1900</v>
      </c>
      <c r="C1942" s="27">
        <v>269.0</v>
      </c>
      <c r="D1942" s="28" t="s">
        <v>6829</v>
      </c>
      <c r="E1942" s="28" t="s">
        <v>1905</v>
      </c>
      <c r="F1942" s="28"/>
      <c r="G1942" s="28" t="s">
        <v>6830</v>
      </c>
      <c r="H1942" s="28"/>
      <c r="I1942" s="28"/>
      <c r="J1942" s="28" t="s">
        <v>1682</v>
      </c>
      <c r="K1942" s="28" t="s">
        <v>1328</v>
      </c>
      <c r="L1942" s="29">
        <f t="shared" si="748"/>
        <v>30000</v>
      </c>
      <c r="M1942" s="29">
        <v>25000.0</v>
      </c>
      <c r="N1942" s="28"/>
      <c r="O1942" s="30">
        <v>12500.0</v>
      </c>
      <c r="P1942" s="31">
        <f t="shared" si="743"/>
        <v>0.024</v>
      </c>
      <c r="Q1942" s="32">
        <f t="shared" si="744"/>
        <v>17500</v>
      </c>
      <c r="R1942" s="32">
        <f t="shared" si="745"/>
        <v>7500</v>
      </c>
      <c r="S1942" s="28"/>
      <c r="T1942" s="28">
        <f t="shared" si="746"/>
        <v>0</v>
      </c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</row>
    <row r="1943">
      <c r="A1943" s="25" t="s">
        <v>118</v>
      </c>
      <c r="B1943" s="26" t="s">
        <v>1900</v>
      </c>
      <c r="C1943" s="27">
        <v>323.0</v>
      </c>
      <c r="D1943" s="28" t="s">
        <v>6831</v>
      </c>
      <c r="E1943" s="28" t="s">
        <v>1902</v>
      </c>
      <c r="F1943" s="28"/>
      <c r="G1943" s="28" t="s">
        <v>6832</v>
      </c>
      <c r="H1943" s="28"/>
      <c r="I1943" s="28"/>
      <c r="J1943" s="28" t="s">
        <v>1522</v>
      </c>
      <c r="K1943" s="28" t="s">
        <v>479</v>
      </c>
      <c r="L1943" s="29">
        <f t="shared" si="748"/>
        <v>30000</v>
      </c>
      <c r="M1943" s="29">
        <v>25000.0</v>
      </c>
      <c r="N1943" s="28"/>
      <c r="O1943" s="30">
        <v>12500.0</v>
      </c>
      <c r="P1943" s="31">
        <f t="shared" si="743"/>
        <v>0.024</v>
      </c>
      <c r="Q1943" s="32">
        <f t="shared" si="744"/>
        <v>17500</v>
      </c>
      <c r="R1943" s="32">
        <f t="shared" si="745"/>
        <v>7500</v>
      </c>
      <c r="S1943" s="28"/>
      <c r="T1943" s="28">
        <f t="shared" si="746"/>
        <v>0</v>
      </c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</row>
    <row r="1944">
      <c r="A1944" s="25" t="s">
        <v>118</v>
      </c>
      <c r="B1944" s="26" t="s">
        <v>1900</v>
      </c>
      <c r="C1944" s="27">
        <v>356.0</v>
      </c>
      <c r="D1944" s="28" t="s">
        <v>6833</v>
      </c>
      <c r="E1944" s="28" t="s">
        <v>1905</v>
      </c>
      <c r="F1944" s="28"/>
      <c r="G1944" s="28" t="s">
        <v>6834</v>
      </c>
      <c r="H1944" s="28"/>
      <c r="I1944" s="28"/>
      <c r="J1944" s="28" t="s">
        <v>1736</v>
      </c>
      <c r="K1944" s="28" t="s">
        <v>519</v>
      </c>
      <c r="L1944" s="29">
        <f t="shared" si="748"/>
        <v>25200</v>
      </c>
      <c r="M1944" s="29">
        <v>21000.0</v>
      </c>
      <c r="N1944" s="28"/>
      <c r="O1944" s="30">
        <v>12500.0</v>
      </c>
      <c r="P1944" s="31">
        <f t="shared" si="743"/>
        <v>0.02016</v>
      </c>
      <c r="Q1944" s="32">
        <f t="shared" si="744"/>
        <v>12700</v>
      </c>
      <c r="R1944" s="32">
        <f t="shared" si="745"/>
        <v>2700</v>
      </c>
      <c r="S1944" s="28"/>
      <c r="T1944" s="28">
        <f t="shared" si="746"/>
        <v>0</v>
      </c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</row>
    <row r="1945">
      <c r="A1945" s="25" t="s">
        <v>118</v>
      </c>
      <c r="B1945" s="26" t="s">
        <v>1900</v>
      </c>
      <c r="C1945" s="27">
        <v>362.0</v>
      </c>
      <c r="D1945" s="28" t="s">
        <v>6835</v>
      </c>
      <c r="E1945" s="28" t="s">
        <v>1902</v>
      </c>
      <c r="F1945" s="28"/>
      <c r="G1945" s="28" t="s">
        <v>6836</v>
      </c>
      <c r="H1945" s="28"/>
      <c r="I1945" s="28"/>
      <c r="J1945" s="28" t="s">
        <v>1504</v>
      </c>
      <c r="K1945" s="28" t="s">
        <v>1039</v>
      </c>
      <c r="L1945" s="29">
        <f t="shared" si="748"/>
        <v>90000</v>
      </c>
      <c r="M1945" s="29">
        <v>75000.0</v>
      </c>
      <c r="N1945" s="28"/>
      <c r="O1945" s="30">
        <v>12500.0</v>
      </c>
      <c r="P1945" s="31">
        <f t="shared" si="743"/>
        <v>0.072</v>
      </c>
      <c r="Q1945" s="32">
        <f t="shared" si="744"/>
        <v>77500</v>
      </c>
      <c r="R1945" s="32">
        <f t="shared" si="745"/>
        <v>67500</v>
      </c>
      <c r="S1945" s="28"/>
      <c r="T1945" s="28">
        <f t="shared" si="746"/>
        <v>0</v>
      </c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</row>
    <row r="1946">
      <c r="A1946" s="52" t="s">
        <v>118</v>
      </c>
      <c r="B1946" s="26" t="s">
        <v>2005</v>
      </c>
      <c r="C1946" s="34">
        <v>646.0</v>
      </c>
      <c r="D1946" s="28" t="s">
        <v>6837</v>
      </c>
      <c r="E1946" s="26" t="s">
        <v>1905</v>
      </c>
      <c r="F1946" s="26" t="s">
        <v>1924</v>
      </c>
      <c r="G1946" s="26" t="s">
        <v>6838</v>
      </c>
      <c r="H1946" s="28"/>
      <c r="I1946" s="28"/>
      <c r="J1946" s="26" t="s">
        <v>1606</v>
      </c>
      <c r="K1946" s="26" t="s">
        <v>365</v>
      </c>
      <c r="L1946" s="36">
        <v>12500.0</v>
      </c>
      <c r="M1946" s="29">
        <f t="shared" ref="M1946:M1957" si="749">L1946</f>
        <v>12500</v>
      </c>
      <c r="N1946" s="53"/>
      <c r="O1946" s="30">
        <v>12500.0</v>
      </c>
      <c r="P1946" s="31">
        <f t="shared" si="743"/>
        <v>0.01</v>
      </c>
      <c r="Q1946" s="32">
        <f t="shared" si="744"/>
        <v>0</v>
      </c>
      <c r="R1946" s="32">
        <f t="shared" si="745"/>
        <v>-10000</v>
      </c>
      <c r="S1946" s="28"/>
      <c r="T1946" s="28">
        <f t="shared" si="746"/>
        <v>1</v>
      </c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</row>
    <row r="1947">
      <c r="A1947" s="33" t="s">
        <v>118</v>
      </c>
      <c r="B1947" s="26" t="s">
        <v>2005</v>
      </c>
      <c r="C1947" s="54">
        <v>646.0</v>
      </c>
      <c r="D1947" s="28" t="s">
        <v>6837</v>
      </c>
      <c r="E1947" s="26" t="s">
        <v>1905</v>
      </c>
      <c r="F1947" s="35" t="s">
        <v>1924</v>
      </c>
      <c r="G1947" s="35" t="s">
        <v>6838</v>
      </c>
      <c r="H1947" s="28"/>
      <c r="I1947" s="28"/>
      <c r="J1947" s="35" t="s">
        <v>1606</v>
      </c>
      <c r="K1947" s="35" t="s">
        <v>365</v>
      </c>
      <c r="L1947" s="40">
        <v>12500.0</v>
      </c>
      <c r="M1947" s="29">
        <f t="shared" si="749"/>
        <v>12500</v>
      </c>
      <c r="N1947" s="53"/>
      <c r="O1947" s="30">
        <v>12500.0</v>
      </c>
      <c r="P1947" s="31">
        <f t="shared" si="743"/>
        <v>0.01</v>
      </c>
      <c r="Q1947" s="32">
        <f t="shared" si="744"/>
        <v>0</v>
      </c>
      <c r="R1947" s="32">
        <f t="shared" si="745"/>
        <v>-10000</v>
      </c>
      <c r="S1947" s="28"/>
      <c r="T1947" s="28">
        <f t="shared" si="746"/>
        <v>1</v>
      </c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</row>
    <row r="1948">
      <c r="A1948" s="33" t="s">
        <v>118</v>
      </c>
      <c r="B1948" s="26" t="s">
        <v>2005</v>
      </c>
      <c r="C1948" s="54">
        <v>697.0</v>
      </c>
      <c r="D1948" s="28" t="s">
        <v>6839</v>
      </c>
      <c r="E1948" s="26" t="s">
        <v>1905</v>
      </c>
      <c r="F1948" s="35" t="s">
        <v>1924</v>
      </c>
      <c r="G1948" s="35" t="s">
        <v>6840</v>
      </c>
      <c r="H1948" s="28"/>
      <c r="I1948" s="28"/>
      <c r="J1948" s="35" t="s">
        <v>1760</v>
      </c>
      <c r="K1948" s="35" t="s">
        <v>822</v>
      </c>
      <c r="L1948" s="40">
        <v>33000.0</v>
      </c>
      <c r="M1948" s="29">
        <f t="shared" si="749"/>
        <v>33000</v>
      </c>
      <c r="N1948" s="53"/>
      <c r="O1948" s="30">
        <v>12500.0</v>
      </c>
      <c r="P1948" s="31">
        <f t="shared" si="743"/>
        <v>0.0264</v>
      </c>
      <c r="Q1948" s="32">
        <f t="shared" si="744"/>
        <v>20500</v>
      </c>
      <c r="R1948" s="32">
        <f t="shared" si="745"/>
        <v>10500</v>
      </c>
      <c r="S1948" s="28"/>
      <c r="T1948" s="28">
        <f t="shared" si="746"/>
        <v>0</v>
      </c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</row>
    <row r="1949">
      <c r="A1949" s="52" t="s">
        <v>118</v>
      </c>
      <c r="B1949" s="26" t="s">
        <v>2005</v>
      </c>
      <c r="C1949" s="34">
        <v>760.0</v>
      </c>
      <c r="D1949" s="26" t="s">
        <v>6841</v>
      </c>
      <c r="E1949" s="26" t="s">
        <v>1905</v>
      </c>
      <c r="F1949" s="26" t="s">
        <v>1952</v>
      </c>
      <c r="G1949" s="26" t="s">
        <v>6842</v>
      </c>
      <c r="H1949" s="28"/>
      <c r="I1949" s="28"/>
      <c r="J1949" s="26" t="s">
        <v>1758</v>
      </c>
      <c r="K1949" s="26" t="s">
        <v>300</v>
      </c>
      <c r="L1949" s="36">
        <v>10000.0</v>
      </c>
      <c r="M1949" s="29">
        <f t="shared" si="749"/>
        <v>10000</v>
      </c>
      <c r="N1949" s="53"/>
      <c r="O1949" s="30">
        <v>12500.0</v>
      </c>
      <c r="P1949" s="31">
        <f t="shared" si="743"/>
        <v>0.008</v>
      </c>
      <c r="Q1949" s="32">
        <f t="shared" si="744"/>
        <v>-2500</v>
      </c>
      <c r="R1949" s="32">
        <f t="shared" si="745"/>
        <v>-12500</v>
      </c>
      <c r="S1949" s="28"/>
      <c r="T1949" s="28">
        <f t="shared" si="746"/>
        <v>1</v>
      </c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</row>
    <row r="1950">
      <c r="A1950" s="52" t="s">
        <v>118</v>
      </c>
      <c r="B1950" s="26" t="s">
        <v>2005</v>
      </c>
      <c r="C1950" s="34">
        <v>925.0</v>
      </c>
      <c r="D1950" s="28" t="str">
        <f t="shared" ref="D1950:D1951" si="750">CONCATENATE(A1950," x ", G1950)</f>
        <v>Profitable (IRE) x Punakha (IRE)</v>
      </c>
      <c r="E1950" s="26" t="s">
        <v>1902</v>
      </c>
      <c r="F1950" s="26" t="s">
        <v>2019</v>
      </c>
      <c r="G1950" s="26" t="s">
        <v>6843</v>
      </c>
      <c r="H1950" s="28"/>
      <c r="I1950" s="28"/>
      <c r="J1950" s="26" t="s">
        <v>1399</v>
      </c>
      <c r="K1950" s="26" t="s">
        <v>822</v>
      </c>
      <c r="L1950" s="55">
        <v>26000.0</v>
      </c>
      <c r="M1950" s="29">
        <f t="shared" si="749"/>
        <v>26000</v>
      </c>
      <c r="N1950" s="28"/>
      <c r="O1950" s="30">
        <v>12500.0</v>
      </c>
      <c r="P1950" s="31">
        <f t="shared" si="743"/>
        <v>0.0208</v>
      </c>
      <c r="Q1950" s="32">
        <f t="shared" si="744"/>
        <v>13500</v>
      </c>
      <c r="R1950" s="32">
        <f t="shared" si="745"/>
        <v>3500</v>
      </c>
      <c r="S1950" s="28"/>
      <c r="T1950" s="28">
        <f t="shared" si="746"/>
        <v>0</v>
      </c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</row>
    <row r="1951">
      <c r="A1951" s="52" t="s">
        <v>118</v>
      </c>
      <c r="B1951" s="26" t="s">
        <v>2005</v>
      </c>
      <c r="C1951" s="34">
        <v>977.0</v>
      </c>
      <c r="D1951" s="28" t="str">
        <f t="shared" si="750"/>
        <v>Profitable (IRE) x Sophistry (GB)</v>
      </c>
      <c r="E1951" s="26" t="s">
        <v>1902</v>
      </c>
      <c r="F1951" s="26" t="s">
        <v>2019</v>
      </c>
      <c r="G1951" s="26" t="s">
        <v>6844</v>
      </c>
      <c r="H1951" s="28"/>
      <c r="I1951" s="28"/>
      <c r="J1951" s="26" t="s">
        <v>1812</v>
      </c>
      <c r="K1951" s="26" t="s">
        <v>212</v>
      </c>
      <c r="L1951" s="55">
        <v>25000.0</v>
      </c>
      <c r="M1951" s="29">
        <f t="shared" si="749"/>
        <v>25000</v>
      </c>
      <c r="N1951" s="28"/>
      <c r="O1951" s="30">
        <v>12500.0</v>
      </c>
      <c r="P1951" s="31">
        <f t="shared" si="743"/>
        <v>0.02</v>
      </c>
      <c r="Q1951" s="32">
        <f t="shared" si="744"/>
        <v>12500</v>
      </c>
      <c r="R1951" s="32">
        <f t="shared" si="745"/>
        <v>2500</v>
      </c>
      <c r="S1951" s="28"/>
      <c r="T1951" s="28">
        <f t="shared" si="746"/>
        <v>0</v>
      </c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</row>
    <row r="1952">
      <c r="A1952" s="38" t="s">
        <v>118</v>
      </c>
      <c r="B1952" s="34" t="s">
        <v>1921</v>
      </c>
      <c r="C1952" s="39" t="s">
        <v>5972</v>
      </c>
      <c r="D1952" s="28" t="s">
        <v>6845</v>
      </c>
      <c r="E1952" s="26" t="s">
        <v>1905</v>
      </c>
      <c r="F1952" s="28" t="s">
        <v>1924</v>
      </c>
      <c r="G1952" s="28" t="s">
        <v>6846</v>
      </c>
      <c r="H1952" s="28" t="s">
        <v>79</v>
      </c>
      <c r="I1952" s="28" t="s">
        <v>97</v>
      </c>
      <c r="J1952" s="28" t="s">
        <v>1510</v>
      </c>
      <c r="K1952" s="28" t="s">
        <v>300</v>
      </c>
      <c r="L1952" s="40">
        <v>5500.0</v>
      </c>
      <c r="M1952" s="29">
        <f t="shared" si="749"/>
        <v>5500</v>
      </c>
      <c r="N1952" s="70"/>
      <c r="O1952" s="30">
        <v>12500.0</v>
      </c>
      <c r="P1952" s="31">
        <f t="shared" si="743"/>
        <v>0.0044</v>
      </c>
      <c r="Q1952" s="32">
        <f t="shared" si="744"/>
        <v>-7000</v>
      </c>
      <c r="R1952" s="32">
        <f t="shared" si="745"/>
        <v>-17000</v>
      </c>
      <c r="S1952" s="28"/>
      <c r="T1952" s="28">
        <f t="shared" si="746"/>
        <v>1</v>
      </c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</row>
    <row r="1953">
      <c r="A1953" s="38" t="s">
        <v>118</v>
      </c>
      <c r="B1953" s="34" t="s">
        <v>1921</v>
      </c>
      <c r="C1953" s="39" t="s">
        <v>6193</v>
      </c>
      <c r="D1953" s="28" t="s">
        <v>6847</v>
      </c>
      <c r="E1953" s="26" t="s">
        <v>1905</v>
      </c>
      <c r="F1953" s="28" t="s">
        <v>1924</v>
      </c>
      <c r="G1953" s="28" t="s">
        <v>6848</v>
      </c>
      <c r="H1953" s="28" t="s">
        <v>79</v>
      </c>
      <c r="I1953" s="28" t="s">
        <v>2034</v>
      </c>
      <c r="J1953" s="28" t="s">
        <v>1595</v>
      </c>
      <c r="K1953" s="28" t="s">
        <v>514</v>
      </c>
      <c r="L1953" s="40">
        <v>4000.0</v>
      </c>
      <c r="M1953" s="29">
        <f t="shared" si="749"/>
        <v>4000</v>
      </c>
      <c r="N1953" s="70"/>
      <c r="O1953" s="30">
        <v>12500.0</v>
      </c>
      <c r="P1953" s="31">
        <f t="shared" si="743"/>
        <v>0.0032</v>
      </c>
      <c r="Q1953" s="32">
        <f t="shared" si="744"/>
        <v>-8500</v>
      </c>
      <c r="R1953" s="32">
        <f t="shared" si="745"/>
        <v>-18500</v>
      </c>
      <c r="S1953" s="28"/>
      <c r="T1953" s="28">
        <f t="shared" si="746"/>
        <v>1</v>
      </c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</row>
    <row r="1954">
      <c r="A1954" s="38" t="s">
        <v>118</v>
      </c>
      <c r="B1954" s="34" t="s">
        <v>1921</v>
      </c>
      <c r="C1954" s="39" t="s">
        <v>6849</v>
      </c>
      <c r="D1954" s="28" t="s">
        <v>6850</v>
      </c>
      <c r="E1954" s="26" t="s">
        <v>1905</v>
      </c>
      <c r="F1954" s="28" t="s">
        <v>1924</v>
      </c>
      <c r="G1954" s="28" t="s">
        <v>6851</v>
      </c>
      <c r="H1954" s="28" t="s">
        <v>79</v>
      </c>
      <c r="I1954" s="28" t="s">
        <v>4799</v>
      </c>
      <c r="J1954" s="28" t="s">
        <v>1538</v>
      </c>
      <c r="K1954" s="28" t="s">
        <v>876</v>
      </c>
      <c r="L1954" s="40">
        <v>2500.0</v>
      </c>
      <c r="M1954" s="29">
        <f t="shared" si="749"/>
        <v>2500</v>
      </c>
      <c r="N1954" s="70"/>
      <c r="O1954" s="30">
        <v>12500.0</v>
      </c>
      <c r="P1954" s="31">
        <f t="shared" si="743"/>
        <v>0.002</v>
      </c>
      <c r="Q1954" s="32">
        <f t="shared" si="744"/>
        <v>-10000</v>
      </c>
      <c r="R1954" s="32">
        <f t="shared" si="745"/>
        <v>-20000</v>
      </c>
      <c r="S1954" s="28"/>
      <c r="T1954" s="28">
        <f t="shared" si="746"/>
        <v>1</v>
      </c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</row>
    <row r="1955">
      <c r="A1955" s="38" t="s">
        <v>118</v>
      </c>
      <c r="B1955" s="34" t="s">
        <v>1921</v>
      </c>
      <c r="C1955" s="39" t="s">
        <v>3143</v>
      </c>
      <c r="D1955" s="28" t="s">
        <v>6852</v>
      </c>
      <c r="E1955" s="26" t="s">
        <v>1902</v>
      </c>
      <c r="F1955" s="28" t="s">
        <v>1952</v>
      </c>
      <c r="G1955" s="28" t="s">
        <v>6853</v>
      </c>
      <c r="H1955" s="28" t="s">
        <v>79</v>
      </c>
      <c r="I1955" s="28" t="s">
        <v>2296</v>
      </c>
      <c r="J1955" s="28" t="s">
        <v>1772</v>
      </c>
      <c r="K1955" s="28" t="s">
        <v>248</v>
      </c>
      <c r="L1955" s="40">
        <v>12000.0</v>
      </c>
      <c r="M1955" s="29">
        <f t="shared" si="749"/>
        <v>12000</v>
      </c>
      <c r="N1955" s="70"/>
      <c r="O1955" s="30">
        <v>12500.0</v>
      </c>
      <c r="P1955" s="31">
        <f t="shared" si="743"/>
        <v>0.0096</v>
      </c>
      <c r="Q1955" s="32">
        <f t="shared" si="744"/>
        <v>-500</v>
      </c>
      <c r="R1955" s="32">
        <f t="shared" si="745"/>
        <v>-10500</v>
      </c>
      <c r="S1955" s="28"/>
      <c r="T1955" s="28">
        <f t="shared" si="746"/>
        <v>1</v>
      </c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</row>
    <row r="1956">
      <c r="A1956" s="38" t="s">
        <v>118</v>
      </c>
      <c r="B1956" s="34" t="s">
        <v>1921</v>
      </c>
      <c r="C1956" s="39" t="s">
        <v>6854</v>
      </c>
      <c r="D1956" s="28" t="s">
        <v>6855</v>
      </c>
      <c r="E1956" s="26" t="s">
        <v>1902</v>
      </c>
      <c r="F1956" s="28" t="s">
        <v>2282</v>
      </c>
      <c r="G1956" s="28" t="s">
        <v>6856</v>
      </c>
      <c r="H1956" s="28" t="s">
        <v>79</v>
      </c>
      <c r="I1956" s="28" t="s">
        <v>2830</v>
      </c>
      <c r="J1956" s="28" t="s">
        <v>1514</v>
      </c>
      <c r="K1956" s="28" t="s">
        <v>870</v>
      </c>
      <c r="L1956" s="40">
        <v>1200.0</v>
      </c>
      <c r="M1956" s="29">
        <f t="shared" si="749"/>
        <v>1200</v>
      </c>
      <c r="N1956" s="70"/>
      <c r="O1956" s="30">
        <v>12500.0</v>
      </c>
      <c r="P1956" s="31">
        <f t="shared" si="743"/>
        <v>0.00096</v>
      </c>
      <c r="Q1956" s="32">
        <f t="shared" si="744"/>
        <v>-11300</v>
      </c>
      <c r="R1956" s="32">
        <f t="shared" si="745"/>
        <v>-21300</v>
      </c>
      <c r="S1956" s="28"/>
      <c r="T1956" s="28">
        <f t="shared" si="746"/>
        <v>1</v>
      </c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</row>
    <row r="1957">
      <c r="A1957" s="38" t="s">
        <v>118</v>
      </c>
      <c r="B1957" s="34" t="s">
        <v>1928</v>
      </c>
      <c r="C1957" s="39" t="s">
        <v>6857</v>
      </c>
      <c r="D1957" s="28" t="s">
        <v>6858</v>
      </c>
      <c r="E1957" s="26" t="s">
        <v>1902</v>
      </c>
      <c r="F1957" s="28" t="s">
        <v>1924</v>
      </c>
      <c r="G1957" s="28" t="s">
        <v>6859</v>
      </c>
      <c r="H1957" s="28" t="s">
        <v>79</v>
      </c>
      <c r="I1957" s="28" t="s">
        <v>47</v>
      </c>
      <c r="J1957" s="28" t="s">
        <v>293</v>
      </c>
      <c r="K1957" s="28" t="s">
        <v>300</v>
      </c>
      <c r="L1957" s="40">
        <v>46000.0</v>
      </c>
      <c r="M1957" s="29">
        <f t="shared" si="749"/>
        <v>46000</v>
      </c>
      <c r="N1957" s="70"/>
      <c r="O1957" s="30">
        <v>12500.0</v>
      </c>
      <c r="P1957" s="31">
        <f t="shared" si="743"/>
        <v>0.0368</v>
      </c>
      <c r="Q1957" s="32">
        <f t="shared" si="744"/>
        <v>33500</v>
      </c>
      <c r="R1957" s="32">
        <f t="shared" si="745"/>
        <v>23500</v>
      </c>
      <c r="S1957" s="28"/>
      <c r="T1957" s="28">
        <f t="shared" si="746"/>
        <v>0</v>
      </c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</row>
    <row r="1958">
      <c r="A1958" s="25" t="s">
        <v>118</v>
      </c>
      <c r="B1958" s="26" t="s">
        <v>1937</v>
      </c>
      <c r="C1958" s="44" t="s">
        <v>6860</v>
      </c>
      <c r="D1958" s="6" t="s">
        <v>6861</v>
      </c>
      <c r="E1958" s="6" t="s">
        <v>1902</v>
      </c>
      <c r="F1958" s="6" t="s">
        <v>1924</v>
      </c>
      <c r="G1958" s="6" t="s">
        <v>6862</v>
      </c>
      <c r="I1958" s="6" t="s">
        <v>79</v>
      </c>
      <c r="J1958" s="6" t="s">
        <v>1589</v>
      </c>
      <c r="K1958" s="6" t="s">
        <v>1209</v>
      </c>
      <c r="L1958" s="29">
        <f t="shared" ref="L1958:L1961" si="751">M1958*1.2</f>
        <v>12000</v>
      </c>
      <c r="M1958" s="45">
        <v>10000.0</v>
      </c>
      <c r="O1958" s="30">
        <v>12500.0</v>
      </c>
      <c r="P1958" s="31">
        <v>0.008</v>
      </c>
      <c r="Q1958" s="32">
        <v>-2500.0</v>
      </c>
      <c r="R1958" s="32">
        <v>-12500.0</v>
      </c>
      <c r="S1958" s="28"/>
      <c r="T1958" s="28">
        <f t="shared" ref="T1958:T1962" si="752">IF(O1958&gt;=M1958,1,0)</f>
        <v>1</v>
      </c>
    </row>
    <row r="1959">
      <c r="A1959" s="25" t="s">
        <v>118</v>
      </c>
      <c r="B1959" s="26" t="s">
        <v>1937</v>
      </c>
      <c r="C1959" s="44" t="s">
        <v>6863</v>
      </c>
      <c r="D1959" s="6" t="s">
        <v>6864</v>
      </c>
      <c r="E1959" s="6" t="s">
        <v>1902</v>
      </c>
      <c r="F1959" s="6" t="s">
        <v>1952</v>
      </c>
      <c r="G1959" s="6" t="s">
        <v>6865</v>
      </c>
      <c r="I1959" s="6" t="s">
        <v>79</v>
      </c>
      <c r="J1959" s="6" t="s">
        <v>1612</v>
      </c>
      <c r="K1959" s="6" t="s">
        <v>1208</v>
      </c>
      <c r="L1959" s="29">
        <f t="shared" si="751"/>
        <v>60000</v>
      </c>
      <c r="M1959" s="45">
        <v>50000.0</v>
      </c>
      <c r="O1959" s="30">
        <v>12500.0</v>
      </c>
      <c r="P1959" s="31">
        <v>0.04</v>
      </c>
      <c r="Q1959" s="32">
        <v>37500.0</v>
      </c>
      <c r="R1959" s="32">
        <v>27500.0</v>
      </c>
      <c r="S1959" s="28"/>
      <c r="T1959" s="28">
        <f t="shared" si="752"/>
        <v>0</v>
      </c>
    </row>
    <row r="1960">
      <c r="A1960" s="25" t="s">
        <v>118</v>
      </c>
      <c r="B1960" s="26" t="s">
        <v>1937</v>
      </c>
      <c r="C1960" s="44" t="s">
        <v>6866</v>
      </c>
      <c r="D1960" s="6" t="s">
        <v>6867</v>
      </c>
      <c r="E1960" s="6" t="s">
        <v>1902</v>
      </c>
      <c r="F1960" s="6" t="s">
        <v>1924</v>
      </c>
      <c r="G1960" s="6" t="s">
        <v>6868</v>
      </c>
      <c r="I1960" s="6" t="s">
        <v>79</v>
      </c>
      <c r="J1960" s="6" t="s">
        <v>1802</v>
      </c>
      <c r="K1960" s="6" t="s">
        <v>1278</v>
      </c>
      <c r="L1960" s="29">
        <f t="shared" si="751"/>
        <v>16800</v>
      </c>
      <c r="M1960" s="45">
        <v>14000.0</v>
      </c>
      <c r="O1960" s="30">
        <v>12500.0</v>
      </c>
      <c r="P1960" s="31">
        <v>0.011200000000000002</v>
      </c>
      <c r="Q1960" s="32">
        <v>1500.0</v>
      </c>
      <c r="R1960" s="32">
        <v>-8500.0</v>
      </c>
      <c r="S1960" s="28"/>
      <c r="T1960" s="28">
        <f t="shared" si="752"/>
        <v>0</v>
      </c>
    </row>
    <row r="1961">
      <c r="A1961" s="25" t="s">
        <v>118</v>
      </c>
      <c r="B1961" s="26" t="s">
        <v>1937</v>
      </c>
      <c r="C1961" s="39" t="s">
        <v>4754</v>
      </c>
      <c r="D1961" s="28" t="s">
        <v>6869</v>
      </c>
      <c r="E1961" s="28" t="s">
        <v>1902</v>
      </c>
      <c r="F1961" s="28" t="s">
        <v>1924</v>
      </c>
      <c r="G1961" s="28" t="s">
        <v>6870</v>
      </c>
      <c r="H1961" s="28" t="s">
        <v>79</v>
      </c>
      <c r="I1961" s="28" t="s">
        <v>6871</v>
      </c>
      <c r="J1961" s="28" t="s">
        <v>1532</v>
      </c>
      <c r="K1961" s="28" t="s">
        <v>1375</v>
      </c>
      <c r="L1961" s="29">
        <f t="shared" si="751"/>
        <v>66000</v>
      </c>
      <c r="M1961" s="40">
        <v>55000.0</v>
      </c>
      <c r="N1961" s="32"/>
      <c r="O1961" s="30">
        <v>12500.0</v>
      </c>
      <c r="P1961" s="31">
        <f t="shared" ref="P1961:P1962" si="753">sum(M1961/O1961/100)</f>
        <v>0.044</v>
      </c>
      <c r="Q1961" s="32">
        <f t="shared" ref="Q1961:Q1962" si="754">sum(M1961-O1961)</f>
        <v>42500</v>
      </c>
      <c r="R1961" s="32">
        <f t="shared" ref="R1961:R1962" si="755">M1961-O1961-$S$1</f>
        <v>32500</v>
      </c>
      <c r="S1961" s="28"/>
      <c r="T1961" s="28">
        <f t="shared" si="752"/>
        <v>0</v>
      </c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</row>
    <row r="1962">
      <c r="A1962" s="25" t="s">
        <v>118</v>
      </c>
      <c r="B1962" s="35" t="s">
        <v>1949</v>
      </c>
      <c r="C1962" s="27" t="s">
        <v>6872</v>
      </c>
      <c r="D1962" s="28" t="s">
        <v>6873</v>
      </c>
      <c r="E1962" s="28" t="s">
        <v>1905</v>
      </c>
      <c r="F1962" s="28" t="s">
        <v>1952</v>
      </c>
      <c r="G1962" s="28" t="s">
        <v>6874</v>
      </c>
      <c r="H1962" s="28" t="s">
        <v>79</v>
      </c>
      <c r="I1962" s="28" t="s">
        <v>2782</v>
      </c>
      <c r="J1962" s="32" t="s">
        <v>1844</v>
      </c>
      <c r="K1962" s="32" t="s">
        <v>1352</v>
      </c>
      <c r="L1962" s="29">
        <v>1200.0</v>
      </c>
      <c r="M1962" s="49">
        <v>1000.0</v>
      </c>
      <c r="N1962" s="50"/>
      <c r="O1962" s="48">
        <v>12500.0</v>
      </c>
      <c r="P1962" s="31">
        <f t="shared" si="753"/>
        <v>0.0008</v>
      </c>
      <c r="Q1962" s="32">
        <f t="shared" si="754"/>
        <v>-11500</v>
      </c>
      <c r="R1962" s="32">
        <f t="shared" si="755"/>
        <v>-21500</v>
      </c>
      <c r="S1962" s="28"/>
      <c r="T1962" s="28">
        <f t="shared" si="752"/>
        <v>1</v>
      </c>
      <c r="U1962" s="28"/>
      <c r="V1962" s="28"/>
      <c r="W1962" s="28"/>
    </row>
    <row r="1963">
      <c r="A1963" s="33" t="s">
        <v>119</v>
      </c>
      <c r="B1963" s="26" t="s">
        <v>1919</v>
      </c>
      <c r="C1963" s="51">
        <v>201.0</v>
      </c>
      <c r="D1963" s="26" t="s">
        <v>6875</v>
      </c>
      <c r="E1963" s="26" t="s">
        <v>1902</v>
      </c>
      <c r="F1963" s="35"/>
      <c r="G1963" s="26"/>
      <c r="H1963" s="26"/>
      <c r="I1963" s="26"/>
      <c r="J1963" s="26" t="s">
        <v>1538</v>
      </c>
      <c r="K1963" s="26" t="s">
        <v>409</v>
      </c>
      <c r="L1963" s="36">
        <v>50000.0</v>
      </c>
      <c r="M1963" s="29">
        <f t="shared" ref="M1963:M1969" si="756">L1963</f>
        <v>50000</v>
      </c>
      <c r="N1963" s="28"/>
      <c r="O1963" s="37">
        <v>9000.0</v>
      </c>
      <c r="P1963" s="31">
        <f t="shared" ref="P1963:P1970" si="757">sum(L1963/O1963/100)</f>
        <v>0.05555555556</v>
      </c>
      <c r="Q1963" s="32">
        <f t="shared" ref="Q1963:Q1970" si="758">sum(L1963-O1963)</f>
        <v>41000</v>
      </c>
      <c r="R1963" s="32">
        <f t="shared" ref="R1963:R1970" si="759">L1963-O1963-$S$1</f>
        <v>31000</v>
      </c>
      <c r="S1963" s="28"/>
      <c r="T1963" s="28">
        <f t="shared" ref="T1963:T1970" si="760">IF(O1963&gt;=L1963,1,0)</f>
        <v>0</v>
      </c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</row>
    <row r="1964">
      <c r="A1964" s="38" t="s">
        <v>120</v>
      </c>
      <c r="B1964" s="34" t="s">
        <v>1921</v>
      </c>
      <c r="C1964" s="39" t="s">
        <v>6876</v>
      </c>
      <c r="D1964" s="28" t="s">
        <v>6877</v>
      </c>
      <c r="E1964" s="26" t="s">
        <v>1902</v>
      </c>
      <c r="F1964" s="28" t="s">
        <v>1924</v>
      </c>
      <c r="G1964" s="28" t="s">
        <v>6878</v>
      </c>
      <c r="H1964" s="28" t="s">
        <v>2361</v>
      </c>
      <c r="I1964" s="28" t="s">
        <v>47</v>
      </c>
      <c r="J1964" s="28" t="s">
        <v>1779</v>
      </c>
      <c r="K1964" s="28" t="s">
        <v>1290</v>
      </c>
      <c r="L1964" s="40">
        <v>6000.0</v>
      </c>
      <c r="M1964" s="29">
        <f t="shared" si="756"/>
        <v>6000</v>
      </c>
      <c r="N1964" s="71"/>
      <c r="O1964" s="37">
        <v>7500.0</v>
      </c>
      <c r="P1964" s="31">
        <f t="shared" si="757"/>
        <v>0.008</v>
      </c>
      <c r="Q1964" s="32">
        <f t="shared" si="758"/>
        <v>-1500</v>
      </c>
      <c r="R1964" s="32">
        <f t="shared" si="759"/>
        <v>-11500</v>
      </c>
      <c r="S1964" s="28"/>
      <c r="T1964" s="28">
        <f t="shared" si="760"/>
        <v>1</v>
      </c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</row>
    <row r="1965">
      <c r="A1965" s="38" t="s">
        <v>120</v>
      </c>
      <c r="B1965" s="34" t="s">
        <v>1921</v>
      </c>
      <c r="C1965" s="39" t="s">
        <v>4891</v>
      </c>
      <c r="D1965" s="28" t="s">
        <v>6879</v>
      </c>
      <c r="E1965" s="26" t="s">
        <v>1905</v>
      </c>
      <c r="F1965" s="28" t="s">
        <v>1952</v>
      </c>
      <c r="G1965" s="28" t="s">
        <v>6880</v>
      </c>
      <c r="H1965" s="28" t="s">
        <v>2361</v>
      </c>
      <c r="I1965" s="28" t="s">
        <v>6881</v>
      </c>
      <c r="J1965" s="28" t="s">
        <v>1819</v>
      </c>
      <c r="K1965" s="28" t="s">
        <v>799</v>
      </c>
      <c r="L1965" s="40">
        <v>1500.0</v>
      </c>
      <c r="M1965" s="29">
        <f t="shared" si="756"/>
        <v>1500</v>
      </c>
      <c r="N1965" s="71"/>
      <c r="O1965" s="37">
        <v>7500.0</v>
      </c>
      <c r="P1965" s="31">
        <f t="shared" si="757"/>
        <v>0.002</v>
      </c>
      <c r="Q1965" s="32">
        <f t="shared" si="758"/>
        <v>-6000</v>
      </c>
      <c r="R1965" s="32">
        <f t="shared" si="759"/>
        <v>-16000</v>
      </c>
      <c r="S1965" s="28"/>
      <c r="T1965" s="28">
        <f t="shared" si="760"/>
        <v>1</v>
      </c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</row>
    <row r="1966">
      <c r="A1966" s="38" t="s">
        <v>120</v>
      </c>
      <c r="B1966" s="34" t="s">
        <v>1921</v>
      </c>
      <c r="C1966" s="39" t="s">
        <v>3102</v>
      </c>
      <c r="D1966" s="28" t="s">
        <v>6882</v>
      </c>
      <c r="E1966" s="26" t="s">
        <v>1905</v>
      </c>
      <c r="F1966" s="28" t="s">
        <v>1952</v>
      </c>
      <c r="G1966" s="28" t="s">
        <v>6883</v>
      </c>
      <c r="H1966" s="28" t="s">
        <v>2361</v>
      </c>
      <c r="I1966" s="28" t="s">
        <v>66</v>
      </c>
      <c r="J1966" s="28" t="s">
        <v>1579</v>
      </c>
      <c r="K1966" s="28" t="s">
        <v>698</v>
      </c>
      <c r="L1966" s="40">
        <v>20000.0</v>
      </c>
      <c r="M1966" s="29">
        <f t="shared" si="756"/>
        <v>20000</v>
      </c>
      <c r="N1966" s="71"/>
      <c r="O1966" s="37">
        <v>7500.0</v>
      </c>
      <c r="P1966" s="31">
        <f t="shared" si="757"/>
        <v>0.02666666667</v>
      </c>
      <c r="Q1966" s="32">
        <f t="shared" si="758"/>
        <v>12500</v>
      </c>
      <c r="R1966" s="32">
        <f t="shared" si="759"/>
        <v>2500</v>
      </c>
      <c r="S1966" s="28"/>
      <c r="T1966" s="28">
        <f t="shared" si="760"/>
        <v>0</v>
      </c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</row>
    <row r="1967">
      <c r="A1967" s="52" t="s">
        <v>121</v>
      </c>
      <c r="B1967" s="26" t="s">
        <v>2005</v>
      </c>
      <c r="C1967" s="34">
        <v>993.0</v>
      </c>
      <c r="D1967" s="28" t="str">
        <f t="shared" ref="D1967:D1968" si="761">CONCATENATE(A1967," x ", G1967)</f>
        <v>Recoletos (FR) x Survived (GB)</v>
      </c>
      <c r="E1967" s="26" t="s">
        <v>1902</v>
      </c>
      <c r="F1967" s="26" t="s">
        <v>2019</v>
      </c>
      <c r="G1967" s="26" t="s">
        <v>6884</v>
      </c>
      <c r="H1967" s="28"/>
      <c r="I1967" s="28"/>
      <c r="J1967" s="26" t="s">
        <v>1839</v>
      </c>
      <c r="K1967" s="26" t="s">
        <v>814</v>
      </c>
      <c r="L1967" s="55">
        <v>10000.0</v>
      </c>
      <c r="M1967" s="29">
        <f t="shared" si="756"/>
        <v>10000</v>
      </c>
      <c r="N1967" s="28"/>
      <c r="O1967" s="51">
        <v>4000.0</v>
      </c>
      <c r="P1967" s="31">
        <f t="shared" si="757"/>
        <v>0.025</v>
      </c>
      <c r="Q1967" s="32">
        <f t="shared" si="758"/>
        <v>6000</v>
      </c>
      <c r="R1967" s="32">
        <f t="shared" si="759"/>
        <v>-4000</v>
      </c>
      <c r="S1967" s="28"/>
      <c r="T1967" s="28">
        <f t="shared" si="760"/>
        <v>0</v>
      </c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</row>
    <row r="1968">
      <c r="A1968" s="52" t="s">
        <v>122</v>
      </c>
      <c r="B1968" s="26" t="s">
        <v>2005</v>
      </c>
      <c r="C1968" s="34">
        <v>937.0</v>
      </c>
      <c r="D1968" s="28" t="str">
        <f t="shared" si="761"/>
        <v>Ribchester (IRE) x Rhythm And Rhyme (IRE)</v>
      </c>
      <c r="E1968" s="26" t="s">
        <v>1905</v>
      </c>
      <c r="F1968" s="26" t="s">
        <v>2019</v>
      </c>
      <c r="G1968" s="26" t="s">
        <v>6885</v>
      </c>
      <c r="H1968" s="28"/>
      <c r="I1968" s="28"/>
      <c r="J1968" s="26" t="s">
        <v>1754</v>
      </c>
      <c r="K1968" s="26" t="s">
        <v>1289</v>
      </c>
      <c r="L1968" s="55">
        <v>14000.0</v>
      </c>
      <c r="M1968" s="29">
        <f t="shared" si="756"/>
        <v>14000</v>
      </c>
      <c r="N1968" s="28"/>
      <c r="O1968" s="37">
        <v>12500.0</v>
      </c>
      <c r="P1968" s="31">
        <f t="shared" si="757"/>
        <v>0.0112</v>
      </c>
      <c r="Q1968" s="32">
        <f t="shared" si="758"/>
        <v>1500</v>
      </c>
      <c r="R1968" s="32">
        <f t="shared" si="759"/>
        <v>-8500</v>
      </c>
      <c r="S1968" s="28"/>
      <c r="T1968" s="28">
        <f t="shared" si="760"/>
        <v>0</v>
      </c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</row>
    <row r="1969">
      <c r="A1969" s="38" t="s">
        <v>122</v>
      </c>
      <c r="B1969" s="34" t="s">
        <v>1921</v>
      </c>
      <c r="C1969" s="39" t="s">
        <v>4260</v>
      </c>
      <c r="D1969" s="28" t="s">
        <v>6886</v>
      </c>
      <c r="E1969" s="26" t="s">
        <v>1902</v>
      </c>
      <c r="F1969" s="28" t="s">
        <v>1924</v>
      </c>
      <c r="G1969" s="28" t="s">
        <v>6887</v>
      </c>
      <c r="H1969" s="28" t="s">
        <v>75</v>
      </c>
      <c r="I1969" s="28" t="s">
        <v>107</v>
      </c>
      <c r="J1969" s="28" t="s">
        <v>1756</v>
      </c>
      <c r="K1969" s="28" t="s">
        <v>407</v>
      </c>
      <c r="L1969" s="40">
        <v>2500.0</v>
      </c>
      <c r="M1969" s="29">
        <f t="shared" si="756"/>
        <v>2500</v>
      </c>
      <c r="N1969" s="72"/>
      <c r="O1969" s="37">
        <v>12500.0</v>
      </c>
      <c r="P1969" s="31">
        <f t="shared" si="757"/>
        <v>0.002</v>
      </c>
      <c r="Q1969" s="32">
        <f t="shared" si="758"/>
        <v>-10000</v>
      </c>
      <c r="R1969" s="32">
        <f t="shared" si="759"/>
        <v>-20000</v>
      </c>
      <c r="S1969" s="28"/>
      <c r="T1969" s="28">
        <f t="shared" si="760"/>
        <v>1</v>
      </c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</row>
    <row r="1970">
      <c r="A1970" s="38" t="s">
        <v>122</v>
      </c>
      <c r="B1970" s="34" t="s">
        <v>1933</v>
      </c>
      <c r="C1970" s="39" t="s">
        <v>5593</v>
      </c>
      <c r="D1970" s="28" t="s">
        <v>6888</v>
      </c>
      <c r="E1970" s="28" t="s">
        <v>1902</v>
      </c>
      <c r="F1970" s="28" t="s">
        <v>1924</v>
      </c>
      <c r="G1970" s="28" t="s">
        <v>6889</v>
      </c>
      <c r="H1970" s="28" t="s">
        <v>75</v>
      </c>
      <c r="I1970" s="28" t="s">
        <v>5155</v>
      </c>
      <c r="J1970" s="58" t="s">
        <v>1638</v>
      </c>
      <c r="K1970" s="53" t="s">
        <v>746</v>
      </c>
      <c r="L1970" s="29">
        <v>30000.0</v>
      </c>
      <c r="M1970" s="49">
        <v>25000.0</v>
      </c>
      <c r="N1970" s="28"/>
      <c r="O1970" s="30">
        <v>12500.0</v>
      </c>
      <c r="P1970" s="31">
        <f t="shared" si="757"/>
        <v>0.024</v>
      </c>
      <c r="Q1970" s="32">
        <f t="shared" si="758"/>
        <v>17500</v>
      </c>
      <c r="R1970" s="32">
        <f t="shared" si="759"/>
        <v>7500</v>
      </c>
      <c r="S1970" s="28"/>
      <c r="T1970" s="28">
        <f t="shared" si="760"/>
        <v>0</v>
      </c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</row>
    <row r="1971">
      <c r="A1971" s="25" t="s">
        <v>122</v>
      </c>
      <c r="B1971" s="35" t="s">
        <v>1949</v>
      </c>
      <c r="C1971" s="27" t="s">
        <v>6890</v>
      </c>
      <c r="D1971" s="28" t="s">
        <v>6891</v>
      </c>
      <c r="E1971" s="28" t="s">
        <v>1902</v>
      </c>
      <c r="F1971" s="28" t="s">
        <v>1924</v>
      </c>
      <c r="G1971" s="28" t="s">
        <v>6892</v>
      </c>
      <c r="H1971" s="28" t="s">
        <v>75</v>
      </c>
      <c r="I1971" s="28" t="s">
        <v>5155</v>
      </c>
      <c r="J1971" s="32" t="s">
        <v>1844</v>
      </c>
      <c r="K1971" s="32" t="s">
        <v>770</v>
      </c>
      <c r="L1971" s="29">
        <v>7200.0</v>
      </c>
      <c r="M1971" s="49">
        <v>6000.0</v>
      </c>
      <c r="N1971" s="50"/>
      <c r="O1971" s="48">
        <v>12500.0</v>
      </c>
      <c r="P1971" s="31">
        <f t="shared" ref="P1971:P1972" si="762">sum(M1971/O1971/100)</f>
        <v>0.0048</v>
      </c>
      <c r="Q1971" s="32">
        <f t="shared" ref="Q1971:Q1972" si="763">sum(M1971-O1971)</f>
        <v>-6500</v>
      </c>
      <c r="R1971" s="32">
        <f t="shared" ref="R1971:R1972" si="764">M1971-O1971-$S$1</f>
        <v>-16500</v>
      </c>
      <c r="S1971" s="28"/>
      <c r="T1971" s="28">
        <f t="shared" ref="T1971:T1972" si="765">IF(O1971&gt;=M1971,1,0)</f>
        <v>1</v>
      </c>
      <c r="U1971" s="28"/>
      <c r="V1971" s="28"/>
      <c r="W1971" s="28"/>
    </row>
    <row r="1972">
      <c r="A1972" s="25" t="s">
        <v>123</v>
      </c>
      <c r="B1972" s="35" t="s">
        <v>1983</v>
      </c>
      <c r="C1972" s="27" t="s">
        <v>6893</v>
      </c>
      <c r="D1972" s="28" t="s">
        <v>6894</v>
      </c>
      <c r="E1972" s="28" t="s">
        <v>1902</v>
      </c>
      <c r="F1972" s="28" t="s">
        <v>1924</v>
      </c>
      <c r="G1972" s="28" t="s">
        <v>6895</v>
      </c>
      <c r="H1972" s="28" t="s">
        <v>26</v>
      </c>
      <c r="I1972" s="28" t="s">
        <v>112</v>
      </c>
      <c r="J1972" s="32" t="s">
        <v>1669</v>
      </c>
      <c r="K1972" s="32" t="s">
        <v>606</v>
      </c>
      <c r="L1972" s="29">
        <v>1200.0</v>
      </c>
      <c r="M1972" s="49">
        <v>1000.0</v>
      </c>
      <c r="N1972" s="50"/>
      <c r="O1972" s="48">
        <v>12500.0</v>
      </c>
      <c r="P1972" s="31">
        <f t="shared" si="762"/>
        <v>0.0008</v>
      </c>
      <c r="Q1972" s="32">
        <f t="shared" si="763"/>
        <v>-11500</v>
      </c>
      <c r="R1972" s="32">
        <f t="shared" si="764"/>
        <v>-21500</v>
      </c>
      <c r="S1972" s="28"/>
      <c r="T1972" s="28">
        <f t="shared" si="765"/>
        <v>1</v>
      </c>
      <c r="U1972" s="28"/>
      <c r="V1972" s="28"/>
      <c r="W1972" s="28"/>
    </row>
    <row r="1973">
      <c r="A1973" s="25" t="s">
        <v>124</v>
      </c>
      <c r="B1973" s="26" t="s">
        <v>1900</v>
      </c>
      <c r="C1973" s="27">
        <v>303.0</v>
      </c>
      <c r="D1973" s="28" t="s">
        <v>6896</v>
      </c>
      <c r="E1973" s="28" t="s">
        <v>1905</v>
      </c>
      <c r="F1973" s="28"/>
      <c r="G1973" s="28" t="s">
        <v>6897</v>
      </c>
      <c r="H1973" s="28"/>
      <c r="I1973" s="28"/>
      <c r="J1973" s="28" t="s">
        <v>1435</v>
      </c>
      <c r="K1973" s="28" t="s">
        <v>627</v>
      </c>
      <c r="L1973" s="29">
        <f t="shared" ref="L1973:L1974" si="766">M1973*1.2</f>
        <v>26400</v>
      </c>
      <c r="M1973" s="29">
        <v>22000.0</v>
      </c>
      <c r="N1973" s="28"/>
      <c r="O1973" s="30">
        <v>5000.0</v>
      </c>
      <c r="P1973" s="31">
        <f t="shared" ref="P1973:P1983" si="767">sum(L1973/O1973/100)</f>
        <v>0.0528</v>
      </c>
      <c r="Q1973" s="32">
        <f t="shared" ref="Q1973:Q1983" si="768">sum(L1973-O1973)</f>
        <v>21400</v>
      </c>
      <c r="R1973" s="32">
        <f t="shared" ref="R1973:R1983" si="769">L1973-O1973-$S$1</f>
        <v>11400</v>
      </c>
      <c r="S1973" s="28"/>
      <c r="T1973" s="28">
        <f t="shared" ref="T1973:T1983" si="770">IF(O1973&gt;=L1973,1,0)</f>
        <v>0</v>
      </c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</row>
    <row r="1974">
      <c r="A1974" s="25" t="s">
        <v>124</v>
      </c>
      <c r="B1974" s="26" t="s">
        <v>1900</v>
      </c>
      <c r="C1974" s="27">
        <v>358.0</v>
      </c>
      <c r="D1974" s="28" t="s">
        <v>6898</v>
      </c>
      <c r="E1974" s="28" t="s">
        <v>1902</v>
      </c>
      <c r="F1974" s="28"/>
      <c r="G1974" s="28" t="s">
        <v>6899</v>
      </c>
      <c r="H1974" s="28"/>
      <c r="I1974" s="28"/>
      <c r="J1974" s="28" t="s">
        <v>1435</v>
      </c>
      <c r="K1974" s="28" t="s">
        <v>331</v>
      </c>
      <c r="L1974" s="29">
        <f t="shared" si="766"/>
        <v>36000</v>
      </c>
      <c r="M1974" s="29">
        <v>30000.0</v>
      </c>
      <c r="N1974" s="28"/>
      <c r="O1974" s="30">
        <v>5000.0</v>
      </c>
      <c r="P1974" s="31">
        <f t="shared" si="767"/>
        <v>0.072</v>
      </c>
      <c r="Q1974" s="32">
        <f t="shared" si="768"/>
        <v>31000</v>
      </c>
      <c r="R1974" s="32">
        <f t="shared" si="769"/>
        <v>21000</v>
      </c>
      <c r="S1974" s="28"/>
      <c r="T1974" s="28">
        <f t="shared" si="770"/>
        <v>0</v>
      </c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</row>
    <row r="1975">
      <c r="A1975" s="52" t="s">
        <v>124</v>
      </c>
      <c r="B1975" s="26" t="s">
        <v>2005</v>
      </c>
      <c r="C1975" s="34">
        <v>788.0</v>
      </c>
      <c r="D1975" s="28" t="str">
        <f>CONCATENATE(A1975," x ", G1975)</f>
        <v>Sands of Mali (FR) x Imdancinwithurwife (IRE)</v>
      </c>
      <c r="E1975" s="26" t="s">
        <v>1902</v>
      </c>
      <c r="F1975" s="26" t="s">
        <v>2019</v>
      </c>
      <c r="G1975" s="26" t="s">
        <v>6900</v>
      </c>
      <c r="H1975" s="28"/>
      <c r="I1975" s="28"/>
      <c r="J1975" s="26" t="s">
        <v>293</v>
      </c>
      <c r="K1975" s="26" t="s">
        <v>1346</v>
      </c>
      <c r="L1975" s="55">
        <v>5000.0</v>
      </c>
      <c r="M1975" s="29">
        <f t="shared" ref="M1975:M1983" si="771">L1975</f>
        <v>5000</v>
      </c>
      <c r="N1975" s="28"/>
      <c r="O1975" s="37">
        <v>5000.0</v>
      </c>
      <c r="P1975" s="31">
        <f t="shared" si="767"/>
        <v>0.01</v>
      </c>
      <c r="Q1975" s="32">
        <f t="shared" si="768"/>
        <v>0</v>
      </c>
      <c r="R1975" s="32">
        <f t="shared" si="769"/>
        <v>-10000</v>
      </c>
      <c r="S1975" s="28"/>
      <c r="T1975" s="28">
        <f t="shared" si="770"/>
        <v>1</v>
      </c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</row>
    <row r="1976">
      <c r="A1976" s="38" t="s">
        <v>124</v>
      </c>
      <c r="B1976" s="34" t="s">
        <v>1921</v>
      </c>
      <c r="C1976" s="39" t="s">
        <v>5369</v>
      </c>
      <c r="D1976" s="28" t="s">
        <v>6901</v>
      </c>
      <c r="E1976" s="26" t="s">
        <v>1902</v>
      </c>
      <c r="F1976" s="28" t="s">
        <v>1924</v>
      </c>
      <c r="G1976" s="28" t="s">
        <v>6902</v>
      </c>
      <c r="H1976" s="28" t="s">
        <v>2698</v>
      </c>
      <c r="I1976" s="28" t="s">
        <v>6903</v>
      </c>
      <c r="J1976" s="28" t="s">
        <v>293</v>
      </c>
      <c r="K1976" s="28" t="s">
        <v>372</v>
      </c>
      <c r="L1976" s="40">
        <v>20000.0</v>
      </c>
      <c r="M1976" s="29">
        <f t="shared" si="771"/>
        <v>20000</v>
      </c>
      <c r="N1976" s="57"/>
      <c r="O1976" s="37">
        <v>5000.0</v>
      </c>
      <c r="P1976" s="31">
        <f t="shared" si="767"/>
        <v>0.04</v>
      </c>
      <c r="Q1976" s="32">
        <f t="shared" si="768"/>
        <v>15000</v>
      </c>
      <c r="R1976" s="32">
        <f t="shared" si="769"/>
        <v>5000</v>
      </c>
      <c r="S1976" s="28"/>
      <c r="T1976" s="28">
        <f t="shared" si="770"/>
        <v>0</v>
      </c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</row>
    <row r="1977">
      <c r="A1977" s="38" t="s">
        <v>124</v>
      </c>
      <c r="B1977" s="34" t="s">
        <v>1921</v>
      </c>
      <c r="C1977" s="39" t="s">
        <v>6904</v>
      </c>
      <c r="D1977" s="28" t="s">
        <v>6905</v>
      </c>
      <c r="E1977" s="26" t="s">
        <v>1902</v>
      </c>
      <c r="F1977" s="28" t="s">
        <v>1952</v>
      </c>
      <c r="G1977" s="28" t="s">
        <v>6906</v>
      </c>
      <c r="H1977" s="28" t="s">
        <v>2698</v>
      </c>
      <c r="I1977" s="28" t="s">
        <v>2454</v>
      </c>
      <c r="J1977" s="28" t="s">
        <v>1488</v>
      </c>
      <c r="K1977" s="28" t="s">
        <v>653</v>
      </c>
      <c r="L1977" s="40">
        <v>6000.0</v>
      </c>
      <c r="M1977" s="29">
        <f t="shared" si="771"/>
        <v>6000</v>
      </c>
      <c r="N1977" s="57"/>
      <c r="O1977" s="37">
        <v>5000.0</v>
      </c>
      <c r="P1977" s="31">
        <f t="shared" si="767"/>
        <v>0.012</v>
      </c>
      <c r="Q1977" s="32">
        <f t="shared" si="768"/>
        <v>1000</v>
      </c>
      <c r="R1977" s="32">
        <f t="shared" si="769"/>
        <v>-9000</v>
      </c>
      <c r="S1977" s="28"/>
      <c r="T1977" s="28">
        <f t="shared" si="770"/>
        <v>0</v>
      </c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</row>
    <row r="1978">
      <c r="A1978" s="38" t="s">
        <v>124</v>
      </c>
      <c r="B1978" s="34" t="s">
        <v>1921</v>
      </c>
      <c r="C1978" s="39" t="s">
        <v>6674</v>
      </c>
      <c r="D1978" s="28" t="s">
        <v>6907</v>
      </c>
      <c r="E1978" s="26" t="s">
        <v>1905</v>
      </c>
      <c r="F1978" s="28" t="s">
        <v>1924</v>
      </c>
      <c r="G1978" s="28" t="s">
        <v>6908</v>
      </c>
      <c r="H1978" s="28" t="s">
        <v>2698</v>
      </c>
      <c r="I1978" s="28" t="s">
        <v>2314</v>
      </c>
      <c r="J1978" s="28" t="s">
        <v>1779</v>
      </c>
      <c r="K1978" s="28" t="s">
        <v>1290</v>
      </c>
      <c r="L1978" s="40">
        <v>2000.0</v>
      </c>
      <c r="M1978" s="29">
        <f t="shared" si="771"/>
        <v>2000</v>
      </c>
      <c r="N1978" s="57"/>
      <c r="O1978" s="37">
        <v>5000.0</v>
      </c>
      <c r="P1978" s="31">
        <f t="shared" si="767"/>
        <v>0.004</v>
      </c>
      <c r="Q1978" s="32">
        <f t="shared" si="768"/>
        <v>-3000</v>
      </c>
      <c r="R1978" s="32">
        <f t="shared" si="769"/>
        <v>-13000</v>
      </c>
      <c r="S1978" s="28"/>
      <c r="T1978" s="28">
        <f t="shared" si="770"/>
        <v>1</v>
      </c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</row>
    <row r="1979">
      <c r="A1979" s="38" t="s">
        <v>124</v>
      </c>
      <c r="B1979" s="34" t="s">
        <v>1921</v>
      </c>
      <c r="C1979" s="39" t="s">
        <v>6909</v>
      </c>
      <c r="D1979" s="28" t="s">
        <v>6910</v>
      </c>
      <c r="E1979" s="26" t="s">
        <v>1902</v>
      </c>
      <c r="F1979" s="28" t="s">
        <v>1944</v>
      </c>
      <c r="G1979" s="28" t="s">
        <v>6911</v>
      </c>
      <c r="H1979" s="28" t="s">
        <v>2698</v>
      </c>
      <c r="I1979" s="28" t="s">
        <v>52</v>
      </c>
      <c r="J1979" s="28" t="s">
        <v>1772</v>
      </c>
      <c r="K1979" s="28" t="s">
        <v>288</v>
      </c>
      <c r="L1979" s="40">
        <v>1000.0</v>
      </c>
      <c r="M1979" s="29">
        <f t="shared" si="771"/>
        <v>1000</v>
      </c>
      <c r="N1979" s="57"/>
      <c r="O1979" s="37">
        <v>5000.0</v>
      </c>
      <c r="P1979" s="31">
        <f t="shared" si="767"/>
        <v>0.002</v>
      </c>
      <c r="Q1979" s="32">
        <f t="shared" si="768"/>
        <v>-4000</v>
      </c>
      <c r="R1979" s="32">
        <f t="shared" si="769"/>
        <v>-14000</v>
      </c>
      <c r="S1979" s="28"/>
      <c r="T1979" s="28">
        <f t="shared" si="770"/>
        <v>1</v>
      </c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</row>
    <row r="1980">
      <c r="A1980" s="38" t="s">
        <v>124</v>
      </c>
      <c r="B1980" s="34" t="s">
        <v>1921</v>
      </c>
      <c r="C1980" s="39" t="s">
        <v>3615</v>
      </c>
      <c r="D1980" s="28" t="s">
        <v>6912</v>
      </c>
      <c r="E1980" s="26" t="s">
        <v>1902</v>
      </c>
      <c r="F1980" s="28" t="s">
        <v>1924</v>
      </c>
      <c r="G1980" s="28" t="s">
        <v>6913</v>
      </c>
      <c r="H1980" s="28" t="s">
        <v>2698</v>
      </c>
      <c r="I1980" s="28" t="s">
        <v>5111</v>
      </c>
      <c r="J1980" s="28" t="s">
        <v>1779</v>
      </c>
      <c r="K1980" s="28" t="s">
        <v>967</v>
      </c>
      <c r="L1980" s="40">
        <v>32000.0</v>
      </c>
      <c r="M1980" s="29">
        <f t="shared" si="771"/>
        <v>32000</v>
      </c>
      <c r="N1980" s="57"/>
      <c r="O1980" s="37">
        <v>5000.0</v>
      </c>
      <c r="P1980" s="31">
        <f t="shared" si="767"/>
        <v>0.064</v>
      </c>
      <c r="Q1980" s="32">
        <f t="shared" si="768"/>
        <v>27000</v>
      </c>
      <c r="R1980" s="32">
        <f t="shared" si="769"/>
        <v>17000</v>
      </c>
      <c r="S1980" s="28"/>
      <c r="T1980" s="28">
        <f t="shared" si="770"/>
        <v>0</v>
      </c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</row>
    <row r="1981">
      <c r="A1981" s="38" t="s">
        <v>124</v>
      </c>
      <c r="B1981" s="34" t="s">
        <v>1928</v>
      </c>
      <c r="C1981" s="39" t="s">
        <v>4503</v>
      </c>
      <c r="D1981" s="28" t="s">
        <v>6914</v>
      </c>
      <c r="E1981" s="26" t="s">
        <v>1902</v>
      </c>
      <c r="F1981" s="28" t="s">
        <v>1924</v>
      </c>
      <c r="G1981" s="28" t="s">
        <v>6915</v>
      </c>
      <c r="H1981" s="28" t="s">
        <v>2698</v>
      </c>
      <c r="I1981" s="28" t="s">
        <v>130</v>
      </c>
      <c r="J1981" s="28" t="s">
        <v>1865</v>
      </c>
      <c r="K1981" s="28" t="s">
        <v>519</v>
      </c>
      <c r="L1981" s="40">
        <v>33000.0</v>
      </c>
      <c r="M1981" s="29">
        <f t="shared" si="771"/>
        <v>33000</v>
      </c>
      <c r="N1981" s="57"/>
      <c r="O1981" s="37">
        <v>5000.0</v>
      </c>
      <c r="P1981" s="31">
        <f t="shared" si="767"/>
        <v>0.066</v>
      </c>
      <c r="Q1981" s="32">
        <f t="shared" si="768"/>
        <v>28000</v>
      </c>
      <c r="R1981" s="32">
        <f t="shared" si="769"/>
        <v>18000</v>
      </c>
      <c r="S1981" s="28"/>
      <c r="T1981" s="28">
        <f t="shared" si="770"/>
        <v>0</v>
      </c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</row>
    <row r="1982">
      <c r="A1982" s="38" t="s">
        <v>124</v>
      </c>
      <c r="B1982" s="34" t="s">
        <v>1928</v>
      </c>
      <c r="C1982" s="39" t="s">
        <v>6916</v>
      </c>
      <c r="D1982" s="28" t="s">
        <v>6917</v>
      </c>
      <c r="E1982" s="26" t="s">
        <v>1905</v>
      </c>
      <c r="F1982" s="28" t="s">
        <v>1924</v>
      </c>
      <c r="G1982" s="28" t="s">
        <v>6918</v>
      </c>
      <c r="H1982" s="28" t="s">
        <v>2698</v>
      </c>
      <c r="I1982" s="28" t="s">
        <v>6919</v>
      </c>
      <c r="J1982" s="28" t="s">
        <v>1091</v>
      </c>
      <c r="K1982" s="28" t="s">
        <v>1200</v>
      </c>
      <c r="L1982" s="40">
        <v>5000.0</v>
      </c>
      <c r="M1982" s="29">
        <f t="shared" si="771"/>
        <v>5000</v>
      </c>
      <c r="N1982" s="57"/>
      <c r="O1982" s="37">
        <v>5000.0</v>
      </c>
      <c r="P1982" s="31">
        <f t="shared" si="767"/>
        <v>0.01</v>
      </c>
      <c r="Q1982" s="32">
        <f t="shared" si="768"/>
        <v>0</v>
      </c>
      <c r="R1982" s="32">
        <f t="shared" si="769"/>
        <v>-10000</v>
      </c>
      <c r="S1982" s="28"/>
      <c r="T1982" s="28">
        <f t="shared" si="770"/>
        <v>1</v>
      </c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</row>
    <row r="1983">
      <c r="A1983" s="38" t="s">
        <v>124</v>
      </c>
      <c r="B1983" s="34" t="s">
        <v>1928</v>
      </c>
      <c r="C1983" s="39" t="s">
        <v>6920</v>
      </c>
      <c r="D1983" s="28" t="s">
        <v>6921</v>
      </c>
      <c r="E1983" s="26" t="s">
        <v>1905</v>
      </c>
      <c r="F1983" s="28" t="s">
        <v>1924</v>
      </c>
      <c r="G1983" s="28" t="s">
        <v>6922</v>
      </c>
      <c r="H1983" s="28" t="s">
        <v>2698</v>
      </c>
      <c r="I1983" s="28" t="s">
        <v>112</v>
      </c>
      <c r="J1983" s="28" t="s">
        <v>1816</v>
      </c>
      <c r="K1983" s="28" t="s">
        <v>1107</v>
      </c>
      <c r="L1983" s="40">
        <v>22000.0</v>
      </c>
      <c r="M1983" s="29">
        <f t="shared" si="771"/>
        <v>22000</v>
      </c>
      <c r="N1983" s="57"/>
      <c r="O1983" s="37">
        <v>5000.0</v>
      </c>
      <c r="P1983" s="31">
        <f t="shared" si="767"/>
        <v>0.044</v>
      </c>
      <c r="Q1983" s="32">
        <f t="shared" si="768"/>
        <v>17000</v>
      </c>
      <c r="R1983" s="32">
        <f t="shared" si="769"/>
        <v>7000</v>
      </c>
      <c r="S1983" s="28"/>
      <c r="T1983" s="28">
        <f t="shared" si="770"/>
        <v>0</v>
      </c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</row>
    <row r="1984">
      <c r="A1984" s="25" t="s">
        <v>124</v>
      </c>
      <c r="B1984" s="26" t="s">
        <v>1937</v>
      </c>
      <c r="C1984" s="42" t="s">
        <v>6923</v>
      </c>
      <c r="D1984" s="28" t="s">
        <v>6924</v>
      </c>
      <c r="E1984" s="28" t="s">
        <v>1902</v>
      </c>
      <c r="F1984" s="28" t="s">
        <v>1924</v>
      </c>
      <c r="G1984" s="28" t="s">
        <v>6925</v>
      </c>
      <c r="H1984" s="28" t="s">
        <v>2698</v>
      </c>
      <c r="I1984" s="28" t="s">
        <v>5599</v>
      </c>
      <c r="J1984" s="28" t="s">
        <v>1817</v>
      </c>
      <c r="K1984" s="28" t="s">
        <v>679</v>
      </c>
      <c r="L1984" s="29">
        <f>M1984*1.2</f>
        <v>60000</v>
      </c>
      <c r="M1984" s="43">
        <v>50000.0</v>
      </c>
      <c r="N1984" s="28"/>
      <c r="O1984" s="30">
        <v>5000.0</v>
      </c>
      <c r="P1984" s="31">
        <f>sum(M1984/O1984/100)</f>
        <v>0.1</v>
      </c>
      <c r="Q1984" s="32">
        <f>sum(M1984-O1984)</f>
        <v>45000</v>
      </c>
      <c r="R1984" s="32">
        <f>M1984-O1984-$S$1</f>
        <v>35000</v>
      </c>
      <c r="S1984" s="28"/>
      <c r="T1984" s="28">
        <f>IF(O1984&gt;=M1984,1,0)</f>
        <v>0</v>
      </c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</row>
    <row r="1985">
      <c r="A1985" s="33" t="s">
        <v>125</v>
      </c>
      <c r="B1985" s="26" t="s">
        <v>1919</v>
      </c>
      <c r="C1985" s="51">
        <v>48.0</v>
      </c>
      <c r="D1985" s="26" t="s">
        <v>6926</v>
      </c>
      <c r="E1985" s="26" t="s">
        <v>1905</v>
      </c>
      <c r="F1985" s="35"/>
      <c r="G1985" s="26"/>
      <c r="H1985" s="26"/>
      <c r="I1985" s="26"/>
      <c r="J1985" s="26" t="s">
        <v>1538</v>
      </c>
      <c r="K1985" s="26" t="s">
        <v>283</v>
      </c>
      <c r="L1985" s="36">
        <v>80000.0</v>
      </c>
      <c r="M1985" s="29">
        <f t="shared" ref="M1985:M2020" si="772">L1985</f>
        <v>80000</v>
      </c>
      <c r="N1985" s="28"/>
      <c r="O1985" s="37">
        <v>25000.0</v>
      </c>
      <c r="P1985" s="31">
        <f t="shared" ref="P1985:P2021" si="773">sum(L1985/O1985/100)</f>
        <v>0.032</v>
      </c>
      <c r="Q1985" s="32">
        <f t="shared" ref="Q1985:Q2021" si="774">sum(L1985-O1985)</f>
        <v>55000</v>
      </c>
      <c r="R1985" s="32">
        <f t="shared" ref="R1985:R2021" si="775">L1985-O1985-$S$1</f>
        <v>45000</v>
      </c>
      <c r="S1985" s="28"/>
      <c r="T1985" s="28">
        <f t="shared" ref="T1985:T2021" si="776">IF(O1985&gt;=L1985,1,0)</f>
        <v>0</v>
      </c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</row>
    <row r="1986">
      <c r="A1986" s="52" t="s">
        <v>125</v>
      </c>
      <c r="B1986" s="26" t="s">
        <v>1919</v>
      </c>
      <c r="C1986" s="34">
        <v>457.0</v>
      </c>
      <c r="D1986" s="26" t="s">
        <v>6927</v>
      </c>
      <c r="E1986" s="26" t="s">
        <v>1902</v>
      </c>
      <c r="F1986" s="28"/>
      <c r="G1986" s="28"/>
      <c r="H1986" s="28"/>
      <c r="I1986" s="28"/>
      <c r="J1986" s="26" t="s">
        <v>1734</v>
      </c>
      <c r="K1986" s="26" t="s">
        <v>692</v>
      </c>
      <c r="L1986" s="40">
        <v>170000.0</v>
      </c>
      <c r="M1986" s="29">
        <f t="shared" si="772"/>
        <v>170000</v>
      </c>
      <c r="N1986" s="53"/>
      <c r="O1986" s="30">
        <v>25000.0</v>
      </c>
      <c r="P1986" s="31">
        <f t="shared" si="773"/>
        <v>0.068</v>
      </c>
      <c r="Q1986" s="32">
        <f t="shared" si="774"/>
        <v>145000</v>
      </c>
      <c r="R1986" s="32">
        <f t="shared" si="775"/>
        <v>135000</v>
      </c>
      <c r="S1986" s="28"/>
      <c r="T1986" s="28">
        <f t="shared" si="776"/>
        <v>0</v>
      </c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</row>
    <row r="1987">
      <c r="A1987" s="52" t="s">
        <v>125</v>
      </c>
      <c r="B1987" s="26" t="s">
        <v>1919</v>
      </c>
      <c r="C1987" s="34">
        <v>504.0</v>
      </c>
      <c r="D1987" s="26" t="s">
        <v>6928</v>
      </c>
      <c r="E1987" s="26" t="s">
        <v>1902</v>
      </c>
      <c r="F1987" s="28"/>
      <c r="G1987" s="28"/>
      <c r="H1987" s="28"/>
      <c r="I1987" s="28"/>
      <c r="J1987" s="26" t="s">
        <v>1754</v>
      </c>
      <c r="K1987" s="26" t="s">
        <v>716</v>
      </c>
      <c r="L1987" s="40">
        <v>140000.0</v>
      </c>
      <c r="M1987" s="29">
        <f t="shared" si="772"/>
        <v>140000</v>
      </c>
      <c r="N1987" s="53"/>
      <c r="O1987" s="30">
        <v>25000.0</v>
      </c>
      <c r="P1987" s="31">
        <f t="shared" si="773"/>
        <v>0.056</v>
      </c>
      <c r="Q1987" s="32">
        <f t="shared" si="774"/>
        <v>115000</v>
      </c>
      <c r="R1987" s="32">
        <f t="shared" si="775"/>
        <v>105000</v>
      </c>
      <c r="S1987" s="28"/>
      <c r="T1987" s="28">
        <f t="shared" si="776"/>
        <v>0</v>
      </c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</row>
    <row r="1988">
      <c r="A1988" s="33" t="s">
        <v>125</v>
      </c>
      <c r="B1988" s="26" t="s">
        <v>2005</v>
      </c>
      <c r="C1988" s="54">
        <v>541.0</v>
      </c>
      <c r="D1988" s="35" t="s">
        <v>6929</v>
      </c>
      <c r="E1988" s="26" t="s">
        <v>1905</v>
      </c>
      <c r="F1988" s="35" t="s">
        <v>2007</v>
      </c>
      <c r="G1988" s="35" t="s">
        <v>6930</v>
      </c>
      <c r="H1988" s="28"/>
      <c r="I1988" s="28"/>
      <c r="J1988" s="35" t="s">
        <v>1481</v>
      </c>
      <c r="K1988" s="35" t="s">
        <v>1132</v>
      </c>
      <c r="L1988" s="40">
        <v>28000.0</v>
      </c>
      <c r="M1988" s="29">
        <f t="shared" si="772"/>
        <v>28000</v>
      </c>
      <c r="N1988" s="53"/>
      <c r="O1988" s="30">
        <v>25000.0</v>
      </c>
      <c r="P1988" s="31">
        <f t="shared" si="773"/>
        <v>0.0112</v>
      </c>
      <c r="Q1988" s="32">
        <f t="shared" si="774"/>
        <v>3000</v>
      </c>
      <c r="R1988" s="32">
        <f t="shared" si="775"/>
        <v>-7000</v>
      </c>
      <c r="S1988" s="28"/>
      <c r="T1988" s="28">
        <f t="shared" si="776"/>
        <v>0</v>
      </c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</row>
    <row r="1989">
      <c r="A1989" s="33" t="s">
        <v>125</v>
      </c>
      <c r="B1989" s="26" t="s">
        <v>2005</v>
      </c>
      <c r="C1989" s="54">
        <v>586.0</v>
      </c>
      <c r="D1989" s="28" t="s">
        <v>6931</v>
      </c>
      <c r="E1989" s="26" t="s">
        <v>1905</v>
      </c>
      <c r="F1989" s="35" t="s">
        <v>2007</v>
      </c>
      <c r="G1989" s="35" t="s">
        <v>6932</v>
      </c>
      <c r="H1989" s="28"/>
      <c r="I1989" s="28"/>
      <c r="J1989" s="35" t="s">
        <v>1674</v>
      </c>
      <c r="K1989" s="35" t="s">
        <v>1005</v>
      </c>
      <c r="L1989" s="40">
        <v>10000.0</v>
      </c>
      <c r="M1989" s="29">
        <f t="shared" si="772"/>
        <v>10000</v>
      </c>
      <c r="N1989" s="53"/>
      <c r="O1989" s="30">
        <v>25000.0</v>
      </c>
      <c r="P1989" s="31">
        <f t="shared" si="773"/>
        <v>0.004</v>
      </c>
      <c r="Q1989" s="32">
        <f t="shared" si="774"/>
        <v>-15000</v>
      </c>
      <c r="R1989" s="32">
        <f t="shared" si="775"/>
        <v>-25000</v>
      </c>
      <c r="S1989" s="28"/>
      <c r="T1989" s="28">
        <f t="shared" si="776"/>
        <v>1</v>
      </c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</row>
    <row r="1990">
      <c r="A1990" s="33" t="s">
        <v>125</v>
      </c>
      <c r="B1990" s="26" t="s">
        <v>2005</v>
      </c>
      <c r="C1990" s="54">
        <v>652.0</v>
      </c>
      <c r="D1990" s="35" t="s">
        <v>6933</v>
      </c>
      <c r="E1990" s="26" t="s">
        <v>1902</v>
      </c>
      <c r="F1990" s="35" t="s">
        <v>1924</v>
      </c>
      <c r="G1990" s="35" t="s">
        <v>6934</v>
      </c>
      <c r="H1990" s="28"/>
      <c r="I1990" s="28"/>
      <c r="J1990" s="35" t="s">
        <v>1506</v>
      </c>
      <c r="K1990" s="35" t="s">
        <v>1126</v>
      </c>
      <c r="L1990" s="40">
        <v>50000.0</v>
      </c>
      <c r="M1990" s="29">
        <f t="shared" si="772"/>
        <v>50000</v>
      </c>
      <c r="N1990" s="53"/>
      <c r="O1990" s="30">
        <v>25000.0</v>
      </c>
      <c r="P1990" s="31">
        <f t="shared" si="773"/>
        <v>0.02</v>
      </c>
      <c r="Q1990" s="32">
        <f t="shared" si="774"/>
        <v>25000</v>
      </c>
      <c r="R1990" s="32">
        <f t="shared" si="775"/>
        <v>15000</v>
      </c>
      <c r="S1990" s="28"/>
      <c r="T1990" s="28">
        <f t="shared" si="776"/>
        <v>0</v>
      </c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</row>
    <row r="1991">
      <c r="A1991" s="52" t="s">
        <v>125</v>
      </c>
      <c r="B1991" s="26" t="s">
        <v>2005</v>
      </c>
      <c r="C1991" s="34">
        <v>795.0</v>
      </c>
      <c r="D1991" s="28" t="str">
        <f t="shared" ref="D1991:D2002" si="777">CONCATENATE(A1991," x ", G1991)</f>
        <v>Saxon Warrior (JPN) x Intuit (IRE)</v>
      </c>
      <c r="E1991" s="26" t="s">
        <v>1902</v>
      </c>
      <c r="F1991" s="26" t="s">
        <v>2019</v>
      </c>
      <c r="G1991" s="26" t="s">
        <v>6935</v>
      </c>
      <c r="H1991" s="28"/>
      <c r="I1991" s="28"/>
      <c r="J1991" s="26" t="s">
        <v>1834</v>
      </c>
      <c r="K1991" s="26" t="s">
        <v>1023</v>
      </c>
      <c r="L1991" s="55">
        <v>20000.0</v>
      </c>
      <c r="M1991" s="29">
        <f t="shared" si="772"/>
        <v>20000</v>
      </c>
      <c r="N1991" s="28"/>
      <c r="O1991" s="30">
        <v>25000.0</v>
      </c>
      <c r="P1991" s="31">
        <f t="shared" si="773"/>
        <v>0.008</v>
      </c>
      <c r="Q1991" s="32">
        <f t="shared" si="774"/>
        <v>-5000</v>
      </c>
      <c r="R1991" s="32">
        <f t="shared" si="775"/>
        <v>-15000</v>
      </c>
      <c r="S1991" s="28"/>
      <c r="T1991" s="28">
        <f t="shared" si="776"/>
        <v>1</v>
      </c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</row>
    <row r="1992">
      <c r="A1992" s="52" t="s">
        <v>125</v>
      </c>
      <c r="B1992" s="26" t="s">
        <v>2005</v>
      </c>
      <c r="C1992" s="34">
        <v>810.0</v>
      </c>
      <c r="D1992" s="28" t="str">
        <f t="shared" si="777"/>
        <v>Saxon Warrior (JPN) x Kalisma (IRE)</v>
      </c>
      <c r="E1992" s="26" t="s">
        <v>1902</v>
      </c>
      <c r="F1992" s="26" t="s">
        <v>2019</v>
      </c>
      <c r="G1992" s="26" t="s">
        <v>6936</v>
      </c>
      <c r="H1992" s="28"/>
      <c r="I1992" s="28"/>
      <c r="J1992" s="26" t="s">
        <v>1796</v>
      </c>
      <c r="K1992" s="26" t="s">
        <v>685</v>
      </c>
      <c r="L1992" s="55">
        <v>22000.0</v>
      </c>
      <c r="M1992" s="29">
        <f t="shared" si="772"/>
        <v>22000</v>
      </c>
      <c r="N1992" s="28"/>
      <c r="O1992" s="37">
        <v>25000.0</v>
      </c>
      <c r="P1992" s="31">
        <f t="shared" si="773"/>
        <v>0.0088</v>
      </c>
      <c r="Q1992" s="32">
        <f t="shared" si="774"/>
        <v>-3000</v>
      </c>
      <c r="R1992" s="32">
        <f t="shared" si="775"/>
        <v>-13000</v>
      </c>
      <c r="S1992" s="28"/>
      <c r="T1992" s="28">
        <f t="shared" si="776"/>
        <v>1</v>
      </c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</row>
    <row r="1993">
      <c r="A1993" s="52" t="s">
        <v>125</v>
      </c>
      <c r="B1993" s="26" t="s">
        <v>2005</v>
      </c>
      <c r="C1993" s="34">
        <v>828.0</v>
      </c>
      <c r="D1993" s="28" t="str">
        <f t="shared" si="777"/>
        <v>Saxon Warrior (JPN) x Lady Cedar (IRE)</v>
      </c>
      <c r="E1993" s="26" t="s">
        <v>1905</v>
      </c>
      <c r="F1993" s="26" t="s">
        <v>2019</v>
      </c>
      <c r="G1993" s="26" t="s">
        <v>6937</v>
      </c>
      <c r="H1993" s="28"/>
      <c r="I1993" s="28"/>
      <c r="J1993" s="26" t="s">
        <v>1715</v>
      </c>
      <c r="K1993" s="26" t="s">
        <v>1093</v>
      </c>
      <c r="L1993" s="55">
        <v>38000.0</v>
      </c>
      <c r="M1993" s="29">
        <f t="shared" si="772"/>
        <v>38000</v>
      </c>
      <c r="N1993" s="28"/>
      <c r="O1993" s="30">
        <v>25000.0</v>
      </c>
      <c r="P1993" s="31">
        <f t="shared" si="773"/>
        <v>0.0152</v>
      </c>
      <c r="Q1993" s="32">
        <f t="shared" si="774"/>
        <v>13000</v>
      </c>
      <c r="R1993" s="32">
        <f t="shared" si="775"/>
        <v>3000</v>
      </c>
      <c r="S1993" s="28"/>
      <c r="T1993" s="28">
        <f t="shared" si="776"/>
        <v>0</v>
      </c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</row>
    <row r="1994">
      <c r="A1994" s="52" t="s">
        <v>125</v>
      </c>
      <c r="B1994" s="26" t="s">
        <v>2005</v>
      </c>
      <c r="C1994" s="34">
        <v>868.0</v>
      </c>
      <c r="D1994" s="28" t="str">
        <f t="shared" si="777"/>
        <v>Saxon Warrior (JPN) x Mighty Girl (FR)</v>
      </c>
      <c r="E1994" s="26" t="s">
        <v>1905</v>
      </c>
      <c r="F1994" s="26" t="s">
        <v>2019</v>
      </c>
      <c r="G1994" s="26" t="s">
        <v>6938</v>
      </c>
      <c r="H1994" s="28"/>
      <c r="I1994" s="28"/>
      <c r="J1994" s="26" t="s">
        <v>1479</v>
      </c>
      <c r="K1994" s="26" t="s">
        <v>469</v>
      </c>
      <c r="L1994" s="55">
        <v>14000.0</v>
      </c>
      <c r="M1994" s="29">
        <f t="shared" si="772"/>
        <v>14000</v>
      </c>
      <c r="N1994" s="28"/>
      <c r="O1994" s="37">
        <v>25000.0</v>
      </c>
      <c r="P1994" s="31">
        <f t="shared" si="773"/>
        <v>0.0056</v>
      </c>
      <c r="Q1994" s="32">
        <f t="shared" si="774"/>
        <v>-11000</v>
      </c>
      <c r="R1994" s="32">
        <f t="shared" si="775"/>
        <v>-21000</v>
      </c>
      <c r="S1994" s="28"/>
      <c r="T1994" s="28">
        <f t="shared" si="776"/>
        <v>1</v>
      </c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</row>
    <row r="1995">
      <c r="A1995" s="52" t="s">
        <v>125</v>
      </c>
      <c r="B1995" s="26" t="s">
        <v>2005</v>
      </c>
      <c r="C1995" s="34">
        <v>887.0</v>
      </c>
      <c r="D1995" s="28" t="str">
        <f t="shared" si="777"/>
        <v>Saxon Warrior (JPN) x My Spirit (IRE)</v>
      </c>
      <c r="E1995" s="26" t="s">
        <v>1902</v>
      </c>
      <c r="F1995" s="26" t="s">
        <v>2019</v>
      </c>
      <c r="G1995" s="26" t="s">
        <v>6939</v>
      </c>
      <c r="H1995" s="28"/>
      <c r="I1995" s="28"/>
      <c r="J1995" s="26" t="s">
        <v>1839</v>
      </c>
      <c r="K1995" s="26" t="s">
        <v>988</v>
      </c>
      <c r="L1995" s="55">
        <v>65000.0</v>
      </c>
      <c r="M1995" s="29">
        <f t="shared" si="772"/>
        <v>65000</v>
      </c>
      <c r="N1995" s="28"/>
      <c r="O1995" s="30">
        <v>25000.0</v>
      </c>
      <c r="P1995" s="31">
        <f t="shared" si="773"/>
        <v>0.026</v>
      </c>
      <c r="Q1995" s="32">
        <f t="shared" si="774"/>
        <v>40000</v>
      </c>
      <c r="R1995" s="32">
        <f t="shared" si="775"/>
        <v>30000</v>
      </c>
      <c r="S1995" s="28"/>
      <c r="T1995" s="28">
        <f t="shared" si="776"/>
        <v>0</v>
      </c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</row>
    <row r="1996">
      <c r="A1996" s="52" t="s">
        <v>125</v>
      </c>
      <c r="B1996" s="26" t="s">
        <v>2005</v>
      </c>
      <c r="C1996" s="34">
        <v>920.0</v>
      </c>
      <c r="D1996" s="28" t="str">
        <f t="shared" si="777"/>
        <v>Saxon Warrior (JPN) x Pleasantry (GB)</v>
      </c>
      <c r="E1996" s="26" t="s">
        <v>1905</v>
      </c>
      <c r="F1996" s="26" t="s">
        <v>2019</v>
      </c>
      <c r="G1996" s="26" t="s">
        <v>6940</v>
      </c>
      <c r="H1996" s="28"/>
      <c r="I1996" s="28"/>
      <c r="J1996" s="26" t="s">
        <v>1747</v>
      </c>
      <c r="K1996" s="26" t="s">
        <v>182</v>
      </c>
      <c r="L1996" s="55">
        <v>47000.0</v>
      </c>
      <c r="M1996" s="29">
        <f t="shared" si="772"/>
        <v>47000</v>
      </c>
      <c r="N1996" s="28"/>
      <c r="O1996" s="37">
        <v>25000.0</v>
      </c>
      <c r="P1996" s="31">
        <f t="shared" si="773"/>
        <v>0.0188</v>
      </c>
      <c r="Q1996" s="32">
        <f t="shared" si="774"/>
        <v>22000</v>
      </c>
      <c r="R1996" s="32">
        <f t="shared" si="775"/>
        <v>12000</v>
      </c>
      <c r="S1996" s="28"/>
      <c r="T1996" s="28">
        <f t="shared" si="776"/>
        <v>0</v>
      </c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</row>
    <row r="1997">
      <c r="A1997" s="52" t="s">
        <v>125</v>
      </c>
      <c r="B1997" s="26" t="s">
        <v>2005</v>
      </c>
      <c r="C1997" s="34">
        <v>931.0</v>
      </c>
      <c r="D1997" s="28" t="str">
        <f t="shared" si="777"/>
        <v>Saxon Warrior (JPN) x Raajihah (GB)</v>
      </c>
      <c r="E1997" s="26" t="s">
        <v>1905</v>
      </c>
      <c r="F1997" s="26" t="s">
        <v>2019</v>
      </c>
      <c r="G1997" s="26" t="s">
        <v>6941</v>
      </c>
      <c r="H1997" s="28"/>
      <c r="I1997" s="28"/>
      <c r="J1997" s="26" t="s">
        <v>1595</v>
      </c>
      <c r="K1997" s="26" t="s">
        <v>341</v>
      </c>
      <c r="L1997" s="55">
        <v>3000.0</v>
      </c>
      <c r="M1997" s="29">
        <f t="shared" si="772"/>
        <v>3000</v>
      </c>
      <c r="N1997" s="28"/>
      <c r="O1997" s="37">
        <v>25000.0</v>
      </c>
      <c r="P1997" s="31">
        <f t="shared" si="773"/>
        <v>0.0012</v>
      </c>
      <c r="Q1997" s="32">
        <f t="shared" si="774"/>
        <v>-22000</v>
      </c>
      <c r="R1997" s="32">
        <f t="shared" si="775"/>
        <v>-32000</v>
      </c>
      <c r="S1997" s="28"/>
      <c r="T1997" s="28">
        <f t="shared" si="776"/>
        <v>1</v>
      </c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</row>
    <row r="1998">
      <c r="A1998" s="52" t="s">
        <v>125</v>
      </c>
      <c r="B1998" s="26" t="s">
        <v>2005</v>
      </c>
      <c r="C1998" s="34">
        <v>931.0</v>
      </c>
      <c r="D1998" s="28" t="str">
        <f t="shared" si="777"/>
        <v>Saxon Warrior (JPN) x Raajihah (GB)</v>
      </c>
      <c r="E1998" s="26" t="s">
        <v>1905</v>
      </c>
      <c r="F1998" s="26" t="s">
        <v>2019</v>
      </c>
      <c r="G1998" s="26" t="s">
        <v>6941</v>
      </c>
      <c r="H1998" s="28"/>
      <c r="I1998" s="28"/>
      <c r="J1998" s="26" t="s">
        <v>1595</v>
      </c>
      <c r="K1998" s="26" t="s">
        <v>341</v>
      </c>
      <c r="L1998" s="55">
        <v>3000.0</v>
      </c>
      <c r="M1998" s="29">
        <f t="shared" si="772"/>
        <v>3000</v>
      </c>
      <c r="N1998" s="28"/>
      <c r="O1998" s="37">
        <v>25000.0</v>
      </c>
      <c r="P1998" s="31">
        <f t="shared" si="773"/>
        <v>0.0012</v>
      </c>
      <c r="Q1998" s="32">
        <f t="shared" si="774"/>
        <v>-22000</v>
      </c>
      <c r="R1998" s="32">
        <f t="shared" si="775"/>
        <v>-32000</v>
      </c>
      <c r="S1998" s="28"/>
      <c r="T1998" s="28">
        <f t="shared" si="776"/>
        <v>1</v>
      </c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</row>
    <row r="1999">
      <c r="A1999" s="52" t="s">
        <v>125</v>
      </c>
      <c r="B1999" s="26" t="s">
        <v>2005</v>
      </c>
      <c r="C1999" s="34">
        <v>935.0</v>
      </c>
      <c r="D1999" s="28" t="str">
        <f t="shared" si="777"/>
        <v>Saxon Warrior (JPN) x Regency Romance (GB)</v>
      </c>
      <c r="E1999" s="26" t="s">
        <v>1905</v>
      </c>
      <c r="F1999" s="26" t="s">
        <v>2019</v>
      </c>
      <c r="G1999" s="26" t="s">
        <v>6942</v>
      </c>
      <c r="H1999" s="28"/>
      <c r="I1999" s="28"/>
      <c r="J1999" s="26" t="s">
        <v>1469</v>
      </c>
      <c r="K1999" s="26" t="s">
        <v>1333</v>
      </c>
      <c r="L1999" s="55">
        <v>3000.0</v>
      </c>
      <c r="M1999" s="29">
        <f t="shared" si="772"/>
        <v>3000</v>
      </c>
      <c r="N1999" s="28"/>
      <c r="O1999" s="30">
        <v>25000.0</v>
      </c>
      <c r="P1999" s="31">
        <f t="shared" si="773"/>
        <v>0.0012</v>
      </c>
      <c r="Q1999" s="32">
        <f t="shared" si="774"/>
        <v>-22000</v>
      </c>
      <c r="R1999" s="32">
        <f t="shared" si="775"/>
        <v>-32000</v>
      </c>
      <c r="S1999" s="28"/>
      <c r="T1999" s="28">
        <f t="shared" si="776"/>
        <v>1</v>
      </c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</row>
    <row r="2000">
      <c r="A2000" s="52" t="s">
        <v>125</v>
      </c>
      <c r="B2000" s="26" t="s">
        <v>2005</v>
      </c>
      <c r="C2000" s="34">
        <v>949.0</v>
      </c>
      <c r="D2000" s="28" t="str">
        <f t="shared" si="777"/>
        <v>Saxon Warrior (JPN) x Sand Shoe (GB)</v>
      </c>
      <c r="E2000" s="26" t="s">
        <v>1902</v>
      </c>
      <c r="F2000" s="26" t="s">
        <v>2019</v>
      </c>
      <c r="G2000" s="26" t="s">
        <v>6943</v>
      </c>
      <c r="H2000" s="28"/>
      <c r="I2000" s="28"/>
      <c r="J2000" s="26" t="s">
        <v>1839</v>
      </c>
      <c r="K2000" s="26" t="s">
        <v>248</v>
      </c>
      <c r="L2000" s="55">
        <v>20000.0</v>
      </c>
      <c r="M2000" s="29">
        <f t="shared" si="772"/>
        <v>20000</v>
      </c>
      <c r="N2000" s="28"/>
      <c r="O2000" s="37">
        <v>25000.0</v>
      </c>
      <c r="P2000" s="31">
        <f t="shared" si="773"/>
        <v>0.008</v>
      </c>
      <c r="Q2000" s="32">
        <f t="shared" si="774"/>
        <v>-5000</v>
      </c>
      <c r="R2000" s="32">
        <f t="shared" si="775"/>
        <v>-15000</v>
      </c>
      <c r="S2000" s="28"/>
      <c r="T2000" s="28">
        <f t="shared" si="776"/>
        <v>1</v>
      </c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</row>
    <row r="2001">
      <c r="A2001" s="52" t="s">
        <v>125</v>
      </c>
      <c r="B2001" s="26" t="s">
        <v>2005</v>
      </c>
      <c r="C2001" s="34">
        <v>954.0</v>
      </c>
      <c r="D2001" s="28" t="str">
        <f t="shared" si="777"/>
        <v>Saxon Warrior (JPN) x Saucy Spirit (GB)</v>
      </c>
      <c r="E2001" s="26" t="s">
        <v>1905</v>
      </c>
      <c r="F2001" s="26" t="s">
        <v>2007</v>
      </c>
      <c r="G2001" s="26" t="s">
        <v>6944</v>
      </c>
      <c r="H2001" s="28"/>
      <c r="I2001" s="28"/>
      <c r="J2001" s="26" t="s">
        <v>1399</v>
      </c>
      <c r="K2001" s="26" t="s">
        <v>822</v>
      </c>
      <c r="L2001" s="55">
        <v>17000.0</v>
      </c>
      <c r="M2001" s="29">
        <f t="shared" si="772"/>
        <v>17000</v>
      </c>
      <c r="N2001" s="28"/>
      <c r="O2001" s="30">
        <v>25000.0</v>
      </c>
      <c r="P2001" s="31">
        <f t="shared" si="773"/>
        <v>0.0068</v>
      </c>
      <c r="Q2001" s="32">
        <f t="shared" si="774"/>
        <v>-8000</v>
      </c>
      <c r="R2001" s="32">
        <f t="shared" si="775"/>
        <v>-18000</v>
      </c>
      <c r="S2001" s="28"/>
      <c r="T2001" s="28">
        <f t="shared" si="776"/>
        <v>1</v>
      </c>
      <c r="V2001" s="28"/>
      <c r="W2001" s="28"/>
      <c r="X2001" s="28"/>
    </row>
    <row r="2002">
      <c r="A2002" s="52" t="s">
        <v>125</v>
      </c>
      <c r="B2002" s="26" t="s">
        <v>2005</v>
      </c>
      <c r="C2002" s="34">
        <v>991.0</v>
      </c>
      <c r="D2002" s="28" t="str">
        <f t="shared" si="777"/>
        <v>Saxon Warrior (JPN) x Sundiata (GB)</v>
      </c>
      <c r="E2002" s="26" t="s">
        <v>1902</v>
      </c>
      <c r="F2002" s="26" t="s">
        <v>2019</v>
      </c>
      <c r="G2002" s="26" t="s">
        <v>6945</v>
      </c>
      <c r="H2002" s="28"/>
      <c r="I2002" s="28"/>
      <c r="J2002" s="26" t="s">
        <v>1694</v>
      </c>
      <c r="K2002" s="26" t="s">
        <v>1093</v>
      </c>
      <c r="L2002" s="55">
        <v>35000.0</v>
      </c>
      <c r="M2002" s="29">
        <f t="shared" si="772"/>
        <v>35000</v>
      </c>
      <c r="N2002" s="28"/>
      <c r="O2002" s="30">
        <v>25000.0</v>
      </c>
      <c r="P2002" s="31">
        <f t="shared" si="773"/>
        <v>0.014</v>
      </c>
      <c r="Q2002" s="32">
        <f t="shared" si="774"/>
        <v>10000</v>
      </c>
      <c r="R2002" s="32">
        <f t="shared" si="775"/>
        <v>0</v>
      </c>
      <c r="S2002" s="28"/>
      <c r="T2002" s="28">
        <f t="shared" si="776"/>
        <v>0</v>
      </c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</row>
    <row r="2003">
      <c r="A2003" s="38" t="s">
        <v>125</v>
      </c>
      <c r="B2003" s="34" t="s">
        <v>1921</v>
      </c>
      <c r="C2003" s="39" t="s">
        <v>6946</v>
      </c>
      <c r="D2003" s="28" t="s">
        <v>6947</v>
      </c>
      <c r="E2003" s="26" t="s">
        <v>1905</v>
      </c>
      <c r="F2003" s="28" t="s">
        <v>1924</v>
      </c>
      <c r="G2003" s="28" t="s">
        <v>6948</v>
      </c>
      <c r="H2003" s="28" t="s">
        <v>2387</v>
      </c>
      <c r="I2003" s="28" t="s">
        <v>110</v>
      </c>
      <c r="J2003" s="28" t="s">
        <v>1449</v>
      </c>
      <c r="K2003" s="28" t="s">
        <v>891</v>
      </c>
      <c r="L2003" s="40">
        <v>13000.0</v>
      </c>
      <c r="M2003" s="29">
        <f t="shared" si="772"/>
        <v>13000</v>
      </c>
      <c r="N2003" s="57"/>
      <c r="O2003" s="30">
        <v>25000.0</v>
      </c>
      <c r="P2003" s="31">
        <f t="shared" si="773"/>
        <v>0.0052</v>
      </c>
      <c r="Q2003" s="32">
        <f t="shared" si="774"/>
        <v>-12000</v>
      </c>
      <c r="R2003" s="32">
        <f t="shared" si="775"/>
        <v>-22000</v>
      </c>
      <c r="S2003" s="28"/>
      <c r="T2003" s="28">
        <f t="shared" si="776"/>
        <v>1</v>
      </c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</row>
    <row r="2004">
      <c r="A2004" s="38" t="s">
        <v>125</v>
      </c>
      <c r="B2004" s="34" t="s">
        <v>1921</v>
      </c>
      <c r="C2004" s="39" t="s">
        <v>5466</v>
      </c>
      <c r="D2004" s="28" t="s">
        <v>6949</v>
      </c>
      <c r="E2004" s="26" t="s">
        <v>1902</v>
      </c>
      <c r="F2004" s="28" t="s">
        <v>1924</v>
      </c>
      <c r="G2004" s="28" t="s">
        <v>6950</v>
      </c>
      <c r="H2004" s="28" t="s">
        <v>2387</v>
      </c>
      <c r="I2004" s="28" t="s">
        <v>1978</v>
      </c>
      <c r="J2004" s="28" t="s">
        <v>1706</v>
      </c>
      <c r="K2004" s="28" t="s">
        <v>1196</v>
      </c>
      <c r="L2004" s="40">
        <v>37000.0</v>
      </c>
      <c r="M2004" s="29">
        <f t="shared" si="772"/>
        <v>37000</v>
      </c>
      <c r="N2004" s="57"/>
      <c r="O2004" s="30">
        <v>25000.0</v>
      </c>
      <c r="P2004" s="31">
        <f t="shared" si="773"/>
        <v>0.0148</v>
      </c>
      <c r="Q2004" s="32">
        <f t="shared" si="774"/>
        <v>12000</v>
      </c>
      <c r="R2004" s="32">
        <f t="shared" si="775"/>
        <v>2000</v>
      </c>
      <c r="S2004" s="28"/>
      <c r="T2004" s="28">
        <f t="shared" si="776"/>
        <v>0</v>
      </c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</row>
    <row r="2005">
      <c r="A2005" s="38" t="s">
        <v>125</v>
      </c>
      <c r="B2005" s="34" t="s">
        <v>1921</v>
      </c>
      <c r="C2005" s="39" t="s">
        <v>6951</v>
      </c>
      <c r="D2005" s="28" t="s">
        <v>6952</v>
      </c>
      <c r="E2005" s="26" t="s">
        <v>1905</v>
      </c>
      <c r="F2005" s="28" t="s">
        <v>1924</v>
      </c>
      <c r="G2005" s="28" t="s">
        <v>6953</v>
      </c>
      <c r="H2005" s="28" t="s">
        <v>2387</v>
      </c>
      <c r="I2005" s="28" t="s">
        <v>30</v>
      </c>
      <c r="J2005" s="28" t="s">
        <v>1706</v>
      </c>
      <c r="K2005" s="28" t="s">
        <v>1306</v>
      </c>
      <c r="L2005" s="40">
        <v>37000.0</v>
      </c>
      <c r="M2005" s="29">
        <f t="shared" si="772"/>
        <v>37000</v>
      </c>
      <c r="N2005" s="57"/>
      <c r="O2005" s="30">
        <v>25000.0</v>
      </c>
      <c r="P2005" s="31">
        <f t="shared" si="773"/>
        <v>0.0148</v>
      </c>
      <c r="Q2005" s="32">
        <f t="shared" si="774"/>
        <v>12000</v>
      </c>
      <c r="R2005" s="32">
        <f t="shared" si="775"/>
        <v>2000</v>
      </c>
      <c r="S2005" s="28"/>
      <c r="T2005" s="28">
        <f t="shared" si="776"/>
        <v>0</v>
      </c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</row>
    <row r="2006">
      <c r="A2006" s="38" t="s">
        <v>125</v>
      </c>
      <c r="B2006" s="34" t="s">
        <v>1921</v>
      </c>
      <c r="C2006" s="39" t="s">
        <v>4997</v>
      </c>
      <c r="D2006" s="28" t="s">
        <v>6954</v>
      </c>
      <c r="E2006" s="26" t="s">
        <v>1902</v>
      </c>
      <c r="F2006" s="28" t="s">
        <v>1924</v>
      </c>
      <c r="G2006" s="28" t="s">
        <v>6955</v>
      </c>
      <c r="H2006" s="28" t="s">
        <v>2387</v>
      </c>
      <c r="I2006" s="28" t="s">
        <v>88</v>
      </c>
      <c r="J2006" s="28" t="s">
        <v>1643</v>
      </c>
      <c r="K2006" s="28" t="s">
        <v>698</v>
      </c>
      <c r="L2006" s="40">
        <v>22500.0</v>
      </c>
      <c r="M2006" s="29">
        <f t="shared" si="772"/>
        <v>22500</v>
      </c>
      <c r="N2006" s="57"/>
      <c r="O2006" s="37">
        <v>25000.0</v>
      </c>
      <c r="P2006" s="31">
        <f t="shared" si="773"/>
        <v>0.009</v>
      </c>
      <c r="Q2006" s="32">
        <f t="shared" si="774"/>
        <v>-2500</v>
      </c>
      <c r="R2006" s="32">
        <f t="shared" si="775"/>
        <v>-12500</v>
      </c>
      <c r="S2006" s="28"/>
      <c r="T2006" s="28">
        <f t="shared" si="776"/>
        <v>1</v>
      </c>
      <c r="V2006" s="28"/>
      <c r="W2006" s="28"/>
      <c r="X2006" s="28"/>
    </row>
    <row r="2007">
      <c r="A2007" s="38" t="s">
        <v>125</v>
      </c>
      <c r="B2007" s="34" t="s">
        <v>1921</v>
      </c>
      <c r="C2007" s="39" t="s">
        <v>6956</v>
      </c>
      <c r="D2007" s="28" t="s">
        <v>6957</v>
      </c>
      <c r="E2007" s="26" t="s">
        <v>1902</v>
      </c>
      <c r="F2007" s="28" t="s">
        <v>1924</v>
      </c>
      <c r="G2007" s="28" t="s">
        <v>6958</v>
      </c>
      <c r="H2007" s="28" t="s">
        <v>2387</v>
      </c>
      <c r="I2007" s="28" t="s">
        <v>2505</v>
      </c>
      <c r="J2007" s="28" t="s">
        <v>1785</v>
      </c>
      <c r="K2007" s="28" t="s">
        <v>401</v>
      </c>
      <c r="L2007" s="40">
        <v>100000.0</v>
      </c>
      <c r="M2007" s="29">
        <f t="shared" si="772"/>
        <v>100000</v>
      </c>
      <c r="N2007" s="57"/>
      <c r="O2007" s="37">
        <v>25000.0</v>
      </c>
      <c r="P2007" s="31">
        <f t="shared" si="773"/>
        <v>0.04</v>
      </c>
      <c r="Q2007" s="32">
        <f t="shared" si="774"/>
        <v>75000</v>
      </c>
      <c r="R2007" s="32">
        <f t="shared" si="775"/>
        <v>65000</v>
      </c>
      <c r="S2007" s="28"/>
      <c r="T2007" s="28">
        <f t="shared" si="776"/>
        <v>0</v>
      </c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</row>
    <row r="2008">
      <c r="A2008" s="38" t="s">
        <v>125</v>
      </c>
      <c r="B2008" s="34" t="s">
        <v>1921</v>
      </c>
      <c r="C2008" s="39" t="s">
        <v>6346</v>
      </c>
      <c r="D2008" s="28" t="s">
        <v>6959</v>
      </c>
      <c r="E2008" s="26" t="s">
        <v>1902</v>
      </c>
      <c r="F2008" s="28" t="s">
        <v>1924</v>
      </c>
      <c r="G2008" s="28" t="s">
        <v>6960</v>
      </c>
      <c r="H2008" s="28" t="s">
        <v>2387</v>
      </c>
      <c r="I2008" s="28" t="s">
        <v>9</v>
      </c>
      <c r="J2008" s="28" t="s">
        <v>1537</v>
      </c>
      <c r="K2008" s="28" t="s">
        <v>405</v>
      </c>
      <c r="L2008" s="40">
        <v>5000.0</v>
      </c>
      <c r="M2008" s="29">
        <f t="shared" si="772"/>
        <v>5000</v>
      </c>
      <c r="N2008" s="57"/>
      <c r="O2008" s="37">
        <v>25000.0</v>
      </c>
      <c r="P2008" s="31">
        <f t="shared" si="773"/>
        <v>0.002</v>
      </c>
      <c r="Q2008" s="32">
        <f t="shared" si="774"/>
        <v>-20000</v>
      </c>
      <c r="R2008" s="32">
        <f t="shared" si="775"/>
        <v>-30000</v>
      </c>
      <c r="S2008" s="28"/>
      <c r="T2008" s="28">
        <f t="shared" si="776"/>
        <v>1</v>
      </c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</row>
    <row r="2009">
      <c r="A2009" s="38" t="s">
        <v>125</v>
      </c>
      <c r="B2009" s="34" t="s">
        <v>1921</v>
      </c>
      <c r="C2009" s="39" t="s">
        <v>6961</v>
      </c>
      <c r="D2009" s="28" t="s">
        <v>6962</v>
      </c>
      <c r="E2009" s="26" t="s">
        <v>1905</v>
      </c>
      <c r="F2009" s="28" t="s">
        <v>1924</v>
      </c>
      <c r="G2009" s="28" t="s">
        <v>6963</v>
      </c>
      <c r="H2009" s="28" t="s">
        <v>2387</v>
      </c>
      <c r="I2009" s="28" t="s">
        <v>3243</v>
      </c>
      <c r="J2009" s="28" t="s">
        <v>1405</v>
      </c>
      <c r="K2009" s="28" t="s">
        <v>698</v>
      </c>
      <c r="L2009" s="40">
        <v>9500.0</v>
      </c>
      <c r="M2009" s="29">
        <f t="shared" si="772"/>
        <v>9500</v>
      </c>
      <c r="N2009" s="57"/>
      <c r="O2009" s="37">
        <v>25000.0</v>
      </c>
      <c r="P2009" s="31">
        <f t="shared" si="773"/>
        <v>0.0038</v>
      </c>
      <c r="Q2009" s="32">
        <f t="shared" si="774"/>
        <v>-15500</v>
      </c>
      <c r="R2009" s="32">
        <f t="shared" si="775"/>
        <v>-25500</v>
      </c>
      <c r="S2009" s="28"/>
      <c r="T2009" s="28">
        <f t="shared" si="776"/>
        <v>1</v>
      </c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</row>
    <row r="2010">
      <c r="A2010" s="38" t="s">
        <v>125</v>
      </c>
      <c r="B2010" s="34" t="s">
        <v>1921</v>
      </c>
      <c r="C2010" s="39" t="s">
        <v>5988</v>
      </c>
      <c r="D2010" s="28" t="s">
        <v>6964</v>
      </c>
      <c r="E2010" s="26" t="s">
        <v>1905</v>
      </c>
      <c r="F2010" s="28" t="s">
        <v>1952</v>
      </c>
      <c r="G2010" s="28" t="s">
        <v>6965</v>
      </c>
      <c r="H2010" s="28" t="s">
        <v>2387</v>
      </c>
      <c r="I2010" s="28" t="s">
        <v>1968</v>
      </c>
      <c r="J2010" s="28" t="s">
        <v>1449</v>
      </c>
      <c r="K2010" s="28" t="s">
        <v>1005</v>
      </c>
      <c r="L2010" s="40">
        <v>19000.0</v>
      </c>
      <c r="M2010" s="29">
        <f t="shared" si="772"/>
        <v>19000</v>
      </c>
      <c r="N2010" s="57"/>
      <c r="O2010" s="30">
        <v>25000.0</v>
      </c>
      <c r="P2010" s="31">
        <f t="shared" si="773"/>
        <v>0.0076</v>
      </c>
      <c r="Q2010" s="32">
        <f t="shared" si="774"/>
        <v>-6000</v>
      </c>
      <c r="R2010" s="32">
        <f t="shared" si="775"/>
        <v>-16000</v>
      </c>
      <c r="S2010" s="28"/>
      <c r="T2010" s="28">
        <f t="shared" si="776"/>
        <v>1</v>
      </c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</row>
    <row r="2011">
      <c r="A2011" s="38" t="s">
        <v>125</v>
      </c>
      <c r="B2011" s="34" t="s">
        <v>1921</v>
      </c>
      <c r="C2011" s="39" t="s">
        <v>5013</v>
      </c>
      <c r="D2011" s="28" t="s">
        <v>6966</v>
      </c>
      <c r="E2011" s="26" t="s">
        <v>1902</v>
      </c>
      <c r="F2011" s="28" t="s">
        <v>1924</v>
      </c>
      <c r="G2011" s="28" t="s">
        <v>6967</v>
      </c>
      <c r="H2011" s="28" t="s">
        <v>2387</v>
      </c>
      <c r="I2011" s="28" t="s">
        <v>3226</v>
      </c>
      <c r="J2011" s="28" t="s">
        <v>1876</v>
      </c>
      <c r="K2011" s="28" t="s">
        <v>891</v>
      </c>
      <c r="L2011" s="40">
        <v>20000.0</v>
      </c>
      <c r="M2011" s="29">
        <f t="shared" si="772"/>
        <v>20000</v>
      </c>
      <c r="N2011" s="57"/>
      <c r="O2011" s="30">
        <v>25000.0</v>
      </c>
      <c r="P2011" s="31">
        <f t="shared" si="773"/>
        <v>0.008</v>
      </c>
      <c r="Q2011" s="32">
        <f t="shared" si="774"/>
        <v>-5000</v>
      </c>
      <c r="R2011" s="32">
        <f t="shared" si="775"/>
        <v>-15000</v>
      </c>
      <c r="S2011" s="28"/>
      <c r="T2011" s="28">
        <f t="shared" si="776"/>
        <v>1</v>
      </c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</row>
    <row r="2012">
      <c r="A2012" s="38" t="s">
        <v>125</v>
      </c>
      <c r="B2012" s="34" t="s">
        <v>1928</v>
      </c>
      <c r="C2012" s="39" t="s">
        <v>5342</v>
      </c>
      <c r="D2012" s="28" t="s">
        <v>6968</v>
      </c>
      <c r="E2012" s="26" t="s">
        <v>1905</v>
      </c>
      <c r="F2012" s="28" t="s">
        <v>1924</v>
      </c>
      <c r="G2012" s="28" t="s">
        <v>6969</v>
      </c>
      <c r="H2012" s="28" t="s">
        <v>2387</v>
      </c>
      <c r="I2012" s="28" t="s">
        <v>127</v>
      </c>
      <c r="J2012" s="28" t="s">
        <v>1839</v>
      </c>
      <c r="K2012" s="28" t="s">
        <v>614</v>
      </c>
      <c r="L2012" s="40">
        <v>75000.0</v>
      </c>
      <c r="M2012" s="29">
        <f t="shared" si="772"/>
        <v>75000</v>
      </c>
      <c r="N2012" s="57"/>
      <c r="O2012" s="37">
        <v>25000.0</v>
      </c>
      <c r="P2012" s="31">
        <f t="shared" si="773"/>
        <v>0.03</v>
      </c>
      <c r="Q2012" s="32">
        <f t="shared" si="774"/>
        <v>50000</v>
      </c>
      <c r="R2012" s="32">
        <f t="shared" si="775"/>
        <v>40000</v>
      </c>
      <c r="S2012" s="28"/>
      <c r="T2012" s="28">
        <f t="shared" si="776"/>
        <v>0</v>
      </c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</row>
    <row r="2013">
      <c r="A2013" s="38" t="s">
        <v>125</v>
      </c>
      <c r="B2013" s="34" t="s">
        <v>1928</v>
      </c>
      <c r="C2013" s="39" t="s">
        <v>3847</v>
      </c>
      <c r="D2013" s="28" t="s">
        <v>6970</v>
      </c>
      <c r="E2013" s="26" t="s">
        <v>1902</v>
      </c>
      <c r="F2013" s="28" t="s">
        <v>1924</v>
      </c>
      <c r="G2013" s="28" t="s">
        <v>6971</v>
      </c>
      <c r="H2013" s="28" t="s">
        <v>2387</v>
      </c>
      <c r="I2013" s="28" t="s">
        <v>44</v>
      </c>
      <c r="J2013" s="28" t="s">
        <v>1734</v>
      </c>
      <c r="K2013" s="28" t="s">
        <v>861</v>
      </c>
      <c r="L2013" s="40">
        <v>28000.0</v>
      </c>
      <c r="M2013" s="29">
        <f t="shared" si="772"/>
        <v>28000</v>
      </c>
      <c r="N2013" s="57"/>
      <c r="O2013" s="30">
        <v>25000.0</v>
      </c>
      <c r="P2013" s="31">
        <f t="shared" si="773"/>
        <v>0.0112</v>
      </c>
      <c r="Q2013" s="32">
        <f t="shared" si="774"/>
        <v>3000</v>
      </c>
      <c r="R2013" s="32">
        <f t="shared" si="775"/>
        <v>-7000</v>
      </c>
      <c r="S2013" s="28"/>
      <c r="T2013" s="28">
        <f t="shared" si="776"/>
        <v>0</v>
      </c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</row>
    <row r="2014">
      <c r="A2014" s="38" t="s">
        <v>125</v>
      </c>
      <c r="B2014" s="34" t="s">
        <v>1928</v>
      </c>
      <c r="C2014" s="39" t="s">
        <v>5915</v>
      </c>
      <c r="D2014" s="28" t="s">
        <v>6972</v>
      </c>
      <c r="E2014" s="26" t="s">
        <v>1902</v>
      </c>
      <c r="F2014" s="28" t="s">
        <v>1924</v>
      </c>
      <c r="G2014" s="28" t="s">
        <v>6973</v>
      </c>
      <c r="H2014" s="28" t="s">
        <v>2387</v>
      </c>
      <c r="I2014" s="28" t="s">
        <v>2422</v>
      </c>
      <c r="J2014" s="28" t="s">
        <v>1449</v>
      </c>
      <c r="K2014" s="28" t="s">
        <v>1136</v>
      </c>
      <c r="L2014" s="40">
        <v>30000.0</v>
      </c>
      <c r="M2014" s="29">
        <f t="shared" si="772"/>
        <v>30000</v>
      </c>
      <c r="N2014" s="57"/>
      <c r="O2014" s="30">
        <v>25000.0</v>
      </c>
      <c r="P2014" s="31">
        <f t="shared" si="773"/>
        <v>0.012</v>
      </c>
      <c r="Q2014" s="32">
        <f t="shared" si="774"/>
        <v>5000</v>
      </c>
      <c r="R2014" s="32">
        <f t="shared" si="775"/>
        <v>-5000</v>
      </c>
      <c r="S2014" s="28"/>
      <c r="T2014" s="28">
        <f t="shared" si="776"/>
        <v>0</v>
      </c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</row>
    <row r="2015">
      <c r="A2015" s="38" t="s">
        <v>125</v>
      </c>
      <c r="B2015" s="34" t="s">
        <v>1928</v>
      </c>
      <c r="C2015" s="39" t="s">
        <v>6974</v>
      </c>
      <c r="D2015" s="28" t="s">
        <v>6975</v>
      </c>
      <c r="E2015" s="26" t="s">
        <v>1902</v>
      </c>
      <c r="F2015" s="28" t="s">
        <v>1924</v>
      </c>
      <c r="G2015" s="28" t="s">
        <v>6976</v>
      </c>
      <c r="H2015" s="28" t="s">
        <v>2387</v>
      </c>
      <c r="I2015" s="28" t="s">
        <v>3421</v>
      </c>
      <c r="J2015" s="28" t="s">
        <v>1812</v>
      </c>
      <c r="K2015" s="28" t="s">
        <v>698</v>
      </c>
      <c r="L2015" s="40">
        <v>10000.0</v>
      </c>
      <c r="M2015" s="29">
        <f t="shared" si="772"/>
        <v>10000</v>
      </c>
      <c r="N2015" s="57"/>
      <c r="O2015" s="37">
        <v>25000.0</v>
      </c>
      <c r="P2015" s="31">
        <f t="shared" si="773"/>
        <v>0.004</v>
      </c>
      <c r="Q2015" s="32">
        <f t="shared" si="774"/>
        <v>-15000</v>
      </c>
      <c r="R2015" s="32">
        <f t="shared" si="775"/>
        <v>-25000</v>
      </c>
      <c r="S2015" s="28"/>
      <c r="T2015" s="28">
        <f t="shared" si="776"/>
        <v>1</v>
      </c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</row>
    <row r="2016">
      <c r="A2016" s="38" t="s">
        <v>125</v>
      </c>
      <c r="B2016" s="34" t="s">
        <v>1928</v>
      </c>
      <c r="C2016" s="39" t="s">
        <v>6977</v>
      </c>
      <c r="D2016" s="28" t="s">
        <v>6978</v>
      </c>
      <c r="E2016" s="26" t="s">
        <v>1905</v>
      </c>
      <c r="F2016" s="28" t="s">
        <v>1924</v>
      </c>
      <c r="G2016" s="28" t="s">
        <v>6979</v>
      </c>
      <c r="H2016" s="28" t="s">
        <v>2387</v>
      </c>
      <c r="I2016" s="28" t="s">
        <v>3105</v>
      </c>
      <c r="J2016" s="28" t="s">
        <v>1571</v>
      </c>
      <c r="K2016" s="28" t="s">
        <v>856</v>
      </c>
      <c r="L2016" s="40">
        <v>5000.0</v>
      </c>
      <c r="M2016" s="29">
        <f t="shared" si="772"/>
        <v>5000</v>
      </c>
      <c r="N2016" s="57"/>
      <c r="O2016" s="30">
        <v>25000.0</v>
      </c>
      <c r="P2016" s="31">
        <f t="shared" si="773"/>
        <v>0.002</v>
      </c>
      <c r="Q2016" s="32">
        <f t="shared" si="774"/>
        <v>-20000</v>
      </c>
      <c r="R2016" s="32">
        <f t="shared" si="775"/>
        <v>-30000</v>
      </c>
      <c r="S2016" s="28"/>
      <c r="T2016" s="28">
        <f t="shared" si="776"/>
        <v>1</v>
      </c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</row>
    <row r="2017" ht="12.75" customHeight="1">
      <c r="A2017" s="38" t="s">
        <v>125</v>
      </c>
      <c r="B2017" s="34" t="s">
        <v>1928</v>
      </c>
      <c r="C2017" s="39" t="s">
        <v>2582</v>
      </c>
      <c r="D2017" s="28" t="s">
        <v>6980</v>
      </c>
      <c r="E2017" s="26" t="s">
        <v>1902</v>
      </c>
      <c r="F2017" s="28" t="s">
        <v>1924</v>
      </c>
      <c r="G2017" s="28" t="s">
        <v>6981</v>
      </c>
      <c r="H2017" s="28" t="s">
        <v>2387</v>
      </c>
      <c r="I2017" s="28" t="s">
        <v>2085</v>
      </c>
      <c r="J2017" s="28" t="s">
        <v>1504</v>
      </c>
      <c r="K2017" s="28" t="s">
        <v>698</v>
      </c>
      <c r="L2017" s="40">
        <v>13000.0</v>
      </c>
      <c r="M2017" s="29">
        <f t="shared" si="772"/>
        <v>13000</v>
      </c>
      <c r="N2017" s="57"/>
      <c r="O2017" s="37">
        <v>25000.0</v>
      </c>
      <c r="P2017" s="31">
        <f t="shared" si="773"/>
        <v>0.0052</v>
      </c>
      <c r="Q2017" s="32">
        <f t="shared" si="774"/>
        <v>-12000</v>
      </c>
      <c r="R2017" s="32">
        <f t="shared" si="775"/>
        <v>-22000</v>
      </c>
      <c r="S2017" s="28"/>
      <c r="T2017" s="28">
        <f t="shared" si="776"/>
        <v>1</v>
      </c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</row>
    <row r="2018" ht="12.75" customHeight="1">
      <c r="A2018" s="38" t="s">
        <v>125</v>
      </c>
      <c r="B2018" s="34" t="s">
        <v>1928</v>
      </c>
      <c r="C2018" s="39" t="s">
        <v>5727</v>
      </c>
      <c r="D2018" s="28" t="s">
        <v>6982</v>
      </c>
      <c r="E2018" s="26" t="s">
        <v>1902</v>
      </c>
      <c r="F2018" s="28" t="s">
        <v>1924</v>
      </c>
      <c r="G2018" s="28" t="s">
        <v>6983</v>
      </c>
      <c r="H2018" s="28" t="s">
        <v>2387</v>
      </c>
      <c r="I2018" s="28" t="s">
        <v>2030</v>
      </c>
      <c r="J2018" s="28" t="s">
        <v>1667</v>
      </c>
      <c r="K2018" s="28" t="s">
        <v>1101</v>
      </c>
      <c r="L2018" s="40">
        <v>4000.0</v>
      </c>
      <c r="M2018" s="29">
        <f t="shared" si="772"/>
        <v>4000</v>
      </c>
      <c r="N2018" s="57"/>
      <c r="O2018" s="30">
        <v>25000.0</v>
      </c>
      <c r="P2018" s="31">
        <f t="shared" si="773"/>
        <v>0.0016</v>
      </c>
      <c r="Q2018" s="32">
        <f t="shared" si="774"/>
        <v>-21000</v>
      </c>
      <c r="R2018" s="32">
        <f t="shared" si="775"/>
        <v>-31000</v>
      </c>
      <c r="S2018" s="28"/>
      <c r="T2018" s="28">
        <f t="shared" si="776"/>
        <v>1</v>
      </c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</row>
    <row r="2019" ht="12.75" customHeight="1">
      <c r="A2019" s="38" t="s">
        <v>125</v>
      </c>
      <c r="B2019" s="34" t="s">
        <v>1928</v>
      </c>
      <c r="C2019" s="39" t="s">
        <v>5156</v>
      </c>
      <c r="D2019" s="28" t="s">
        <v>6984</v>
      </c>
      <c r="E2019" s="26" t="s">
        <v>1905</v>
      </c>
      <c r="F2019" s="28" t="s">
        <v>1924</v>
      </c>
      <c r="G2019" s="28" t="s">
        <v>6985</v>
      </c>
      <c r="H2019" s="28" t="s">
        <v>2387</v>
      </c>
      <c r="I2019" s="28" t="s">
        <v>1968</v>
      </c>
      <c r="J2019" s="28" t="s">
        <v>1785</v>
      </c>
      <c r="K2019" s="28" t="s">
        <v>182</v>
      </c>
      <c r="L2019" s="40">
        <v>17000.0</v>
      </c>
      <c r="M2019" s="29">
        <f t="shared" si="772"/>
        <v>17000</v>
      </c>
      <c r="N2019" s="57"/>
      <c r="O2019" s="37">
        <v>25000.0</v>
      </c>
      <c r="P2019" s="31">
        <f t="shared" si="773"/>
        <v>0.0068</v>
      </c>
      <c r="Q2019" s="32">
        <f t="shared" si="774"/>
        <v>-8000</v>
      </c>
      <c r="R2019" s="32">
        <f t="shared" si="775"/>
        <v>-18000</v>
      </c>
      <c r="S2019" s="28"/>
      <c r="T2019" s="28">
        <f t="shared" si="776"/>
        <v>1</v>
      </c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</row>
    <row r="2020" ht="12.75" customHeight="1">
      <c r="A2020" s="38" t="s">
        <v>125</v>
      </c>
      <c r="B2020" s="34" t="s">
        <v>1928</v>
      </c>
      <c r="C2020" s="39" t="s">
        <v>5159</v>
      </c>
      <c r="D2020" s="28" t="s">
        <v>6986</v>
      </c>
      <c r="E2020" s="26" t="s">
        <v>1905</v>
      </c>
      <c r="F2020" s="28" t="s">
        <v>1924</v>
      </c>
      <c r="G2020" s="28" t="s">
        <v>6987</v>
      </c>
      <c r="H2020" s="28" t="s">
        <v>2387</v>
      </c>
      <c r="I2020" s="28" t="s">
        <v>4036</v>
      </c>
      <c r="J2020" s="28" t="s">
        <v>1738</v>
      </c>
      <c r="K2020" s="28" t="s">
        <v>359</v>
      </c>
      <c r="L2020" s="40">
        <v>6000.0</v>
      </c>
      <c r="M2020" s="29">
        <f t="shared" si="772"/>
        <v>6000</v>
      </c>
      <c r="N2020" s="57"/>
      <c r="O2020" s="37">
        <v>25000.0</v>
      </c>
      <c r="P2020" s="31">
        <f t="shared" si="773"/>
        <v>0.0024</v>
      </c>
      <c r="Q2020" s="32">
        <f t="shared" si="774"/>
        <v>-19000</v>
      </c>
      <c r="R2020" s="32">
        <f t="shared" si="775"/>
        <v>-29000</v>
      </c>
      <c r="S2020" s="28"/>
      <c r="T2020" s="28">
        <f t="shared" si="776"/>
        <v>1</v>
      </c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</row>
    <row r="2021" ht="12.75" customHeight="1">
      <c r="A2021" s="25" t="s">
        <v>125</v>
      </c>
      <c r="B2021" s="26" t="s">
        <v>1933</v>
      </c>
      <c r="C2021" s="39" t="s">
        <v>6136</v>
      </c>
      <c r="D2021" s="28" t="s">
        <v>6988</v>
      </c>
      <c r="E2021" s="28" t="s">
        <v>1902</v>
      </c>
      <c r="F2021" s="28" t="s">
        <v>1924</v>
      </c>
      <c r="G2021" s="28" t="s">
        <v>6989</v>
      </c>
      <c r="H2021" s="53" t="s">
        <v>2387</v>
      </c>
      <c r="I2021" s="28" t="s">
        <v>79</v>
      </c>
      <c r="J2021" s="28" t="s">
        <v>1438</v>
      </c>
      <c r="K2021" s="28" t="s">
        <v>207</v>
      </c>
      <c r="L2021" s="29">
        <f t="shared" ref="L2021:L2025" si="778">M2021*1.2</f>
        <v>348000</v>
      </c>
      <c r="M2021" s="49">
        <v>290000.0</v>
      </c>
      <c r="N2021" s="28"/>
      <c r="O2021" s="37">
        <v>25000.0</v>
      </c>
      <c r="P2021" s="31">
        <f t="shared" si="773"/>
        <v>0.1392</v>
      </c>
      <c r="Q2021" s="32">
        <f t="shared" si="774"/>
        <v>323000</v>
      </c>
      <c r="R2021" s="32">
        <f t="shared" si="775"/>
        <v>313000</v>
      </c>
      <c r="S2021" s="28"/>
      <c r="T2021" s="28">
        <f t="shared" si="776"/>
        <v>0</v>
      </c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</row>
    <row r="2022" ht="12.75" customHeight="1">
      <c r="A2022" s="25" t="s">
        <v>125</v>
      </c>
      <c r="B2022" s="26" t="s">
        <v>1937</v>
      </c>
      <c r="C2022" s="44" t="s">
        <v>6990</v>
      </c>
      <c r="D2022" s="6" t="s">
        <v>6991</v>
      </c>
      <c r="E2022" s="6" t="s">
        <v>1902</v>
      </c>
      <c r="F2022" s="6" t="s">
        <v>1924</v>
      </c>
      <c r="G2022" s="6" t="s">
        <v>6992</v>
      </c>
      <c r="I2022" s="6" t="s">
        <v>2387</v>
      </c>
      <c r="J2022" s="6" t="s">
        <v>1709</v>
      </c>
      <c r="K2022" s="6" t="s">
        <v>617</v>
      </c>
      <c r="L2022" s="29">
        <f t="shared" si="778"/>
        <v>18000</v>
      </c>
      <c r="M2022" s="45">
        <v>15000.0</v>
      </c>
      <c r="O2022" s="30">
        <v>25000.0</v>
      </c>
      <c r="P2022" s="31">
        <v>0.006</v>
      </c>
      <c r="Q2022" s="32">
        <v>-10000.0</v>
      </c>
      <c r="R2022" s="32">
        <v>-20000.0</v>
      </c>
      <c r="S2022" s="28"/>
      <c r="T2022" s="28">
        <f t="shared" ref="T2022:T2031" si="779">IF(O2022&gt;=M2022,1,0)</f>
        <v>1</v>
      </c>
    </row>
    <row r="2023" ht="12.75" customHeight="1">
      <c r="A2023" s="25" t="s">
        <v>125</v>
      </c>
      <c r="B2023" s="26" t="s">
        <v>1937</v>
      </c>
      <c r="C2023" s="44" t="s">
        <v>6993</v>
      </c>
      <c r="D2023" s="6" t="s">
        <v>6994</v>
      </c>
      <c r="E2023" s="6" t="s">
        <v>1902</v>
      </c>
      <c r="F2023" s="6" t="s">
        <v>1924</v>
      </c>
      <c r="G2023" s="6" t="s">
        <v>6995</v>
      </c>
      <c r="I2023" s="6" t="s">
        <v>2387</v>
      </c>
      <c r="J2023" s="6" t="s">
        <v>1638</v>
      </c>
      <c r="K2023" s="6" t="s">
        <v>346</v>
      </c>
      <c r="L2023" s="29">
        <f t="shared" si="778"/>
        <v>204000</v>
      </c>
      <c r="M2023" s="45">
        <v>170000.0</v>
      </c>
      <c r="O2023" s="30">
        <v>25000.0</v>
      </c>
      <c r="P2023" s="31">
        <v>0.068</v>
      </c>
      <c r="Q2023" s="32">
        <v>145000.0</v>
      </c>
      <c r="R2023" s="32">
        <v>135000.0</v>
      </c>
      <c r="S2023" s="28"/>
      <c r="T2023" s="28">
        <f t="shared" si="779"/>
        <v>0</v>
      </c>
    </row>
    <row r="2024" ht="12.75" customHeight="1">
      <c r="A2024" s="25" t="s">
        <v>125</v>
      </c>
      <c r="B2024" s="26" t="s">
        <v>1937</v>
      </c>
      <c r="C2024" s="44" t="s">
        <v>6996</v>
      </c>
      <c r="D2024" s="6" t="s">
        <v>6997</v>
      </c>
      <c r="E2024" s="6" t="s">
        <v>1905</v>
      </c>
      <c r="F2024" s="6" t="s">
        <v>1924</v>
      </c>
      <c r="G2024" s="6" t="s">
        <v>6998</v>
      </c>
      <c r="I2024" s="6" t="s">
        <v>2387</v>
      </c>
      <c r="J2024" s="6" t="s">
        <v>1468</v>
      </c>
      <c r="K2024" s="6" t="s">
        <v>914</v>
      </c>
      <c r="L2024" s="29">
        <f t="shared" si="778"/>
        <v>3600</v>
      </c>
      <c r="M2024" s="45">
        <v>3000.0</v>
      </c>
      <c r="O2024" s="30">
        <v>25000.0</v>
      </c>
      <c r="P2024" s="31">
        <v>0.0012</v>
      </c>
      <c r="Q2024" s="32">
        <v>-22000.0</v>
      </c>
      <c r="R2024" s="32">
        <v>-32000.0</v>
      </c>
      <c r="S2024" s="28"/>
      <c r="T2024" s="28">
        <f t="shared" si="779"/>
        <v>1</v>
      </c>
    </row>
    <row r="2025" ht="12.75" customHeight="1">
      <c r="A2025" s="25" t="s">
        <v>125</v>
      </c>
      <c r="B2025" s="26" t="s">
        <v>1937</v>
      </c>
      <c r="C2025" s="42" t="s">
        <v>6999</v>
      </c>
      <c r="D2025" s="28" t="s">
        <v>7000</v>
      </c>
      <c r="E2025" s="28" t="s">
        <v>1902</v>
      </c>
      <c r="F2025" s="28" t="s">
        <v>1924</v>
      </c>
      <c r="G2025" s="28" t="s">
        <v>7001</v>
      </c>
      <c r="H2025" s="28" t="s">
        <v>2387</v>
      </c>
      <c r="I2025" s="28" t="s">
        <v>7002</v>
      </c>
      <c r="J2025" s="28" t="s">
        <v>1439</v>
      </c>
      <c r="K2025" s="28" t="s">
        <v>701</v>
      </c>
      <c r="L2025" s="29">
        <f t="shared" si="778"/>
        <v>57600</v>
      </c>
      <c r="M2025" s="43">
        <v>48000.0</v>
      </c>
      <c r="N2025" s="28"/>
      <c r="O2025" s="30">
        <v>25000.0</v>
      </c>
      <c r="P2025" s="31">
        <f t="shared" ref="P2025:P2031" si="780">sum(M2025/O2025/100)</f>
        <v>0.0192</v>
      </c>
      <c r="Q2025" s="32">
        <f t="shared" ref="Q2025:Q2031" si="781">sum(M2025-O2025)</f>
        <v>23000</v>
      </c>
      <c r="R2025" s="32">
        <f t="shared" ref="R2025:R2031" si="782">M2025-O2025-$S$1</f>
        <v>13000</v>
      </c>
      <c r="S2025" s="28"/>
      <c r="T2025" s="28">
        <f t="shared" si="779"/>
        <v>0</v>
      </c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</row>
    <row r="2026" ht="12.75" customHeight="1">
      <c r="A2026" s="25" t="s">
        <v>125</v>
      </c>
      <c r="B2026" s="35" t="s">
        <v>1949</v>
      </c>
      <c r="C2026" s="27" t="s">
        <v>7003</v>
      </c>
      <c r="D2026" s="28" t="s">
        <v>7004</v>
      </c>
      <c r="E2026" s="28" t="s">
        <v>1905</v>
      </c>
      <c r="F2026" s="28" t="s">
        <v>1952</v>
      </c>
      <c r="G2026" s="28" t="s">
        <v>7005</v>
      </c>
      <c r="H2026" s="28" t="s">
        <v>2387</v>
      </c>
      <c r="I2026" s="28" t="s">
        <v>44</v>
      </c>
      <c r="J2026" s="32" t="s">
        <v>1844</v>
      </c>
      <c r="K2026" s="32" t="s">
        <v>1080</v>
      </c>
      <c r="L2026" s="29">
        <v>40800.0</v>
      </c>
      <c r="M2026" s="49">
        <v>34000.0</v>
      </c>
      <c r="N2026" s="50"/>
      <c r="O2026" s="48">
        <v>25000.0</v>
      </c>
      <c r="P2026" s="31">
        <f t="shared" si="780"/>
        <v>0.0136</v>
      </c>
      <c r="Q2026" s="32">
        <f t="shared" si="781"/>
        <v>9000</v>
      </c>
      <c r="R2026" s="32">
        <f t="shared" si="782"/>
        <v>-1000</v>
      </c>
      <c r="S2026" s="28"/>
      <c r="T2026" s="28">
        <f t="shared" si="779"/>
        <v>0</v>
      </c>
      <c r="U2026" s="28"/>
      <c r="V2026" s="28"/>
      <c r="W2026" s="28"/>
    </row>
    <row r="2027" ht="12.75" customHeight="1">
      <c r="A2027" s="25" t="s">
        <v>125</v>
      </c>
      <c r="B2027" s="35" t="s">
        <v>1949</v>
      </c>
      <c r="C2027" s="27" t="s">
        <v>7006</v>
      </c>
      <c r="D2027" s="28" t="s">
        <v>7007</v>
      </c>
      <c r="E2027" s="28" t="s">
        <v>1902</v>
      </c>
      <c r="F2027" s="28" t="s">
        <v>1924</v>
      </c>
      <c r="G2027" s="28" t="s">
        <v>7008</v>
      </c>
      <c r="H2027" s="28" t="s">
        <v>2387</v>
      </c>
      <c r="I2027" s="28" t="s">
        <v>2568</v>
      </c>
      <c r="J2027" s="32" t="s">
        <v>1790</v>
      </c>
      <c r="K2027" s="32" t="s">
        <v>615</v>
      </c>
      <c r="L2027" s="29">
        <v>31200.0</v>
      </c>
      <c r="M2027" s="49">
        <v>26000.0</v>
      </c>
      <c r="N2027" s="50"/>
      <c r="O2027" s="48">
        <v>25000.0</v>
      </c>
      <c r="P2027" s="31">
        <f t="shared" si="780"/>
        <v>0.0104</v>
      </c>
      <c r="Q2027" s="32">
        <f t="shared" si="781"/>
        <v>1000</v>
      </c>
      <c r="R2027" s="32">
        <f t="shared" si="782"/>
        <v>-9000</v>
      </c>
      <c r="S2027" s="28"/>
      <c r="T2027" s="28">
        <f t="shared" si="779"/>
        <v>0</v>
      </c>
      <c r="U2027" s="28"/>
      <c r="V2027" s="28"/>
      <c r="W2027" s="28"/>
    </row>
    <row r="2028" ht="12.75" customHeight="1">
      <c r="A2028" s="25" t="s">
        <v>125</v>
      </c>
      <c r="B2028" s="35" t="s">
        <v>1949</v>
      </c>
      <c r="C2028" s="27" t="s">
        <v>7009</v>
      </c>
      <c r="D2028" s="28" t="s">
        <v>7010</v>
      </c>
      <c r="E2028" s="28" t="s">
        <v>1902</v>
      </c>
      <c r="F2028" s="28" t="s">
        <v>1924</v>
      </c>
      <c r="G2028" s="28" t="s">
        <v>7011</v>
      </c>
      <c r="H2028" s="28" t="s">
        <v>2387</v>
      </c>
      <c r="I2028" s="28" t="s">
        <v>2361</v>
      </c>
      <c r="J2028" s="32" t="s">
        <v>1767</v>
      </c>
      <c r="K2028" s="32" t="s">
        <v>179</v>
      </c>
      <c r="L2028" s="29">
        <v>93600.0</v>
      </c>
      <c r="M2028" s="49">
        <v>78000.0</v>
      </c>
      <c r="N2028" s="50"/>
      <c r="O2028" s="48">
        <v>25000.0</v>
      </c>
      <c r="P2028" s="31">
        <f t="shared" si="780"/>
        <v>0.0312</v>
      </c>
      <c r="Q2028" s="32">
        <f t="shared" si="781"/>
        <v>53000</v>
      </c>
      <c r="R2028" s="32">
        <f t="shared" si="782"/>
        <v>43000</v>
      </c>
      <c r="S2028" s="28"/>
      <c r="T2028" s="28">
        <f t="shared" si="779"/>
        <v>0</v>
      </c>
      <c r="U2028" s="28"/>
      <c r="V2028" s="28"/>
      <c r="W2028" s="28"/>
    </row>
    <row r="2029" ht="12.75" customHeight="1">
      <c r="A2029" s="25" t="s">
        <v>125</v>
      </c>
      <c r="B2029" s="35" t="s">
        <v>1949</v>
      </c>
      <c r="C2029" s="27" t="s">
        <v>7012</v>
      </c>
      <c r="D2029" s="28" t="s">
        <v>7013</v>
      </c>
      <c r="E2029" s="28" t="s">
        <v>1905</v>
      </c>
      <c r="F2029" s="28" t="s">
        <v>1924</v>
      </c>
      <c r="G2029" s="28" t="s">
        <v>7014</v>
      </c>
      <c r="H2029" s="28" t="s">
        <v>2387</v>
      </c>
      <c r="I2029" s="28" t="s">
        <v>2568</v>
      </c>
      <c r="J2029" s="32" t="s">
        <v>1681</v>
      </c>
      <c r="K2029" s="32" t="s">
        <v>895</v>
      </c>
      <c r="L2029" s="29">
        <v>15600.0</v>
      </c>
      <c r="M2029" s="49">
        <v>13000.0</v>
      </c>
      <c r="N2029" s="50"/>
      <c r="O2029" s="48">
        <v>25000.0</v>
      </c>
      <c r="P2029" s="31">
        <f t="shared" si="780"/>
        <v>0.0052</v>
      </c>
      <c r="Q2029" s="32">
        <f t="shared" si="781"/>
        <v>-12000</v>
      </c>
      <c r="R2029" s="32">
        <f t="shared" si="782"/>
        <v>-22000</v>
      </c>
      <c r="S2029" s="28"/>
      <c r="T2029" s="28">
        <f t="shared" si="779"/>
        <v>1</v>
      </c>
      <c r="U2029" s="28"/>
      <c r="V2029" s="28"/>
      <c r="W2029" s="28"/>
    </row>
    <row r="2030" ht="12.75" customHeight="1">
      <c r="A2030" s="25" t="s">
        <v>125</v>
      </c>
      <c r="B2030" s="35" t="s">
        <v>1949</v>
      </c>
      <c r="C2030" s="27" t="s">
        <v>7015</v>
      </c>
      <c r="D2030" s="28" t="s">
        <v>7016</v>
      </c>
      <c r="E2030" s="28" t="s">
        <v>1905</v>
      </c>
      <c r="F2030" s="28" t="s">
        <v>1924</v>
      </c>
      <c r="G2030" s="28" t="s">
        <v>7017</v>
      </c>
      <c r="H2030" s="28" t="s">
        <v>2387</v>
      </c>
      <c r="I2030" s="28" t="s">
        <v>2314</v>
      </c>
      <c r="J2030" s="32" t="s">
        <v>1529</v>
      </c>
      <c r="K2030" s="32" t="s">
        <v>508</v>
      </c>
      <c r="L2030" s="29">
        <v>10800.0</v>
      </c>
      <c r="M2030" s="49">
        <v>9000.0</v>
      </c>
      <c r="N2030" s="50"/>
      <c r="O2030" s="48">
        <v>25000.0</v>
      </c>
      <c r="P2030" s="31">
        <f t="shared" si="780"/>
        <v>0.0036</v>
      </c>
      <c r="Q2030" s="32">
        <f t="shared" si="781"/>
        <v>-16000</v>
      </c>
      <c r="R2030" s="32">
        <f t="shared" si="782"/>
        <v>-26000</v>
      </c>
      <c r="S2030" s="28"/>
      <c r="T2030" s="28">
        <f t="shared" si="779"/>
        <v>1</v>
      </c>
      <c r="U2030" s="28"/>
      <c r="V2030" s="28"/>
      <c r="W2030" s="28"/>
    </row>
    <row r="2031" ht="12.75" customHeight="1">
      <c r="A2031" s="25" t="s">
        <v>125</v>
      </c>
      <c r="B2031" s="35" t="s">
        <v>1949</v>
      </c>
      <c r="C2031" s="27" t="s">
        <v>7018</v>
      </c>
      <c r="D2031" s="28" t="s">
        <v>7019</v>
      </c>
      <c r="E2031" s="28" t="s">
        <v>1905</v>
      </c>
      <c r="F2031" s="28" t="s">
        <v>1924</v>
      </c>
      <c r="G2031" s="28" t="s">
        <v>7020</v>
      </c>
      <c r="H2031" s="28" t="s">
        <v>2387</v>
      </c>
      <c r="I2031" s="28" t="s">
        <v>1978</v>
      </c>
      <c r="J2031" s="32" t="s">
        <v>1620</v>
      </c>
      <c r="K2031" s="32" t="s">
        <v>1306</v>
      </c>
      <c r="L2031" s="29">
        <v>33600.0</v>
      </c>
      <c r="M2031" s="49">
        <v>28000.0</v>
      </c>
      <c r="N2031" s="50"/>
      <c r="O2031" s="48">
        <v>25000.0</v>
      </c>
      <c r="P2031" s="31">
        <f t="shared" si="780"/>
        <v>0.0112</v>
      </c>
      <c r="Q2031" s="32">
        <f t="shared" si="781"/>
        <v>3000</v>
      </c>
      <c r="R2031" s="32">
        <f t="shared" si="782"/>
        <v>-7000</v>
      </c>
      <c r="S2031" s="28"/>
      <c r="T2031" s="28">
        <f t="shared" si="779"/>
        <v>0</v>
      </c>
      <c r="U2031" s="28"/>
      <c r="V2031" s="28"/>
      <c r="W2031" s="28"/>
    </row>
    <row r="2032" ht="12.75" customHeight="1">
      <c r="A2032" s="33" t="s">
        <v>126</v>
      </c>
      <c r="B2032" s="26" t="s">
        <v>1919</v>
      </c>
      <c r="C2032" s="34">
        <v>146.0</v>
      </c>
      <c r="D2032" s="26" t="s">
        <v>7021</v>
      </c>
      <c r="E2032" s="26" t="s">
        <v>1905</v>
      </c>
      <c r="F2032" s="35"/>
      <c r="G2032" s="26"/>
      <c r="H2032" s="26"/>
      <c r="I2032" s="26"/>
      <c r="J2032" s="26" t="s">
        <v>1675</v>
      </c>
      <c r="K2032" s="26" t="s">
        <v>883</v>
      </c>
      <c r="L2032" s="36">
        <v>105000.0</v>
      </c>
      <c r="M2032" s="29">
        <f t="shared" ref="M2032:M2039" si="783">L2032</f>
        <v>105000</v>
      </c>
      <c r="N2032" s="28"/>
      <c r="O2032" s="37">
        <v>39000.0</v>
      </c>
      <c r="P2032" s="31">
        <f t="shared" ref="P2032:P2040" si="784">sum(L2032/O2032/100)</f>
        <v>0.02692307692</v>
      </c>
      <c r="Q2032" s="32">
        <f t="shared" ref="Q2032:Q2040" si="785">sum(L2032-O2032)</f>
        <v>66000</v>
      </c>
      <c r="R2032" s="32">
        <f t="shared" ref="R2032:R2040" si="786">L2032-O2032-$S$1</f>
        <v>56000</v>
      </c>
      <c r="S2032" s="28"/>
      <c r="T2032" s="28">
        <f t="shared" ref="T2032:T2040" si="787">IF(O2032&gt;=L2032,1,0)</f>
        <v>0</v>
      </c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</row>
    <row r="2033" ht="12.75" customHeight="1">
      <c r="A2033" s="33" t="s">
        <v>126</v>
      </c>
      <c r="B2033" s="26" t="s">
        <v>1919</v>
      </c>
      <c r="C2033" s="51">
        <v>159.0</v>
      </c>
      <c r="D2033" s="26" t="s">
        <v>7022</v>
      </c>
      <c r="E2033" s="26" t="s">
        <v>1902</v>
      </c>
      <c r="F2033" s="35"/>
      <c r="G2033" s="26"/>
      <c r="H2033" s="26"/>
      <c r="I2033" s="26"/>
      <c r="J2033" s="26" t="s">
        <v>293</v>
      </c>
      <c r="K2033" s="26" t="s">
        <v>1152</v>
      </c>
      <c r="L2033" s="36">
        <v>150000.0</v>
      </c>
      <c r="M2033" s="29">
        <f t="shared" si="783"/>
        <v>150000</v>
      </c>
      <c r="N2033" s="28"/>
      <c r="O2033" s="37">
        <v>39000.0</v>
      </c>
      <c r="P2033" s="31">
        <f t="shared" si="784"/>
        <v>0.03846153846</v>
      </c>
      <c r="Q2033" s="32">
        <f t="shared" si="785"/>
        <v>111000</v>
      </c>
      <c r="R2033" s="32">
        <f t="shared" si="786"/>
        <v>101000</v>
      </c>
      <c r="S2033" s="28"/>
      <c r="T2033" s="28">
        <f t="shared" si="787"/>
        <v>0</v>
      </c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</row>
    <row r="2034" ht="12.75" customHeight="1">
      <c r="A2034" s="33" t="s">
        <v>126</v>
      </c>
      <c r="B2034" s="26" t="s">
        <v>1919</v>
      </c>
      <c r="C2034" s="34">
        <v>192.0</v>
      </c>
      <c r="D2034" s="26" t="s">
        <v>7023</v>
      </c>
      <c r="E2034" s="26" t="s">
        <v>1902</v>
      </c>
      <c r="F2034" s="35"/>
      <c r="G2034" s="26"/>
      <c r="H2034" s="26"/>
      <c r="I2034" s="26"/>
      <c r="J2034" s="26" t="s">
        <v>1837</v>
      </c>
      <c r="K2034" s="26" t="s">
        <v>592</v>
      </c>
      <c r="L2034" s="36">
        <v>58000.0</v>
      </c>
      <c r="M2034" s="29">
        <f t="shared" si="783"/>
        <v>58000</v>
      </c>
      <c r="N2034" s="28"/>
      <c r="O2034" s="37">
        <v>39000.0</v>
      </c>
      <c r="P2034" s="31">
        <f t="shared" si="784"/>
        <v>0.01487179487</v>
      </c>
      <c r="Q2034" s="32">
        <f t="shared" si="785"/>
        <v>19000</v>
      </c>
      <c r="R2034" s="32">
        <f t="shared" si="786"/>
        <v>9000</v>
      </c>
      <c r="S2034" s="28"/>
      <c r="T2034" s="28">
        <f t="shared" si="787"/>
        <v>0</v>
      </c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</row>
    <row r="2035" ht="12.75" customHeight="1">
      <c r="A2035" s="52" t="s">
        <v>126</v>
      </c>
      <c r="B2035" s="26" t="s">
        <v>1919</v>
      </c>
      <c r="C2035" s="34">
        <v>479.0</v>
      </c>
      <c r="D2035" s="26" t="s">
        <v>7024</v>
      </c>
      <c r="E2035" s="26" t="s">
        <v>1905</v>
      </c>
      <c r="F2035" s="28"/>
      <c r="G2035" s="28"/>
      <c r="H2035" s="28"/>
      <c r="I2035" s="28"/>
      <c r="J2035" s="26" t="s">
        <v>1670</v>
      </c>
      <c r="K2035" s="26" t="s">
        <v>1051</v>
      </c>
      <c r="L2035" s="40">
        <v>55000.0</v>
      </c>
      <c r="M2035" s="29">
        <f t="shared" si="783"/>
        <v>55000</v>
      </c>
      <c r="N2035" s="53"/>
      <c r="O2035" s="30">
        <v>39000.0</v>
      </c>
      <c r="P2035" s="31">
        <f t="shared" si="784"/>
        <v>0.0141025641</v>
      </c>
      <c r="Q2035" s="32">
        <f t="shared" si="785"/>
        <v>16000</v>
      </c>
      <c r="R2035" s="32">
        <f t="shared" si="786"/>
        <v>6000</v>
      </c>
      <c r="S2035" s="28"/>
      <c r="T2035" s="28">
        <f t="shared" si="787"/>
        <v>0</v>
      </c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</row>
    <row r="2036" ht="12.75" customHeight="1">
      <c r="A2036" s="52" t="s">
        <v>126</v>
      </c>
      <c r="B2036" s="26" t="s">
        <v>2005</v>
      </c>
      <c r="C2036" s="34">
        <v>657.0</v>
      </c>
      <c r="D2036" s="28" t="s">
        <v>7025</v>
      </c>
      <c r="E2036" s="26" t="s">
        <v>1902</v>
      </c>
      <c r="F2036" s="26" t="s">
        <v>1924</v>
      </c>
      <c r="G2036" s="26" t="s">
        <v>7026</v>
      </c>
      <c r="H2036" s="28"/>
      <c r="I2036" s="28"/>
      <c r="J2036" s="26" t="s">
        <v>1745</v>
      </c>
      <c r="K2036" s="26" t="s">
        <v>969</v>
      </c>
      <c r="L2036" s="36">
        <v>58000.0</v>
      </c>
      <c r="M2036" s="29">
        <f t="shared" si="783"/>
        <v>58000</v>
      </c>
      <c r="N2036" s="53"/>
      <c r="O2036" s="30">
        <v>39000.0</v>
      </c>
      <c r="P2036" s="31">
        <f t="shared" si="784"/>
        <v>0.01487179487</v>
      </c>
      <c r="Q2036" s="32">
        <f t="shared" si="785"/>
        <v>19000</v>
      </c>
      <c r="R2036" s="32">
        <f t="shared" si="786"/>
        <v>9000</v>
      </c>
      <c r="S2036" s="28"/>
      <c r="T2036" s="28">
        <f t="shared" si="787"/>
        <v>0</v>
      </c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</row>
    <row r="2037" ht="12.75" customHeight="1">
      <c r="A2037" s="33" t="s">
        <v>126</v>
      </c>
      <c r="B2037" s="26" t="s">
        <v>2005</v>
      </c>
      <c r="C2037" s="54">
        <v>724.0</v>
      </c>
      <c r="D2037" s="35" t="s">
        <v>7027</v>
      </c>
      <c r="E2037" s="26" t="s">
        <v>1905</v>
      </c>
      <c r="F2037" s="35" t="s">
        <v>1924</v>
      </c>
      <c r="G2037" s="35">
        <v>2023.0</v>
      </c>
      <c r="H2037" s="28"/>
      <c r="I2037" s="28"/>
      <c r="J2037" s="35" t="s">
        <v>1848</v>
      </c>
      <c r="K2037" s="35" t="s">
        <v>410</v>
      </c>
      <c r="L2037" s="40">
        <v>16000.0</v>
      </c>
      <c r="M2037" s="29">
        <f t="shared" si="783"/>
        <v>16000</v>
      </c>
      <c r="N2037" s="53"/>
      <c r="O2037" s="30">
        <v>39000.0</v>
      </c>
      <c r="P2037" s="31">
        <f t="shared" si="784"/>
        <v>0.004102564103</v>
      </c>
      <c r="Q2037" s="32">
        <f t="shared" si="785"/>
        <v>-23000</v>
      </c>
      <c r="R2037" s="32">
        <f t="shared" si="786"/>
        <v>-33000</v>
      </c>
      <c r="S2037" s="28"/>
      <c r="T2037" s="28">
        <f t="shared" si="787"/>
        <v>1</v>
      </c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</row>
    <row r="2038" ht="12.75" customHeight="1">
      <c r="A2038" s="38" t="s">
        <v>126</v>
      </c>
      <c r="B2038" s="34" t="s">
        <v>1928</v>
      </c>
      <c r="C2038" s="39" t="s">
        <v>7028</v>
      </c>
      <c r="D2038" s="28" t="s">
        <v>7029</v>
      </c>
      <c r="E2038" s="26" t="s">
        <v>1902</v>
      </c>
      <c r="F2038" s="28" t="s">
        <v>1924</v>
      </c>
      <c r="G2038" s="28" t="s">
        <v>7030</v>
      </c>
      <c r="H2038" s="28" t="s">
        <v>127</v>
      </c>
      <c r="I2038" s="28" t="s">
        <v>112</v>
      </c>
      <c r="J2038" s="28" t="s">
        <v>1852</v>
      </c>
      <c r="K2038" s="28" t="s">
        <v>190</v>
      </c>
      <c r="L2038" s="40">
        <v>31000.0</v>
      </c>
      <c r="M2038" s="29">
        <f t="shared" si="783"/>
        <v>31000</v>
      </c>
      <c r="N2038" s="41"/>
      <c r="O2038" s="37">
        <v>39000.0</v>
      </c>
      <c r="P2038" s="31">
        <f t="shared" si="784"/>
        <v>0.007948717949</v>
      </c>
      <c r="Q2038" s="32">
        <f t="shared" si="785"/>
        <v>-8000</v>
      </c>
      <c r="R2038" s="32">
        <f t="shared" si="786"/>
        <v>-18000</v>
      </c>
      <c r="S2038" s="28"/>
      <c r="T2038" s="28">
        <f t="shared" si="787"/>
        <v>1</v>
      </c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</row>
    <row r="2039" ht="12.75" customHeight="1">
      <c r="A2039" s="38" t="s">
        <v>126</v>
      </c>
      <c r="B2039" s="34" t="s">
        <v>1928</v>
      </c>
      <c r="C2039" s="39" t="s">
        <v>7031</v>
      </c>
      <c r="D2039" s="28" t="s">
        <v>7032</v>
      </c>
      <c r="E2039" s="26" t="s">
        <v>1905</v>
      </c>
      <c r="F2039" s="28" t="s">
        <v>1944</v>
      </c>
      <c r="G2039" s="28" t="s">
        <v>7033</v>
      </c>
      <c r="H2039" s="28" t="s">
        <v>127</v>
      </c>
      <c r="I2039" s="28" t="s">
        <v>28</v>
      </c>
      <c r="J2039" s="28" t="s">
        <v>1531</v>
      </c>
      <c r="K2039" s="28" t="s">
        <v>698</v>
      </c>
      <c r="L2039" s="40">
        <v>5500.0</v>
      </c>
      <c r="M2039" s="29">
        <f t="shared" si="783"/>
        <v>5500</v>
      </c>
      <c r="N2039" s="41"/>
      <c r="O2039" s="37">
        <v>39000.0</v>
      </c>
      <c r="P2039" s="31">
        <f t="shared" si="784"/>
        <v>0.00141025641</v>
      </c>
      <c r="Q2039" s="32">
        <f t="shared" si="785"/>
        <v>-33500</v>
      </c>
      <c r="R2039" s="32">
        <f t="shared" si="786"/>
        <v>-43500</v>
      </c>
      <c r="S2039" s="28"/>
      <c r="T2039" s="28">
        <f t="shared" si="787"/>
        <v>1</v>
      </c>
      <c r="V2039" s="28"/>
      <c r="W2039" s="28"/>
      <c r="X2039" s="28"/>
    </row>
    <row r="2040" ht="12.75" customHeight="1">
      <c r="A2040" s="25" t="s">
        <v>126</v>
      </c>
      <c r="B2040" s="26" t="s">
        <v>1933</v>
      </c>
      <c r="C2040" s="39" t="s">
        <v>3571</v>
      </c>
      <c r="D2040" s="28" t="s">
        <v>7034</v>
      </c>
      <c r="E2040" s="28" t="s">
        <v>1902</v>
      </c>
      <c r="F2040" s="28" t="s">
        <v>1924</v>
      </c>
      <c r="G2040" s="28" t="s">
        <v>7035</v>
      </c>
      <c r="H2040" s="53" t="s">
        <v>127</v>
      </c>
      <c r="I2040" s="28" t="s">
        <v>2201</v>
      </c>
      <c r="J2040" s="28" t="s">
        <v>1690</v>
      </c>
      <c r="K2040" s="28" t="s">
        <v>1210</v>
      </c>
      <c r="L2040" s="29">
        <f t="shared" ref="L2040:L2056" si="788">M2040*1.2</f>
        <v>30000</v>
      </c>
      <c r="M2040" s="49">
        <v>25000.0</v>
      </c>
      <c r="N2040" s="28"/>
      <c r="O2040" s="37">
        <v>39000.0</v>
      </c>
      <c r="P2040" s="31">
        <f t="shared" si="784"/>
        <v>0.007692307692</v>
      </c>
      <c r="Q2040" s="32">
        <f t="shared" si="785"/>
        <v>-9000</v>
      </c>
      <c r="R2040" s="32">
        <f t="shared" si="786"/>
        <v>-19000</v>
      </c>
      <c r="S2040" s="28"/>
      <c r="T2040" s="28">
        <f t="shared" si="787"/>
        <v>1</v>
      </c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</row>
    <row r="2041" ht="12.75" customHeight="1">
      <c r="A2041" s="25" t="s">
        <v>126</v>
      </c>
      <c r="B2041" s="26" t="s">
        <v>1937</v>
      </c>
      <c r="C2041" s="42" t="s">
        <v>7036</v>
      </c>
      <c r="D2041" s="28" t="s">
        <v>7037</v>
      </c>
      <c r="E2041" s="28" t="s">
        <v>1905</v>
      </c>
      <c r="F2041" s="28" t="s">
        <v>1924</v>
      </c>
      <c r="G2041" s="28" t="s">
        <v>7038</v>
      </c>
      <c r="H2041" s="28" t="s">
        <v>127</v>
      </c>
      <c r="I2041" s="28" t="s">
        <v>23</v>
      </c>
      <c r="J2041" s="28" t="s">
        <v>1729</v>
      </c>
      <c r="K2041" s="28" t="s">
        <v>1018</v>
      </c>
      <c r="L2041" s="29">
        <f t="shared" si="788"/>
        <v>54000</v>
      </c>
      <c r="M2041" s="43">
        <v>45000.0</v>
      </c>
      <c r="N2041" s="28"/>
      <c r="O2041" s="30">
        <v>39000.0</v>
      </c>
      <c r="P2041" s="31">
        <f>sum(M2041/O2041/100)</f>
        <v>0.01153846154</v>
      </c>
      <c r="Q2041" s="32">
        <f>sum(M2041-O2041)</f>
        <v>6000</v>
      </c>
      <c r="R2041" s="32">
        <f>M2041-O2041-$S$1</f>
        <v>-4000</v>
      </c>
      <c r="S2041" s="28"/>
      <c r="T2041" s="28">
        <f t="shared" ref="T2041:T2064" si="789">IF(O2041&gt;=M2041,1,0)</f>
        <v>0</v>
      </c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</row>
    <row r="2042" ht="12.75" customHeight="1">
      <c r="A2042" s="25" t="s">
        <v>126</v>
      </c>
      <c r="B2042" s="26" t="s">
        <v>1937</v>
      </c>
      <c r="C2042" s="44" t="s">
        <v>7036</v>
      </c>
      <c r="D2042" s="6" t="s">
        <v>7037</v>
      </c>
      <c r="E2042" s="6" t="s">
        <v>1905</v>
      </c>
      <c r="F2042" s="6" t="s">
        <v>1924</v>
      </c>
      <c r="G2042" s="6" t="s">
        <v>7038</v>
      </c>
      <c r="I2042" s="6" t="s">
        <v>127</v>
      </c>
      <c r="J2042" s="6" t="s">
        <v>1729</v>
      </c>
      <c r="K2042" s="6" t="s">
        <v>1018</v>
      </c>
      <c r="L2042" s="29">
        <f t="shared" si="788"/>
        <v>54000</v>
      </c>
      <c r="M2042" s="45">
        <v>45000.0</v>
      </c>
      <c r="O2042" s="30">
        <v>39000.0</v>
      </c>
      <c r="P2042" s="31">
        <v>0.011538461538461537</v>
      </c>
      <c r="Q2042" s="32">
        <v>6000.0</v>
      </c>
      <c r="R2042" s="32">
        <v>-4000.0</v>
      </c>
      <c r="S2042" s="28"/>
      <c r="T2042" s="28">
        <f t="shared" si="789"/>
        <v>0</v>
      </c>
    </row>
    <row r="2043" ht="12.75" customHeight="1">
      <c r="A2043" s="25" t="s">
        <v>126</v>
      </c>
      <c r="B2043" s="26" t="s">
        <v>1937</v>
      </c>
      <c r="C2043" s="44" t="s">
        <v>7039</v>
      </c>
      <c r="D2043" s="6" t="s">
        <v>7040</v>
      </c>
      <c r="E2043" s="6" t="s">
        <v>1902</v>
      </c>
      <c r="F2043" s="6" t="s">
        <v>1924</v>
      </c>
      <c r="G2043" s="6" t="s">
        <v>7041</v>
      </c>
      <c r="I2043" s="6" t="s">
        <v>127</v>
      </c>
      <c r="J2043" s="6" t="s">
        <v>1729</v>
      </c>
      <c r="K2043" s="6" t="s">
        <v>762</v>
      </c>
      <c r="L2043" s="29">
        <f t="shared" si="788"/>
        <v>42000</v>
      </c>
      <c r="M2043" s="45">
        <v>35000.0</v>
      </c>
      <c r="O2043" s="30">
        <v>39000.0</v>
      </c>
      <c r="P2043" s="31">
        <v>0.008974358974358975</v>
      </c>
      <c r="Q2043" s="32">
        <v>-4000.0</v>
      </c>
      <c r="R2043" s="32">
        <v>-14000.0</v>
      </c>
      <c r="S2043" s="28"/>
      <c r="T2043" s="28">
        <f t="shared" si="789"/>
        <v>1</v>
      </c>
    </row>
    <row r="2044" ht="12.75" customHeight="1">
      <c r="A2044" s="25" t="s">
        <v>126</v>
      </c>
      <c r="B2044" s="26" t="s">
        <v>1937</v>
      </c>
      <c r="C2044" s="44" t="s">
        <v>7042</v>
      </c>
      <c r="D2044" s="6" t="s">
        <v>7043</v>
      </c>
      <c r="E2044" s="6" t="s">
        <v>1902</v>
      </c>
      <c r="F2044" s="6" t="s">
        <v>1924</v>
      </c>
      <c r="G2044" s="6" t="s">
        <v>7044</v>
      </c>
      <c r="I2044" s="6" t="s">
        <v>127</v>
      </c>
      <c r="J2044" s="6" t="s">
        <v>1552</v>
      </c>
      <c r="K2044" s="6" t="s">
        <v>1247</v>
      </c>
      <c r="L2044" s="29">
        <f t="shared" si="788"/>
        <v>168000</v>
      </c>
      <c r="M2044" s="45">
        <v>140000.0</v>
      </c>
      <c r="O2044" s="30">
        <v>39000.0</v>
      </c>
      <c r="P2044" s="31">
        <v>0.0358974358974359</v>
      </c>
      <c r="Q2044" s="32">
        <v>101000.0</v>
      </c>
      <c r="R2044" s="32">
        <v>91000.0</v>
      </c>
      <c r="S2044" s="28"/>
      <c r="T2044" s="28">
        <f t="shared" si="789"/>
        <v>0</v>
      </c>
    </row>
    <row r="2045" ht="12.75" customHeight="1">
      <c r="A2045" s="25" t="s">
        <v>126</v>
      </c>
      <c r="B2045" s="26" t="s">
        <v>1937</v>
      </c>
      <c r="C2045" s="44" t="s">
        <v>7045</v>
      </c>
      <c r="D2045" s="6" t="s">
        <v>7046</v>
      </c>
      <c r="E2045" s="6" t="s">
        <v>1905</v>
      </c>
      <c r="F2045" s="6" t="s">
        <v>1924</v>
      </c>
      <c r="G2045" s="6" t="s">
        <v>7047</v>
      </c>
      <c r="I2045" s="6" t="s">
        <v>127</v>
      </c>
      <c r="J2045" s="6" t="s">
        <v>1422</v>
      </c>
      <c r="K2045" s="6" t="s">
        <v>1371</v>
      </c>
      <c r="L2045" s="29">
        <f t="shared" si="788"/>
        <v>102000</v>
      </c>
      <c r="M2045" s="45">
        <v>85000.0</v>
      </c>
      <c r="O2045" s="30">
        <v>39000.0</v>
      </c>
      <c r="P2045" s="31">
        <v>0.021794871794871794</v>
      </c>
      <c r="Q2045" s="32">
        <v>46000.0</v>
      </c>
      <c r="R2045" s="32">
        <v>36000.0</v>
      </c>
      <c r="S2045" s="28"/>
      <c r="T2045" s="28">
        <f t="shared" si="789"/>
        <v>0</v>
      </c>
    </row>
    <row r="2046" ht="12.75" customHeight="1">
      <c r="A2046" s="25" t="s">
        <v>126</v>
      </c>
      <c r="B2046" s="26" t="s">
        <v>1937</v>
      </c>
      <c r="C2046" s="39" t="s">
        <v>7048</v>
      </c>
      <c r="D2046" s="28" t="s">
        <v>7049</v>
      </c>
      <c r="E2046" s="28" t="s">
        <v>1902</v>
      </c>
      <c r="F2046" s="28" t="s">
        <v>1952</v>
      </c>
      <c r="G2046" s="28" t="s">
        <v>7050</v>
      </c>
      <c r="H2046" s="28" t="s">
        <v>127</v>
      </c>
      <c r="I2046" s="28" t="s">
        <v>146</v>
      </c>
      <c r="J2046" s="28" t="s">
        <v>1511</v>
      </c>
      <c r="K2046" s="28" t="s">
        <v>227</v>
      </c>
      <c r="L2046" s="29">
        <f t="shared" si="788"/>
        <v>66000</v>
      </c>
      <c r="M2046" s="40">
        <v>55000.0</v>
      </c>
      <c r="N2046" s="32"/>
      <c r="O2046" s="30">
        <v>39000.0</v>
      </c>
      <c r="P2046" s="31">
        <f t="shared" ref="P2046:P2064" si="790">sum(M2046/O2046/100)</f>
        <v>0.0141025641</v>
      </c>
      <c r="Q2046" s="32">
        <f t="shared" ref="Q2046:Q2064" si="791">sum(M2046-O2046)</f>
        <v>16000</v>
      </c>
      <c r="R2046" s="32">
        <f t="shared" ref="R2046:R2064" si="792">M2046-O2046-$S$1</f>
        <v>6000</v>
      </c>
      <c r="S2046" s="28"/>
      <c r="T2046" s="28">
        <f t="shared" si="789"/>
        <v>0</v>
      </c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</row>
    <row r="2047" ht="12.75" customHeight="1">
      <c r="A2047" s="25" t="s">
        <v>126</v>
      </c>
      <c r="B2047" s="26" t="s">
        <v>1937</v>
      </c>
      <c r="C2047" s="39" t="s">
        <v>2465</v>
      </c>
      <c r="D2047" s="28" t="s">
        <v>7051</v>
      </c>
      <c r="E2047" s="28" t="s">
        <v>1902</v>
      </c>
      <c r="F2047" s="28" t="s">
        <v>1952</v>
      </c>
      <c r="G2047" s="28" t="s">
        <v>7052</v>
      </c>
      <c r="H2047" s="28" t="s">
        <v>127</v>
      </c>
      <c r="I2047" s="28" t="s">
        <v>58</v>
      </c>
      <c r="J2047" s="28" t="s">
        <v>1833</v>
      </c>
      <c r="K2047" s="28" t="s">
        <v>1196</v>
      </c>
      <c r="L2047" s="29">
        <f t="shared" si="788"/>
        <v>48000</v>
      </c>
      <c r="M2047" s="40">
        <v>40000.0</v>
      </c>
      <c r="N2047" s="32"/>
      <c r="O2047" s="30">
        <v>39000.0</v>
      </c>
      <c r="P2047" s="31">
        <f t="shared" si="790"/>
        <v>0.01025641026</v>
      </c>
      <c r="Q2047" s="32">
        <f t="shared" si="791"/>
        <v>1000</v>
      </c>
      <c r="R2047" s="32">
        <f t="shared" si="792"/>
        <v>-9000</v>
      </c>
      <c r="S2047" s="28"/>
      <c r="T2047" s="28">
        <f t="shared" si="789"/>
        <v>0</v>
      </c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</row>
    <row r="2048" ht="12.75" customHeight="1">
      <c r="A2048" s="25" t="s">
        <v>126</v>
      </c>
      <c r="B2048" s="26" t="s">
        <v>1937</v>
      </c>
      <c r="C2048" s="39" t="s">
        <v>6857</v>
      </c>
      <c r="D2048" s="28" t="s">
        <v>7053</v>
      </c>
      <c r="E2048" s="28" t="s">
        <v>1902</v>
      </c>
      <c r="F2048" s="28" t="s">
        <v>1924</v>
      </c>
      <c r="G2048" s="28" t="s">
        <v>7054</v>
      </c>
      <c r="H2048" s="28" t="s">
        <v>127</v>
      </c>
      <c r="I2048" s="28" t="s">
        <v>132</v>
      </c>
      <c r="J2048" s="28" t="s">
        <v>1821</v>
      </c>
      <c r="K2048" s="28" t="s">
        <v>402</v>
      </c>
      <c r="L2048" s="29">
        <f t="shared" si="788"/>
        <v>7200</v>
      </c>
      <c r="M2048" s="40">
        <v>6000.0</v>
      </c>
      <c r="N2048" s="32"/>
      <c r="O2048" s="30">
        <v>39000.0</v>
      </c>
      <c r="P2048" s="31">
        <f t="shared" si="790"/>
        <v>0.001538461538</v>
      </c>
      <c r="Q2048" s="32">
        <f t="shared" si="791"/>
        <v>-33000</v>
      </c>
      <c r="R2048" s="32">
        <f t="shared" si="792"/>
        <v>-43000</v>
      </c>
      <c r="S2048" s="28"/>
      <c r="T2048" s="28">
        <f t="shared" si="789"/>
        <v>1</v>
      </c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</row>
    <row r="2049" ht="12.75" customHeight="1">
      <c r="A2049" s="25" t="s">
        <v>126</v>
      </c>
      <c r="B2049" s="26" t="s">
        <v>1937</v>
      </c>
      <c r="C2049" s="39" t="s">
        <v>7055</v>
      </c>
      <c r="D2049" s="28" t="s">
        <v>7056</v>
      </c>
      <c r="E2049" s="28" t="s">
        <v>1905</v>
      </c>
      <c r="F2049" s="28" t="s">
        <v>1944</v>
      </c>
      <c r="G2049" s="28" t="s">
        <v>7057</v>
      </c>
      <c r="H2049" s="28" t="s">
        <v>127</v>
      </c>
      <c r="I2049" s="28" t="s">
        <v>48</v>
      </c>
      <c r="J2049" s="28" t="s">
        <v>1610</v>
      </c>
      <c r="K2049" s="28" t="s">
        <v>648</v>
      </c>
      <c r="L2049" s="29">
        <f t="shared" si="788"/>
        <v>24000</v>
      </c>
      <c r="M2049" s="40">
        <v>20000.0</v>
      </c>
      <c r="N2049" s="32"/>
      <c r="O2049" s="30">
        <v>39000.0</v>
      </c>
      <c r="P2049" s="31">
        <f t="shared" si="790"/>
        <v>0.005128205128</v>
      </c>
      <c r="Q2049" s="32">
        <f t="shared" si="791"/>
        <v>-19000</v>
      </c>
      <c r="R2049" s="32">
        <f t="shared" si="792"/>
        <v>-29000</v>
      </c>
      <c r="S2049" s="28"/>
      <c r="T2049" s="28">
        <f t="shared" si="789"/>
        <v>1</v>
      </c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</row>
    <row r="2050" ht="12.75" customHeight="1">
      <c r="A2050" s="25" t="s">
        <v>126</v>
      </c>
      <c r="B2050" s="26" t="s">
        <v>1937</v>
      </c>
      <c r="C2050" s="39" t="s">
        <v>7058</v>
      </c>
      <c r="D2050" s="28" t="s">
        <v>7059</v>
      </c>
      <c r="E2050" s="28" t="s">
        <v>1902</v>
      </c>
      <c r="F2050" s="28" t="s">
        <v>1924</v>
      </c>
      <c r="G2050" s="28" t="s">
        <v>7060</v>
      </c>
      <c r="H2050" s="28" t="s">
        <v>127</v>
      </c>
      <c r="I2050" s="28" t="s">
        <v>58</v>
      </c>
      <c r="J2050" s="28" t="s">
        <v>1873</v>
      </c>
      <c r="K2050" s="28" t="s">
        <v>416</v>
      </c>
      <c r="L2050" s="29">
        <f t="shared" si="788"/>
        <v>9600</v>
      </c>
      <c r="M2050" s="40">
        <v>8000.0</v>
      </c>
      <c r="N2050" s="32"/>
      <c r="O2050" s="30">
        <v>39000.0</v>
      </c>
      <c r="P2050" s="31">
        <f t="shared" si="790"/>
        <v>0.002051282051</v>
      </c>
      <c r="Q2050" s="32">
        <f t="shared" si="791"/>
        <v>-31000</v>
      </c>
      <c r="R2050" s="32">
        <f t="shared" si="792"/>
        <v>-41000</v>
      </c>
      <c r="S2050" s="28"/>
      <c r="T2050" s="28">
        <f t="shared" si="789"/>
        <v>1</v>
      </c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</row>
    <row r="2051" ht="12.75" customHeight="1">
      <c r="A2051" s="25" t="s">
        <v>126</v>
      </c>
      <c r="B2051" s="26" t="s">
        <v>1937</v>
      </c>
      <c r="C2051" s="39" t="s">
        <v>3220</v>
      </c>
      <c r="D2051" s="28" t="s">
        <v>7061</v>
      </c>
      <c r="E2051" s="28" t="s">
        <v>1902</v>
      </c>
      <c r="F2051" s="28" t="s">
        <v>1924</v>
      </c>
      <c r="G2051" s="28" t="s">
        <v>7062</v>
      </c>
      <c r="H2051" s="28" t="s">
        <v>127</v>
      </c>
      <c r="I2051" s="28" t="s">
        <v>2505</v>
      </c>
      <c r="J2051" s="28" t="s">
        <v>1439</v>
      </c>
      <c r="K2051" s="28" t="s">
        <v>694</v>
      </c>
      <c r="L2051" s="29">
        <f t="shared" si="788"/>
        <v>90000</v>
      </c>
      <c r="M2051" s="40">
        <v>75000.0</v>
      </c>
      <c r="N2051" s="32"/>
      <c r="O2051" s="30">
        <v>39000.0</v>
      </c>
      <c r="P2051" s="31">
        <f t="shared" si="790"/>
        <v>0.01923076923</v>
      </c>
      <c r="Q2051" s="32">
        <f t="shared" si="791"/>
        <v>36000</v>
      </c>
      <c r="R2051" s="32">
        <f t="shared" si="792"/>
        <v>26000</v>
      </c>
      <c r="S2051" s="28"/>
      <c r="T2051" s="28">
        <f t="shared" si="789"/>
        <v>0</v>
      </c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</row>
    <row r="2052" ht="12.75" customHeight="1">
      <c r="A2052" s="25" t="s">
        <v>126</v>
      </c>
      <c r="B2052" s="26" t="s">
        <v>1937</v>
      </c>
      <c r="C2052" s="39" t="s">
        <v>4131</v>
      </c>
      <c r="D2052" s="28" t="s">
        <v>7063</v>
      </c>
      <c r="E2052" s="28" t="s">
        <v>1902</v>
      </c>
      <c r="F2052" s="28" t="s">
        <v>1952</v>
      </c>
      <c r="G2052" s="28" t="s">
        <v>7064</v>
      </c>
      <c r="H2052" s="28" t="s">
        <v>127</v>
      </c>
      <c r="I2052" s="28" t="s">
        <v>2351</v>
      </c>
      <c r="J2052" s="28" t="s">
        <v>1485</v>
      </c>
      <c r="K2052" s="28" t="s">
        <v>746</v>
      </c>
      <c r="L2052" s="29">
        <f t="shared" si="788"/>
        <v>39600</v>
      </c>
      <c r="M2052" s="40">
        <v>33000.0</v>
      </c>
      <c r="N2052" s="32"/>
      <c r="O2052" s="30">
        <v>39000.0</v>
      </c>
      <c r="P2052" s="31">
        <f t="shared" si="790"/>
        <v>0.008461538462</v>
      </c>
      <c r="Q2052" s="32">
        <f t="shared" si="791"/>
        <v>-6000</v>
      </c>
      <c r="R2052" s="32">
        <f t="shared" si="792"/>
        <v>-16000</v>
      </c>
      <c r="S2052" s="28"/>
      <c r="T2052" s="28">
        <f t="shared" si="789"/>
        <v>1</v>
      </c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</row>
    <row r="2053" ht="12.75" customHeight="1">
      <c r="A2053" s="25" t="s">
        <v>126</v>
      </c>
      <c r="B2053" s="26" t="s">
        <v>1937</v>
      </c>
      <c r="C2053" s="39" t="s">
        <v>7065</v>
      </c>
      <c r="D2053" s="28" t="s">
        <v>7066</v>
      </c>
      <c r="E2053" s="28" t="s">
        <v>1902</v>
      </c>
      <c r="F2053" s="28" t="s">
        <v>1924</v>
      </c>
      <c r="G2053" s="28" t="s">
        <v>7067</v>
      </c>
      <c r="H2053" s="28" t="s">
        <v>127</v>
      </c>
      <c r="I2053" s="28" t="s">
        <v>2205</v>
      </c>
      <c r="J2053" s="28" t="s">
        <v>1513</v>
      </c>
      <c r="K2053" s="28" t="s">
        <v>802</v>
      </c>
      <c r="L2053" s="29">
        <f t="shared" si="788"/>
        <v>72000</v>
      </c>
      <c r="M2053" s="40">
        <v>60000.0</v>
      </c>
      <c r="N2053" s="32"/>
      <c r="O2053" s="30">
        <v>39000.0</v>
      </c>
      <c r="P2053" s="31">
        <f t="shared" si="790"/>
        <v>0.01538461538</v>
      </c>
      <c r="Q2053" s="32">
        <f t="shared" si="791"/>
        <v>21000</v>
      </c>
      <c r="R2053" s="32">
        <f t="shared" si="792"/>
        <v>11000</v>
      </c>
      <c r="S2053" s="28"/>
      <c r="T2053" s="28">
        <f t="shared" si="789"/>
        <v>0</v>
      </c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</row>
    <row r="2054" ht="12.75" customHeight="1">
      <c r="A2054" s="25" t="s">
        <v>126</v>
      </c>
      <c r="B2054" s="26" t="s">
        <v>1937</v>
      </c>
      <c r="C2054" s="42" t="s">
        <v>4769</v>
      </c>
      <c r="D2054" s="28" t="s">
        <v>7068</v>
      </c>
      <c r="E2054" s="28" t="s">
        <v>1902</v>
      </c>
      <c r="F2054" s="28" t="s">
        <v>1924</v>
      </c>
      <c r="G2054" s="28" t="s">
        <v>7069</v>
      </c>
      <c r="H2054" s="28" t="s">
        <v>127</v>
      </c>
      <c r="I2054" s="28" t="s">
        <v>2782</v>
      </c>
      <c r="J2054" s="28" t="s">
        <v>1700</v>
      </c>
      <c r="K2054" s="28" t="s">
        <v>1039</v>
      </c>
      <c r="L2054" s="29">
        <f t="shared" si="788"/>
        <v>180000</v>
      </c>
      <c r="M2054" s="43">
        <v>150000.0</v>
      </c>
      <c r="N2054" s="28"/>
      <c r="O2054" s="30">
        <v>39000.0</v>
      </c>
      <c r="P2054" s="31">
        <f t="shared" si="790"/>
        <v>0.03846153846</v>
      </c>
      <c r="Q2054" s="32">
        <f t="shared" si="791"/>
        <v>111000</v>
      </c>
      <c r="R2054" s="32">
        <f t="shared" si="792"/>
        <v>101000</v>
      </c>
      <c r="S2054" s="28"/>
      <c r="T2054" s="28">
        <f t="shared" si="789"/>
        <v>0</v>
      </c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</row>
    <row r="2055" ht="12.75" customHeight="1">
      <c r="A2055" s="25" t="s">
        <v>126</v>
      </c>
      <c r="B2055" s="26" t="s">
        <v>1937</v>
      </c>
      <c r="C2055" s="42" t="s">
        <v>7070</v>
      </c>
      <c r="D2055" s="28" t="s">
        <v>7071</v>
      </c>
      <c r="E2055" s="28" t="s">
        <v>1902</v>
      </c>
      <c r="F2055" s="28" t="s">
        <v>1924</v>
      </c>
      <c r="G2055" s="28" t="s">
        <v>7072</v>
      </c>
      <c r="H2055" s="28" t="s">
        <v>127</v>
      </c>
      <c r="I2055" s="28" t="s">
        <v>2484</v>
      </c>
      <c r="J2055" s="28" t="s">
        <v>1534</v>
      </c>
      <c r="K2055" s="28" t="s">
        <v>1371</v>
      </c>
      <c r="L2055" s="29">
        <f t="shared" si="788"/>
        <v>90000</v>
      </c>
      <c r="M2055" s="43">
        <v>75000.0</v>
      </c>
      <c r="N2055" s="28"/>
      <c r="O2055" s="30">
        <v>39000.0</v>
      </c>
      <c r="P2055" s="31">
        <f t="shared" si="790"/>
        <v>0.01923076923</v>
      </c>
      <c r="Q2055" s="32">
        <f t="shared" si="791"/>
        <v>36000</v>
      </c>
      <c r="R2055" s="32">
        <f t="shared" si="792"/>
        <v>26000</v>
      </c>
      <c r="S2055" s="28"/>
      <c r="T2055" s="28">
        <f t="shared" si="789"/>
        <v>0</v>
      </c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</row>
    <row r="2056" ht="12.75" customHeight="1">
      <c r="A2056" s="25" t="s">
        <v>126</v>
      </c>
      <c r="B2056" s="26" t="s">
        <v>1937</v>
      </c>
      <c r="C2056" s="42" t="s">
        <v>7073</v>
      </c>
      <c r="D2056" s="28" t="s">
        <v>7074</v>
      </c>
      <c r="E2056" s="28" t="s">
        <v>1902</v>
      </c>
      <c r="F2056" s="28" t="s">
        <v>1924</v>
      </c>
      <c r="G2056" s="28" t="s">
        <v>7075</v>
      </c>
      <c r="H2056" s="28" t="s">
        <v>127</v>
      </c>
      <c r="I2056" s="28" t="s">
        <v>2622</v>
      </c>
      <c r="J2056" s="28" t="s">
        <v>1762</v>
      </c>
      <c r="K2056" s="28" t="s">
        <v>476</v>
      </c>
      <c r="L2056" s="29">
        <f t="shared" si="788"/>
        <v>180000</v>
      </c>
      <c r="M2056" s="43">
        <v>150000.0</v>
      </c>
      <c r="N2056" s="28"/>
      <c r="O2056" s="30">
        <v>39000.0</v>
      </c>
      <c r="P2056" s="31">
        <f t="shared" si="790"/>
        <v>0.03846153846</v>
      </c>
      <c r="Q2056" s="32">
        <f t="shared" si="791"/>
        <v>111000</v>
      </c>
      <c r="R2056" s="32">
        <f t="shared" si="792"/>
        <v>101000</v>
      </c>
      <c r="S2056" s="28"/>
      <c r="T2056" s="28">
        <f t="shared" si="789"/>
        <v>0</v>
      </c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</row>
    <row r="2057" ht="12.75" customHeight="1">
      <c r="A2057" s="25" t="s">
        <v>126</v>
      </c>
      <c r="B2057" s="35" t="s">
        <v>1949</v>
      </c>
      <c r="C2057" s="27" t="s">
        <v>7076</v>
      </c>
      <c r="D2057" s="28" t="s">
        <v>7077</v>
      </c>
      <c r="E2057" s="28" t="s">
        <v>1905</v>
      </c>
      <c r="F2057" s="28" t="s">
        <v>1924</v>
      </c>
      <c r="G2057" s="28" t="s">
        <v>7078</v>
      </c>
      <c r="H2057" s="28" t="s">
        <v>127</v>
      </c>
      <c r="I2057" s="28" t="s">
        <v>64</v>
      </c>
      <c r="J2057" s="32" t="s">
        <v>1455</v>
      </c>
      <c r="K2057" s="32" t="s">
        <v>825</v>
      </c>
      <c r="L2057" s="29">
        <v>15600.0</v>
      </c>
      <c r="M2057" s="49">
        <v>13000.0</v>
      </c>
      <c r="N2057" s="50"/>
      <c r="O2057" s="48">
        <v>39000.0</v>
      </c>
      <c r="P2057" s="31">
        <f t="shared" si="790"/>
        <v>0.003333333333</v>
      </c>
      <c r="Q2057" s="32">
        <f t="shared" si="791"/>
        <v>-26000</v>
      </c>
      <c r="R2057" s="32">
        <f t="shared" si="792"/>
        <v>-36000</v>
      </c>
      <c r="S2057" s="28"/>
      <c r="T2057" s="28">
        <f t="shared" si="789"/>
        <v>1</v>
      </c>
      <c r="U2057" s="28"/>
      <c r="V2057" s="28"/>
      <c r="W2057" s="28"/>
    </row>
    <row r="2058" ht="12.75" customHeight="1">
      <c r="A2058" s="25" t="s">
        <v>126</v>
      </c>
      <c r="B2058" s="35" t="s">
        <v>1949</v>
      </c>
      <c r="C2058" s="27" t="s">
        <v>7079</v>
      </c>
      <c r="D2058" s="28" t="s">
        <v>7080</v>
      </c>
      <c r="E2058" s="28" t="s">
        <v>1905</v>
      </c>
      <c r="F2058" s="28" t="s">
        <v>1924</v>
      </c>
      <c r="G2058" s="28" t="s">
        <v>7081</v>
      </c>
      <c r="H2058" s="28" t="s">
        <v>127</v>
      </c>
      <c r="I2058" s="28" t="s">
        <v>48</v>
      </c>
      <c r="J2058" s="32" t="s">
        <v>1792</v>
      </c>
      <c r="K2058" s="32" t="s">
        <v>1375</v>
      </c>
      <c r="L2058" s="29">
        <v>13200.0</v>
      </c>
      <c r="M2058" s="49">
        <v>11000.0</v>
      </c>
      <c r="N2058" s="50"/>
      <c r="O2058" s="48">
        <v>39000.0</v>
      </c>
      <c r="P2058" s="31">
        <f t="shared" si="790"/>
        <v>0.002820512821</v>
      </c>
      <c r="Q2058" s="32">
        <f t="shared" si="791"/>
        <v>-28000</v>
      </c>
      <c r="R2058" s="32">
        <f t="shared" si="792"/>
        <v>-38000</v>
      </c>
      <c r="S2058" s="28"/>
      <c r="T2058" s="28">
        <f t="shared" si="789"/>
        <v>1</v>
      </c>
      <c r="U2058" s="28"/>
      <c r="V2058" s="28"/>
      <c r="W2058" s="28"/>
    </row>
    <row r="2059" ht="12.75" customHeight="1">
      <c r="A2059" s="25" t="s">
        <v>126</v>
      </c>
      <c r="B2059" s="35" t="s">
        <v>1949</v>
      </c>
      <c r="C2059" s="27" t="s">
        <v>7082</v>
      </c>
      <c r="D2059" s="28" t="s">
        <v>7083</v>
      </c>
      <c r="E2059" s="28" t="s">
        <v>1902</v>
      </c>
      <c r="F2059" s="28" t="s">
        <v>1924</v>
      </c>
      <c r="G2059" s="28" t="s">
        <v>7084</v>
      </c>
      <c r="H2059" s="28" t="s">
        <v>127</v>
      </c>
      <c r="I2059" s="28" t="s">
        <v>2505</v>
      </c>
      <c r="J2059" s="32" t="s">
        <v>1792</v>
      </c>
      <c r="K2059" s="32" t="s">
        <v>860</v>
      </c>
      <c r="L2059" s="29">
        <v>2400.0</v>
      </c>
      <c r="M2059" s="49">
        <v>2000.0</v>
      </c>
      <c r="N2059" s="50"/>
      <c r="O2059" s="48">
        <v>39000.0</v>
      </c>
      <c r="P2059" s="31">
        <f t="shared" si="790"/>
        <v>0.0005128205128</v>
      </c>
      <c r="Q2059" s="32">
        <f t="shared" si="791"/>
        <v>-37000</v>
      </c>
      <c r="R2059" s="32">
        <f t="shared" si="792"/>
        <v>-47000</v>
      </c>
      <c r="S2059" s="28"/>
      <c r="T2059" s="28">
        <f t="shared" si="789"/>
        <v>1</v>
      </c>
      <c r="U2059" s="28"/>
      <c r="V2059" s="28"/>
      <c r="W2059" s="28"/>
    </row>
    <row r="2060" ht="12.75" customHeight="1">
      <c r="A2060" s="25" t="s">
        <v>126</v>
      </c>
      <c r="B2060" s="35" t="s">
        <v>1949</v>
      </c>
      <c r="C2060" s="27" t="s">
        <v>7085</v>
      </c>
      <c r="D2060" s="28" t="s">
        <v>7086</v>
      </c>
      <c r="E2060" s="28" t="s">
        <v>1902</v>
      </c>
      <c r="F2060" s="28" t="s">
        <v>1924</v>
      </c>
      <c r="G2060" s="28" t="s">
        <v>7087</v>
      </c>
      <c r="H2060" s="28" t="s">
        <v>127</v>
      </c>
      <c r="I2060" s="28" t="s">
        <v>5971</v>
      </c>
      <c r="J2060" s="32" t="s">
        <v>1736</v>
      </c>
      <c r="K2060" s="32" t="s">
        <v>974</v>
      </c>
      <c r="L2060" s="29">
        <v>36000.0</v>
      </c>
      <c r="M2060" s="49">
        <v>30000.0</v>
      </c>
      <c r="N2060" s="50"/>
      <c r="O2060" s="48">
        <v>39000.0</v>
      </c>
      <c r="P2060" s="31">
        <f t="shared" si="790"/>
        <v>0.007692307692</v>
      </c>
      <c r="Q2060" s="32">
        <f t="shared" si="791"/>
        <v>-9000</v>
      </c>
      <c r="R2060" s="32">
        <f t="shared" si="792"/>
        <v>-19000</v>
      </c>
      <c r="S2060" s="28"/>
      <c r="T2060" s="28">
        <f t="shared" si="789"/>
        <v>1</v>
      </c>
      <c r="U2060" s="28"/>
      <c r="V2060" s="28"/>
      <c r="W2060" s="28"/>
    </row>
    <row r="2061" ht="12.75" customHeight="1">
      <c r="A2061" s="25" t="s">
        <v>126</v>
      </c>
      <c r="B2061" s="35" t="s">
        <v>1949</v>
      </c>
      <c r="C2061" s="27" t="s">
        <v>7088</v>
      </c>
      <c r="D2061" s="28" t="s">
        <v>7089</v>
      </c>
      <c r="E2061" s="28" t="s">
        <v>1902</v>
      </c>
      <c r="F2061" s="28" t="s">
        <v>1924</v>
      </c>
      <c r="G2061" s="28" t="s">
        <v>7090</v>
      </c>
      <c r="H2061" s="28" t="s">
        <v>127</v>
      </c>
      <c r="I2061" s="28" t="s">
        <v>2612</v>
      </c>
      <c r="J2061" s="32" t="s">
        <v>1548</v>
      </c>
      <c r="K2061" s="32" t="s">
        <v>1141</v>
      </c>
      <c r="L2061" s="29">
        <v>1800.0</v>
      </c>
      <c r="M2061" s="49">
        <v>1500.0</v>
      </c>
      <c r="N2061" s="50"/>
      <c r="O2061" s="48">
        <v>39000.0</v>
      </c>
      <c r="P2061" s="31">
        <f t="shared" si="790"/>
        <v>0.0003846153846</v>
      </c>
      <c r="Q2061" s="32">
        <f t="shared" si="791"/>
        <v>-37500</v>
      </c>
      <c r="R2061" s="32">
        <f t="shared" si="792"/>
        <v>-47500</v>
      </c>
      <c r="S2061" s="28"/>
      <c r="T2061" s="28">
        <f t="shared" si="789"/>
        <v>1</v>
      </c>
      <c r="U2061" s="28"/>
      <c r="V2061" s="28"/>
      <c r="W2061" s="28"/>
    </row>
    <row r="2062" ht="12.75" customHeight="1">
      <c r="A2062" s="25" t="s">
        <v>126</v>
      </c>
      <c r="B2062" s="35" t="s">
        <v>1949</v>
      </c>
      <c r="C2062" s="27" t="s">
        <v>7091</v>
      </c>
      <c r="D2062" s="28" t="s">
        <v>7092</v>
      </c>
      <c r="E2062" s="28" t="s">
        <v>1905</v>
      </c>
      <c r="F2062" s="28" t="s">
        <v>1952</v>
      </c>
      <c r="G2062" s="28" t="s">
        <v>7093</v>
      </c>
      <c r="H2062" s="28" t="s">
        <v>127</v>
      </c>
      <c r="I2062" s="28" t="s">
        <v>2351</v>
      </c>
      <c r="J2062" s="32" t="s">
        <v>1569</v>
      </c>
      <c r="K2062" s="32" t="s">
        <v>283</v>
      </c>
      <c r="L2062" s="29">
        <v>36000.0</v>
      </c>
      <c r="M2062" s="49">
        <v>30000.0</v>
      </c>
      <c r="N2062" s="50"/>
      <c r="O2062" s="48">
        <v>39000.0</v>
      </c>
      <c r="P2062" s="31">
        <f t="shared" si="790"/>
        <v>0.007692307692</v>
      </c>
      <c r="Q2062" s="32">
        <f t="shared" si="791"/>
        <v>-9000</v>
      </c>
      <c r="R2062" s="32">
        <f t="shared" si="792"/>
        <v>-19000</v>
      </c>
      <c r="S2062" s="28"/>
      <c r="T2062" s="28">
        <f t="shared" si="789"/>
        <v>1</v>
      </c>
      <c r="U2062" s="28"/>
      <c r="V2062" s="28"/>
      <c r="W2062" s="28"/>
    </row>
    <row r="2063" ht="12.75" customHeight="1">
      <c r="A2063" s="25" t="s">
        <v>126</v>
      </c>
      <c r="B2063" s="35" t="s">
        <v>1949</v>
      </c>
      <c r="C2063" s="27" t="s">
        <v>7094</v>
      </c>
      <c r="D2063" s="28" t="s">
        <v>7095</v>
      </c>
      <c r="E2063" s="28" t="s">
        <v>1905</v>
      </c>
      <c r="F2063" s="28" t="s">
        <v>1924</v>
      </c>
      <c r="G2063" s="28" t="s">
        <v>7096</v>
      </c>
      <c r="H2063" s="28" t="s">
        <v>127</v>
      </c>
      <c r="I2063" s="28" t="s">
        <v>4881</v>
      </c>
      <c r="J2063" s="32" t="s">
        <v>1485</v>
      </c>
      <c r="K2063" s="32" t="s">
        <v>417</v>
      </c>
      <c r="L2063" s="29">
        <v>9600.0</v>
      </c>
      <c r="M2063" s="49">
        <v>8000.0</v>
      </c>
      <c r="N2063" s="50"/>
      <c r="O2063" s="48">
        <v>39000.0</v>
      </c>
      <c r="P2063" s="31">
        <f t="shared" si="790"/>
        <v>0.002051282051</v>
      </c>
      <c r="Q2063" s="32">
        <f t="shared" si="791"/>
        <v>-31000</v>
      </c>
      <c r="R2063" s="32">
        <f t="shared" si="792"/>
        <v>-41000</v>
      </c>
      <c r="S2063" s="28"/>
      <c r="T2063" s="28">
        <f t="shared" si="789"/>
        <v>1</v>
      </c>
      <c r="U2063" s="28"/>
      <c r="V2063" s="28"/>
      <c r="W2063" s="28"/>
    </row>
    <row r="2064" ht="12.75" customHeight="1">
      <c r="A2064" s="25" t="s">
        <v>126</v>
      </c>
      <c r="B2064" s="35" t="s">
        <v>1949</v>
      </c>
      <c r="C2064" s="27" t="s">
        <v>7097</v>
      </c>
      <c r="D2064" s="28" t="s">
        <v>7098</v>
      </c>
      <c r="E2064" s="28" t="s">
        <v>1905</v>
      </c>
      <c r="F2064" s="28" t="s">
        <v>1924</v>
      </c>
      <c r="G2064" s="28" t="s">
        <v>7099</v>
      </c>
      <c r="H2064" s="28" t="s">
        <v>127</v>
      </c>
      <c r="I2064" s="28" t="s">
        <v>7100</v>
      </c>
      <c r="J2064" s="32" t="s">
        <v>1874</v>
      </c>
      <c r="K2064" s="32" t="s">
        <v>1076</v>
      </c>
      <c r="L2064" s="29">
        <v>1200.0</v>
      </c>
      <c r="M2064" s="49">
        <v>1000.0</v>
      </c>
      <c r="N2064" s="50"/>
      <c r="O2064" s="48">
        <v>39000.0</v>
      </c>
      <c r="P2064" s="31">
        <f t="shared" si="790"/>
        <v>0.0002564102564</v>
      </c>
      <c r="Q2064" s="32">
        <f t="shared" si="791"/>
        <v>-38000</v>
      </c>
      <c r="R2064" s="32">
        <f t="shared" si="792"/>
        <v>-48000</v>
      </c>
      <c r="S2064" s="28"/>
      <c r="T2064" s="28">
        <f t="shared" si="789"/>
        <v>1</v>
      </c>
      <c r="U2064" s="28"/>
      <c r="V2064" s="28"/>
      <c r="W2064" s="28"/>
    </row>
    <row r="2065" ht="12.75" customHeight="1">
      <c r="A2065" s="33" t="s">
        <v>127</v>
      </c>
      <c r="B2065" s="26" t="s">
        <v>1919</v>
      </c>
      <c r="C2065" s="34">
        <v>19.0</v>
      </c>
      <c r="D2065" s="26" t="s">
        <v>7101</v>
      </c>
      <c r="E2065" s="26" t="s">
        <v>1902</v>
      </c>
      <c r="F2065" s="35"/>
      <c r="G2065" s="26"/>
      <c r="H2065" s="26"/>
      <c r="I2065" s="26"/>
      <c r="J2065" s="26" t="s">
        <v>1839</v>
      </c>
      <c r="K2065" s="26" t="s">
        <v>409</v>
      </c>
      <c r="L2065" s="36">
        <v>100000.0</v>
      </c>
      <c r="M2065" s="29">
        <f t="shared" ref="M2065:M2078" si="793">L2065</f>
        <v>100000</v>
      </c>
      <c r="N2065" s="28"/>
      <c r="O2065" s="37">
        <v>200000.0</v>
      </c>
      <c r="P2065" s="31">
        <f t="shared" ref="P2065:P2100" si="794">sum(L2065/O2065/100)</f>
        <v>0.005</v>
      </c>
      <c r="Q2065" s="32">
        <f t="shared" ref="Q2065:Q2100" si="795">sum(L2065-O2065)</f>
        <v>-100000</v>
      </c>
      <c r="R2065" s="32">
        <f t="shared" ref="R2065:R2100" si="796">L2065-O2065-$S$1</f>
        <v>-110000</v>
      </c>
      <c r="S2065" s="28"/>
      <c r="T2065" s="28">
        <f t="shared" ref="T2065:T2100" si="797">IF(O2065&gt;=L2065,1,0)</f>
        <v>1</v>
      </c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</row>
    <row r="2066" ht="12.75" customHeight="1">
      <c r="A2066" s="33" t="s">
        <v>127</v>
      </c>
      <c r="B2066" s="26" t="s">
        <v>1919</v>
      </c>
      <c r="C2066" s="34">
        <v>40.0</v>
      </c>
      <c r="D2066" s="26" t="s">
        <v>7102</v>
      </c>
      <c r="E2066" s="26" t="s">
        <v>1905</v>
      </c>
      <c r="F2066" s="35"/>
      <c r="G2066" s="26"/>
      <c r="H2066" s="26"/>
      <c r="I2066" s="26"/>
      <c r="J2066" s="26" t="s">
        <v>1734</v>
      </c>
      <c r="K2066" s="26" t="s">
        <v>1110</v>
      </c>
      <c r="L2066" s="36">
        <v>160000.0</v>
      </c>
      <c r="M2066" s="29">
        <f t="shared" si="793"/>
        <v>160000</v>
      </c>
      <c r="N2066" s="28"/>
      <c r="O2066" s="37">
        <v>200000.0</v>
      </c>
      <c r="P2066" s="31">
        <f t="shared" si="794"/>
        <v>0.008</v>
      </c>
      <c r="Q2066" s="32">
        <f t="shared" si="795"/>
        <v>-40000</v>
      </c>
      <c r="R2066" s="32">
        <f t="shared" si="796"/>
        <v>-50000</v>
      </c>
      <c r="S2066" s="28"/>
      <c r="T2066" s="28">
        <f t="shared" si="797"/>
        <v>1</v>
      </c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</row>
    <row r="2067" ht="12.75" customHeight="1">
      <c r="A2067" s="33" t="s">
        <v>127</v>
      </c>
      <c r="B2067" s="26" t="s">
        <v>1919</v>
      </c>
      <c r="C2067" s="34">
        <v>97.0</v>
      </c>
      <c r="D2067" s="26" t="s">
        <v>7103</v>
      </c>
      <c r="E2067" s="26" t="s">
        <v>1905</v>
      </c>
      <c r="F2067" s="35"/>
      <c r="G2067" s="26"/>
      <c r="H2067" s="26"/>
      <c r="I2067" s="26"/>
      <c r="J2067" s="26" t="s">
        <v>1839</v>
      </c>
      <c r="K2067" s="26" t="s">
        <v>409</v>
      </c>
      <c r="L2067" s="36">
        <v>100000.0</v>
      </c>
      <c r="M2067" s="29">
        <f t="shared" si="793"/>
        <v>100000</v>
      </c>
      <c r="N2067" s="28"/>
      <c r="O2067" s="37">
        <v>200000.0</v>
      </c>
      <c r="P2067" s="31">
        <f t="shared" si="794"/>
        <v>0.005</v>
      </c>
      <c r="Q2067" s="32">
        <f t="shared" si="795"/>
        <v>-100000</v>
      </c>
      <c r="R2067" s="32">
        <f t="shared" si="796"/>
        <v>-110000</v>
      </c>
      <c r="S2067" s="28"/>
      <c r="T2067" s="28">
        <f t="shared" si="797"/>
        <v>1</v>
      </c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</row>
    <row r="2068" ht="12.75" customHeight="1">
      <c r="A2068" s="33" t="s">
        <v>127</v>
      </c>
      <c r="B2068" s="26" t="s">
        <v>1919</v>
      </c>
      <c r="C2068" s="51">
        <v>145.0</v>
      </c>
      <c r="D2068" s="26" t="s">
        <v>7104</v>
      </c>
      <c r="E2068" s="26" t="s">
        <v>1902</v>
      </c>
      <c r="F2068" s="35"/>
      <c r="G2068" s="26"/>
      <c r="H2068" s="26"/>
      <c r="I2068" s="26"/>
      <c r="J2068" s="26" t="s">
        <v>1627</v>
      </c>
      <c r="K2068" s="26" t="s">
        <v>754</v>
      </c>
      <c r="L2068" s="36">
        <v>500000.0</v>
      </c>
      <c r="M2068" s="29">
        <f t="shared" si="793"/>
        <v>500000</v>
      </c>
      <c r="N2068" s="28"/>
      <c r="O2068" s="37">
        <v>200000.0</v>
      </c>
      <c r="P2068" s="31">
        <f t="shared" si="794"/>
        <v>0.025</v>
      </c>
      <c r="Q2068" s="32">
        <f t="shared" si="795"/>
        <v>300000</v>
      </c>
      <c r="R2068" s="32">
        <f t="shared" si="796"/>
        <v>290000</v>
      </c>
      <c r="S2068" s="28"/>
      <c r="T2068" s="28">
        <f t="shared" si="797"/>
        <v>0</v>
      </c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</row>
    <row r="2069" ht="12.75" customHeight="1">
      <c r="A2069" s="33" t="s">
        <v>127</v>
      </c>
      <c r="B2069" s="26" t="s">
        <v>1919</v>
      </c>
      <c r="C2069" s="51">
        <v>185.0</v>
      </c>
      <c r="D2069" s="26" t="s">
        <v>7105</v>
      </c>
      <c r="E2069" s="26" t="s">
        <v>1902</v>
      </c>
      <c r="F2069" s="35"/>
      <c r="G2069" s="26"/>
      <c r="H2069" s="26"/>
      <c r="I2069" s="26"/>
      <c r="J2069" s="26" t="s">
        <v>1701</v>
      </c>
      <c r="K2069" s="26" t="s">
        <v>1159</v>
      </c>
      <c r="L2069" s="36">
        <v>190000.0</v>
      </c>
      <c r="M2069" s="29">
        <f t="shared" si="793"/>
        <v>190000</v>
      </c>
      <c r="N2069" s="28"/>
      <c r="O2069" s="37">
        <v>200000.0</v>
      </c>
      <c r="P2069" s="31">
        <f t="shared" si="794"/>
        <v>0.0095</v>
      </c>
      <c r="Q2069" s="32">
        <f t="shared" si="795"/>
        <v>-10000</v>
      </c>
      <c r="R2069" s="32">
        <f t="shared" si="796"/>
        <v>-20000</v>
      </c>
      <c r="S2069" s="28"/>
      <c r="T2069" s="28">
        <f t="shared" si="797"/>
        <v>1</v>
      </c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</row>
    <row r="2070" ht="12.75" customHeight="1">
      <c r="A2070" s="52" t="s">
        <v>127</v>
      </c>
      <c r="B2070" s="26" t="s">
        <v>1919</v>
      </c>
      <c r="C2070" s="34">
        <v>267.0</v>
      </c>
      <c r="D2070" s="26" t="s">
        <v>7106</v>
      </c>
      <c r="E2070" s="26" t="s">
        <v>1902</v>
      </c>
      <c r="F2070" s="28"/>
      <c r="G2070" s="28"/>
      <c r="H2070" s="28"/>
      <c r="I2070" s="28"/>
      <c r="J2070" s="26" t="s">
        <v>1734</v>
      </c>
      <c r="K2070" s="26" t="s">
        <v>565</v>
      </c>
      <c r="L2070" s="40">
        <v>900000.0</v>
      </c>
      <c r="M2070" s="29">
        <f t="shared" si="793"/>
        <v>900000</v>
      </c>
      <c r="N2070" s="53"/>
      <c r="O2070" s="37">
        <v>200000.0</v>
      </c>
      <c r="P2070" s="31">
        <f t="shared" si="794"/>
        <v>0.045</v>
      </c>
      <c r="Q2070" s="32">
        <f t="shared" si="795"/>
        <v>700000</v>
      </c>
      <c r="R2070" s="32">
        <f t="shared" si="796"/>
        <v>690000</v>
      </c>
      <c r="S2070" s="28"/>
      <c r="T2070" s="28">
        <f t="shared" si="797"/>
        <v>0</v>
      </c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</row>
    <row r="2071" ht="12.75" customHeight="1">
      <c r="A2071" s="52" t="s">
        <v>127</v>
      </c>
      <c r="B2071" s="26" t="s">
        <v>1919</v>
      </c>
      <c r="C2071" s="34">
        <v>286.0</v>
      </c>
      <c r="D2071" s="26" t="s">
        <v>7107</v>
      </c>
      <c r="E2071" s="26" t="s">
        <v>1902</v>
      </c>
      <c r="F2071" s="28"/>
      <c r="G2071" s="28"/>
      <c r="H2071" s="28"/>
      <c r="I2071" s="28"/>
      <c r="J2071" s="26" t="s">
        <v>1839</v>
      </c>
      <c r="K2071" s="26" t="s">
        <v>746</v>
      </c>
      <c r="L2071" s="40">
        <v>135000.0</v>
      </c>
      <c r="M2071" s="29">
        <f t="shared" si="793"/>
        <v>135000</v>
      </c>
      <c r="N2071" s="53"/>
      <c r="O2071" s="37">
        <v>200000.0</v>
      </c>
      <c r="P2071" s="31">
        <f t="shared" si="794"/>
        <v>0.00675</v>
      </c>
      <c r="Q2071" s="32">
        <f t="shared" si="795"/>
        <v>-65000</v>
      </c>
      <c r="R2071" s="32">
        <f t="shared" si="796"/>
        <v>-75000</v>
      </c>
      <c r="S2071" s="28"/>
      <c r="T2071" s="28">
        <f t="shared" si="797"/>
        <v>1</v>
      </c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</row>
    <row r="2072" ht="12.75" customHeight="1">
      <c r="A2072" s="52" t="s">
        <v>127</v>
      </c>
      <c r="B2072" s="26" t="s">
        <v>1919</v>
      </c>
      <c r="C2072" s="34">
        <v>287.0</v>
      </c>
      <c r="D2072" s="26" t="s">
        <v>7108</v>
      </c>
      <c r="E2072" s="26" t="s">
        <v>1905</v>
      </c>
      <c r="F2072" s="28"/>
      <c r="G2072" s="28"/>
      <c r="H2072" s="28"/>
      <c r="I2072" s="28"/>
      <c r="J2072" s="26" t="s">
        <v>1839</v>
      </c>
      <c r="K2072" s="26" t="s">
        <v>365</v>
      </c>
      <c r="L2072" s="40">
        <v>75000.0</v>
      </c>
      <c r="M2072" s="29">
        <f t="shared" si="793"/>
        <v>75000</v>
      </c>
      <c r="N2072" s="53"/>
      <c r="O2072" s="37">
        <v>200000.0</v>
      </c>
      <c r="P2072" s="31">
        <f t="shared" si="794"/>
        <v>0.00375</v>
      </c>
      <c r="Q2072" s="32">
        <f t="shared" si="795"/>
        <v>-125000</v>
      </c>
      <c r="R2072" s="32">
        <f t="shared" si="796"/>
        <v>-135000</v>
      </c>
      <c r="S2072" s="28"/>
      <c r="T2072" s="28">
        <f t="shared" si="797"/>
        <v>1</v>
      </c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</row>
    <row r="2073" ht="12.75" customHeight="1">
      <c r="A2073" s="52" t="s">
        <v>127</v>
      </c>
      <c r="B2073" s="26" t="s">
        <v>1919</v>
      </c>
      <c r="C2073" s="34">
        <v>348.0</v>
      </c>
      <c r="D2073" s="26" t="s">
        <v>7109</v>
      </c>
      <c r="E2073" s="26" t="s">
        <v>1905</v>
      </c>
      <c r="F2073" s="28"/>
      <c r="G2073" s="28"/>
      <c r="H2073" s="28"/>
      <c r="I2073" s="28"/>
      <c r="J2073" s="26" t="s">
        <v>1734</v>
      </c>
      <c r="K2073" s="26" t="s">
        <v>361</v>
      </c>
      <c r="L2073" s="40">
        <v>460000.0</v>
      </c>
      <c r="M2073" s="29">
        <f t="shared" si="793"/>
        <v>460000</v>
      </c>
      <c r="N2073" s="53"/>
      <c r="O2073" s="37">
        <v>200000.0</v>
      </c>
      <c r="P2073" s="31">
        <f t="shared" si="794"/>
        <v>0.023</v>
      </c>
      <c r="Q2073" s="32">
        <f t="shared" si="795"/>
        <v>260000</v>
      </c>
      <c r="R2073" s="32">
        <f t="shared" si="796"/>
        <v>250000</v>
      </c>
      <c r="S2073" s="28"/>
      <c r="T2073" s="28">
        <f t="shared" si="797"/>
        <v>0</v>
      </c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</row>
    <row r="2074" ht="12.75" customHeight="1">
      <c r="A2074" s="52" t="s">
        <v>127</v>
      </c>
      <c r="B2074" s="26" t="s">
        <v>1919</v>
      </c>
      <c r="C2074" s="34">
        <v>351.0</v>
      </c>
      <c r="D2074" s="26" t="s">
        <v>7110</v>
      </c>
      <c r="E2074" s="26" t="s">
        <v>1902</v>
      </c>
      <c r="F2074" s="28"/>
      <c r="G2074" s="28"/>
      <c r="H2074" s="28"/>
      <c r="I2074" s="28"/>
      <c r="J2074" s="26" t="s">
        <v>1521</v>
      </c>
      <c r="K2074" s="26" t="s">
        <v>969</v>
      </c>
      <c r="L2074" s="40">
        <v>130000.0</v>
      </c>
      <c r="M2074" s="29">
        <f t="shared" si="793"/>
        <v>130000</v>
      </c>
      <c r="N2074" s="53"/>
      <c r="O2074" s="37">
        <v>200000.0</v>
      </c>
      <c r="P2074" s="31">
        <f t="shared" si="794"/>
        <v>0.0065</v>
      </c>
      <c r="Q2074" s="32">
        <f t="shared" si="795"/>
        <v>-70000</v>
      </c>
      <c r="R2074" s="32">
        <f t="shared" si="796"/>
        <v>-80000</v>
      </c>
      <c r="S2074" s="28"/>
      <c r="T2074" s="28">
        <f t="shared" si="797"/>
        <v>1</v>
      </c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</row>
    <row r="2075" ht="12.75" customHeight="1">
      <c r="A2075" s="52" t="s">
        <v>127</v>
      </c>
      <c r="B2075" s="26" t="s">
        <v>1919</v>
      </c>
      <c r="C2075" s="34">
        <v>473.0</v>
      </c>
      <c r="D2075" s="26" t="s">
        <v>7111</v>
      </c>
      <c r="E2075" s="26" t="s">
        <v>1905</v>
      </c>
      <c r="F2075" s="28"/>
      <c r="G2075" s="28"/>
      <c r="H2075" s="28"/>
      <c r="I2075" s="28"/>
      <c r="J2075" s="26" t="s">
        <v>1558</v>
      </c>
      <c r="K2075" s="26" t="s">
        <v>1249</v>
      </c>
      <c r="L2075" s="40">
        <v>155000.0</v>
      </c>
      <c r="M2075" s="29">
        <f t="shared" si="793"/>
        <v>155000</v>
      </c>
      <c r="N2075" s="53"/>
      <c r="O2075" s="37">
        <v>200000.0</v>
      </c>
      <c r="P2075" s="31">
        <f t="shared" si="794"/>
        <v>0.00775</v>
      </c>
      <c r="Q2075" s="32">
        <f t="shared" si="795"/>
        <v>-45000</v>
      </c>
      <c r="R2075" s="32">
        <f t="shared" si="796"/>
        <v>-55000</v>
      </c>
      <c r="S2075" s="28"/>
      <c r="T2075" s="28">
        <f t="shared" si="797"/>
        <v>1</v>
      </c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</row>
    <row r="2076" ht="12.75" customHeight="1">
      <c r="A2076" s="52" t="s">
        <v>127</v>
      </c>
      <c r="B2076" s="26" t="s">
        <v>1919</v>
      </c>
      <c r="C2076" s="34">
        <v>482.0</v>
      </c>
      <c r="D2076" s="26" t="s">
        <v>7112</v>
      </c>
      <c r="E2076" s="26" t="s">
        <v>1905</v>
      </c>
      <c r="F2076" s="28"/>
      <c r="G2076" s="28"/>
      <c r="H2076" s="28"/>
      <c r="I2076" s="28"/>
      <c r="J2076" s="26" t="s">
        <v>1839</v>
      </c>
      <c r="K2076" s="26" t="s">
        <v>707</v>
      </c>
      <c r="L2076" s="40">
        <v>70000.0</v>
      </c>
      <c r="M2076" s="29">
        <f t="shared" si="793"/>
        <v>70000</v>
      </c>
      <c r="N2076" s="53"/>
      <c r="O2076" s="37">
        <v>200000.0</v>
      </c>
      <c r="P2076" s="31">
        <f t="shared" si="794"/>
        <v>0.0035</v>
      </c>
      <c r="Q2076" s="32">
        <f t="shared" si="795"/>
        <v>-130000</v>
      </c>
      <c r="R2076" s="32">
        <f t="shared" si="796"/>
        <v>-140000</v>
      </c>
      <c r="S2076" s="28"/>
      <c r="T2076" s="28">
        <f t="shared" si="797"/>
        <v>1</v>
      </c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</row>
    <row r="2077" ht="12.75" customHeight="1">
      <c r="A2077" s="52" t="s">
        <v>127</v>
      </c>
      <c r="B2077" s="26" t="s">
        <v>1919</v>
      </c>
      <c r="C2077" s="34">
        <v>514.0</v>
      </c>
      <c r="D2077" s="26" t="s">
        <v>7113</v>
      </c>
      <c r="E2077" s="26" t="s">
        <v>1905</v>
      </c>
      <c r="F2077" s="28"/>
      <c r="G2077" s="28"/>
      <c r="H2077" s="28"/>
      <c r="I2077" s="28"/>
      <c r="J2077" s="26" t="s">
        <v>1403</v>
      </c>
      <c r="K2077" s="26" t="s">
        <v>692</v>
      </c>
      <c r="L2077" s="40">
        <v>85000.0</v>
      </c>
      <c r="M2077" s="29">
        <f t="shared" si="793"/>
        <v>85000</v>
      </c>
      <c r="N2077" s="53"/>
      <c r="O2077" s="37">
        <v>200000.0</v>
      </c>
      <c r="P2077" s="31">
        <f t="shared" si="794"/>
        <v>0.00425</v>
      </c>
      <c r="Q2077" s="32">
        <f t="shared" si="795"/>
        <v>-115000</v>
      </c>
      <c r="R2077" s="32">
        <f t="shared" si="796"/>
        <v>-125000</v>
      </c>
      <c r="S2077" s="28"/>
      <c r="T2077" s="28">
        <f t="shared" si="797"/>
        <v>1</v>
      </c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</row>
    <row r="2078" ht="12.75" customHeight="1">
      <c r="A2078" s="38" t="s">
        <v>127</v>
      </c>
      <c r="B2078" s="34" t="s">
        <v>1921</v>
      </c>
      <c r="C2078" s="39" t="s">
        <v>5905</v>
      </c>
      <c r="D2078" s="28" t="s">
        <v>7114</v>
      </c>
      <c r="E2078" s="26" t="s">
        <v>1902</v>
      </c>
      <c r="F2078" s="28" t="s">
        <v>1924</v>
      </c>
      <c r="G2078" s="28" t="s">
        <v>7115</v>
      </c>
      <c r="H2078" s="28" t="s">
        <v>1968</v>
      </c>
      <c r="I2078" s="28" t="s">
        <v>2772</v>
      </c>
      <c r="J2078" s="28" t="s">
        <v>1839</v>
      </c>
      <c r="K2078" s="28" t="s">
        <v>673</v>
      </c>
      <c r="L2078" s="40">
        <v>130000.0</v>
      </c>
      <c r="M2078" s="29">
        <f t="shared" si="793"/>
        <v>130000</v>
      </c>
      <c r="N2078" s="57"/>
      <c r="O2078" s="37">
        <v>200000.0</v>
      </c>
      <c r="P2078" s="31">
        <f t="shared" si="794"/>
        <v>0.0065</v>
      </c>
      <c r="Q2078" s="32">
        <f t="shared" si="795"/>
        <v>-70000</v>
      </c>
      <c r="R2078" s="32">
        <f t="shared" si="796"/>
        <v>-80000</v>
      </c>
      <c r="S2078" s="28"/>
      <c r="T2078" s="28">
        <f t="shared" si="797"/>
        <v>1</v>
      </c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</row>
    <row r="2079" ht="12.75" customHeight="1">
      <c r="A2079" s="25" t="s">
        <v>127</v>
      </c>
      <c r="B2079" s="26" t="s">
        <v>1933</v>
      </c>
      <c r="C2079" s="39" t="s">
        <v>4663</v>
      </c>
      <c r="D2079" s="28" t="s">
        <v>7116</v>
      </c>
      <c r="E2079" s="28" t="s">
        <v>1902</v>
      </c>
      <c r="F2079" s="28" t="s">
        <v>1924</v>
      </c>
      <c r="G2079" s="28" t="s">
        <v>7117</v>
      </c>
      <c r="H2079" s="53" t="s">
        <v>1968</v>
      </c>
      <c r="I2079" s="28" t="s">
        <v>111</v>
      </c>
      <c r="J2079" s="28" t="s">
        <v>1778</v>
      </c>
      <c r="K2079" s="28" t="s">
        <v>1389</v>
      </c>
      <c r="L2079" s="29">
        <f t="shared" ref="L2079:L2130" si="798">M2079*1.2</f>
        <v>600000</v>
      </c>
      <c r="M2079" s="49">
        <v>500000.0</v>
      </c>
      <c r="N2079" s="28"/>
      <c r="O2079" s="37">
        <v>200000.0</v>
      </c>
      <c r="P2079" s="31">
        <f t="shared" si="794"/>
        <v>0.03</v>
      </c>
      <c r="Q2079" s="32">
        <f t="shared" si="795"/>
        <v>400000</v>
      </c>
      <c r="R2079" s="32">
        <f t="shared" si="796"/>
        <v>390000</v>
      </c>
      <c r="S2079" s="28"/>
      <c r="T2079" s="28">
        <f t="shared" si="797"/>
        <v>0</v>
      </c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</row>
    <row r="2080" ht="12.75" customHeight="1">
      <c r="A2080" s="25" t="s">
        <v>127</v>
      </c>
      <c r="B2080" s="26" t="s">
        <v>1933</v>
      </c>
      <c r="C2080" s="39" t="s">
        <v>7118</v>
      </c>
      <c r="D2080" s="28" t="s">
        <v>7119</v>
      </c>
      <c r="E2080" s="28" t="s">
        <v>1902</v>
      </c>
      <c r="F2080" s="28" t="s">
        <v>1924</v>
      </c>
      <c r="G2080" s="28" t="s">
        <v>7120</v>
      </c>
      <c r="H2080" s="53" t="s">
        <v>1968</v>
      </c>
      <c r="I2080" s="28" t="s">
        <v>2608</v>
      </c>
      <c r="J2080" s="28" t="s">
        <v>1610</v>
      </c>
      <c r="K2080" s="28" t="s">
        <v>611</v>
      </c>
      <c r="L2080" s="29">
        <f t="shared" si="798"/>
        <v>240000</v>
      </c>
      <c r="M2080" s="49">
        <v>200000.0</v>
      </c>
      <c r="N2080" s="28"/>
      <c r="O2080" s="37">
        <v>200000.0</v>
      </c>
      <c r="P2080" s="31">
        <f t="shared" si="794"/>
        <v>0.012</v>
      </c>
      <c r="Q2080" s="32">
        <f t="shared" si="795"/>
        <v>40000</v>
      </c>
      <c r="R2080" s="32">
        <f t="shared" si="796"/>
        <v>30000</v>
      </c>
      <c r="S2080" s="28"/>
      <c r="T2080" s="28">
        <f t="shared" si="797"/>
        <v>0</v>
      </c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</row>
    <row r="2081" ht="12.75" customHeight="1">
      <c r="A2081" s="25" t="s">
        <v>127</v>
      </c>
      <c r="B2081" s="26" t="s">
        <v>1933</v>
      </c>
      <c r="C2081" s="39" t="s">
        <v>6476</v>
      </c>
      <c r="D2081" s="28" t="s">
        <v>7121</v>
      </c>
      <c r="E2081" s="28" t="s">
        <v>1905</v>
      </c>
      <c r="F2081" s="28" t="s">
        <v>1924</v>
      </c>
      <c r="G2081" s="28" t="s">
        <v>7122</v>
      </c>
      <c r="H2081" s="53" t="s">
        <v>1968</v>
      </c>
      <c r="I2081" s="28" t="s">
        <v>112</v>
      </c>
      <c r="J2081" s="28" t="s">
        <v>1578</v>
      </c>
      <c r="K2081" s="28" t="s">
        <v>542</v>
      </c>
      <c r="L2081" s="29">
        <f t="shared" si="798"/>
        <v>180000</v>
      </c>
      <c r="M2081" s="49">
        <v>150000.0</v>
      </c>
      <c r="N2081" s="28"/>
      <c r="O2081" s="37">
        <v>200000.0</v>
      </c>
      <c r="P2081" s="31">
        <f t="shared" si="794"/>
        <v>0.009</v>
      </c>
      <c r="Q2081" s="32">
        <f t="shared" si="795"/>
        <v>-20000</v>
      </c>
      <c r="R2081" s="32">
        <f t="shared" si="796"/>
        <v>-30000</v>
      </c>
      <c r="S2081" s="28"/>
      <c r="T2081" s="28">
        <f t="shared" si="797"/>
        <v>1</v>
      </c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</row>
    <row r="2082" ht="12.75" customHeight="1">
      <c r="A2082" s="25" t="s">
        <v>127</v>
      </c>
      <c r="B2082" s="26" t="s">
        <v>1933</v>
      </c>
      <c r="C2082" s="39" t="s">
        <v>3314</v>
      </c>
      <c r="D2082" s="28" t="s">
        <v>7123</v>
      </c>
      <c r="E2082" s="28" t="s">
        <v>1905</v>
      </c>
      <c r="F2082" s="28" t="s">
        <v>1952</v>
      </c>
      <c r="G2082" s="28" t="s">
        <v>7124</v>
      </c>
      <c r="H2082" s="53" t="s">
        <v>1968</v>
      </c>
      <c r="I2082" s="28" t="s">
        <v>3513</v>
      </c>
      <c r="J2082" s="28" t="s">
        <v>1407</v>
      </c>
      <c r="K2082" s="28" t="s">
        <v>819</v>
      </c>
      <c r="L2082" s="29">
        <f t="shared" si="798"/>
        <v>360000</v>
      </c>
      <c r="M2082" s="49">
        <v>300000.0</v>
      </c>
      <c r="N2082" s="28"/>
      <c r="O2082" s="37">
        <v>200000.0</v>
      </c>
      <c r="P2082" s="31">
        <f t="shared" si="794"/>
        <v>0.018</v>
      </c>
      <c r="Q2082" s="32">
        <f t="shared" si="795"/>
        <v>160000</v>
      </c>
      <c r="R2082" s="32">
        <f t="shared" si="796"/>
        <v>150000</v>
      </c>
      <c r="S2082" s="28"/>
      <c r="T2082" s="28">
        <f t="shared" si="797"/>
        <v>0</v>
      </c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</row>
    <row r="2083" ht="12.75" customHeight="1">
      <c r="A2083" s="25" t="s">
        <v>127</v>
      </c>
      <c r="B2083" s="26" t="s">
        <v>1933</v>
      </c>
      <c r="C2083" s="39" t="s">
        <v>5212</v>
      </c>
      <c r="D2083" s="28" t="s">
        <v>7125</v>
      </c>
      <c r="E2083" s="28" t="s">
        <v>1905</v>
      </c>
      <c r="F2083" s="28" t="s">
        <v>1924</v>
      </c>
      <c r="G2083" s="28" t="s">
        <v>7126</v>
      </c>
      <c r="H2083" s="53" t="s">
        <v>1968</v>
      </c>
      <c r="I2083" s="28" t="s">
        <v>3679</v>
      </c>
      <c r="J2083" s="28" t="s">
        <v>1610</v>
      </c>
      <c r="K2083" s="28" t="s">
        <v>1155</v>
      </c>
      <c r="L2083" s="29">
        <f t="shared" si="798"/>
        <v>264000</v>
      </c>
      <c r="M2083" s="49">
        <v>220000.0</v>
      </c>
      <c r="N2083" s="28"/>
      <c r="O2083" s="37">
        <v>200000.0</v>
      </c>
      <c r="P2083" s="31">
        <f t="shared" si="794"/>
        <v>0.0132</v>
      </c>
      <c r="Q2083" s="32">
        <f t="shared" si="795"/>
        <v>64000</v>
      </c>
      <c r="R2083" s="32">
        <f t="shared" si="796"/>
        <v>54000</v>
      </c>
      <c r="S2083" s="28"/>
      <c r="T2083" s="28">
        <f t="shared" si="797"/>
        <v>0</v>
      </c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</row>
    <row r="2084" ht="12.75" customHeight="1">
      <c r="A2084" s="25" t="s">
        <v>127</v>
      </c>
      <c r="B2084" s="26" t="s">
        <v>1933</v>
      </c>
      <c r="C2084" s="39" t="s">
        <v>7127</v>
      </c>
      <c r="D2084" s="28" t="s">
        <v>7128</v>
      </c>
      <c r="E2084" s="28" t="s">
        <v>1902</v>
      </c>
      <c r="F2084" s="28" t="s">
        <v>1952</v>
      </c>
      <c r="G2084" s="28" t="s">
        <v>7129</v>
      </c>
      <c r="H2084" s="53" t="s">
        <v>1968</v>
      </c>
      <c r="I2084" s="28" t="s">
        <v>2477</v>
      </c>
      <c r="J2084" s="28" t="s">
        <v>1503</v>
      </c>
      <c r="K2084" s="28" t="s">
        <v>300</v>
      </c>
      <c r="L2084" s="29">
        <f t="shared" si="798"/>
        <v>216000</v>
      </c>
      <c r="M2084" s="49">
        <v>180000.0</v>
      </c>
      <c r="N2084" s="28"/>
      <c r="O2084" s="37">
        <v>200000.0</v>
      </c>
      <c r="P2084" s="31">
        <f t="shared" si="794"/>
        <v>0.0108</v>
      </c>
      <c r="Q2084" s="32">
        <f t="shared" si="795"/>
        <v>16000</v>
      </c>
      <c r="R2084" s="32">
        <f t="shared" si="796"/>
        <v>6000</v>
      </c>
      <c r="S2084" s="28"/>
      <c r="T2084" s="28">
        <f t="shared" si="797"/>
        <v>0</v>
      </c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</row>
    <row r="2085" ht="12.75" customHeight="1">
      <c r="A2085" s="25" t="s">
        <v>127</v>
      </c>
      <c r="B2085" s="26" t="s">
        <v>1933</v>
      </c>
      <c r="C2085" s="39" t="s">
        <v>3980</v>
      </c>
      <c r="D2085" s="28" t="s">
        <v>7130</v>
      </c>
      <c r="E2085" s="28" t="s">
        <v>1902</v>
      </c>
      <c r="F2085" s="28" t="s">
        <v>1924</v>
      </c>
      <c r="G2085" s="28" t="s">
        <v>7131</v>
      </c>
      <c r="H2085" s="53" t="s">
        <v>1968</v>
      </c>
      <c r="I2085" s="28" t="s">
        <v>7132</v>
      </c>
      <c r="J2085" s="28" t="s">
        <v>1867</v>
      </c>
      <c r="K2085" s="28" t="s">
        <v>309</v>
      </c>
      <c r="L2085" s="29">
        <f t="shared" si="798"/>
        <v>660000</v>
      </c>
      <c r="M2085" s="49">
        <v>550000.0</v>
      </c>
      <c r="N2085" s="28"/>
      <c r="O2085" s="37">
        <v>200000.0</v>
      </c>
      <c r="P2085" s="31">
        <f t="shared" si="794"/>
        <v>0.033</v>
      </c>
      <c r="Q2085" s="32">
        <f t="shared" si="795"/>
        <v>460000</v>
      </c>
      <c r="R2085" s="32">
        <f t="shared" si="796"/>
        <v>450000</v>
      </c>
      <c r="S2085" s="28"/>
      <c r="T2085" s="28">
        <f t="shared" si="797"/>
        <v>0</v>
      </c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</row>
    <row r="2086" ht="12.75" customHeight="1">
      <c r="A2086" s="25" t="s">
        <v>127</v>
      </c>
      <c r="B2086" s="26" t="s">
        <v>1933</v>
      </c>
      <c r="C2086" s="39" t="s">
        <v>7133</v>
      </c>
      <c r="D2086" s="28" t="s">
        <v>7134</v>
      </c>
      <c r="E2086" s="28" t="s">
        <v>1902</v>
      </c>
      <c r="F2086" s="28" t="s">
        <v>1944</v>
      </c>
      <c r="G2086" s="28" t="s">
        <v>7135</v>
      </c>
      <c r="H2086" s="53" t="s">
        <v>1968</v>
      </c>
      <c r="I2086" s="28" t="s">
        <v>2314</v>
      </c>
      <c r="J2086" s="28" t="s">
        <v>1839</v>
      </c>
      <c r="K2086" s="28" t="s">
        <v>205</v>
      </c>
      <c r="L2086" s="29">
        <f t="shared" si="798"/>
        <v>960000</v>
      </c>
      <c r="M2086" s="49">
        <v>800000.0</v>
      </c>
      <c r="N2086" s="28"/>
      <c r="O2086" s="37">
        <v>200000.0</v>
      </c>
      <c r="P2086" s="31">
        <f t="shared" si="794"/>
        <v>0.048</v>
      </c>
      <c r="Q2086" s="32">
        <f t="shared" si="795"/>
        <v>760000</v>
      </c>
      <c r="R2086" s="32">
        <f t="shared" si="796"/>
        <v>750000</v>
      </c>
      <c r="S2086" s="28"/>
      <c r="T2086" s="28">
        <f t="shared" si="797"/>
        <v>0</v>
      </c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</row>
    <row r="2087" ht="12.75" customHeight="1">
      <c r="A2087" s="25" t="s">
        <v>127</v>
      </c>
      <c r="B2087" s="26" t="s">
        <v>1933</v>
      </c>
      <c r="C2087" s="39" t="s">
        <v>7136</v>
      </c>
      <c r="D2087" s="28" t="s">
        <v>7137</v>
      </c>
      <c r="E2087" s="28" t="s">
        <v>1905</v>
      </c>
      <c r="F2087" s="28" t="s">
        <v>1924</v>
      </c>
      <c r="G2087" s="28" t="s">
        <v>7138</v>
      </c>
      <c r="H2087" s="53" t="s">
        <v>1968</v>
      </c>
      <c r="I2087" s="28" t="s">
        <v>7139</v>
      </c>
      <c r="J2087" s="28" t="s">
        <v>1620</v>
      </c>
      <c r="K2087" s="28" t="s">
        <v>309</v>
      </c>
      <c r="L2087" s="29">
        <f t="shared" si="798"/>
        <v>600000</v>
      </c>
      <c r="M2087" s="49">
        <v>500000.0</v>
      </c>
      <c r="N2087" s="28"/>
      <c r="O2087" s="37">
        <v>200000.0</v>
      </c>
      <c r="P2087" s="31">
        <f t="shared" si="794"/>
        <v>0.03</v>
      </c>
      <c r="Q2087" s="32">
        <f t="shared" si="795"/>
        <v>400000</v>
      </c>
      <c r="R2087" s="32">
        <f t="shared" si="796"/>
        <v>390000</v>
      </c>
      <c r="S2087" s="28"/>
      <c r="T2087" s="28">
        <f t="shared" si="797"/>
        <v>0</v>
      </c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</row>
    <row r="2088" ht="12.75" customHeight="1">
      <c r="A2088" s="25" t="s">
        <v>127</v>
      </c>
      <c r="B2088" s="26" t="s">
        <v>1933</v>
      </c>
      <c r="C2088" s="39" t="s">
        <v>7140</v>
      </c>
      <c r="D2088" s="28" t="s">
        <v>7141</v>
      </c>
      <c r="E2088" s="28" t="s">
        <v>1902</v>
      </c>
      <c r="F2088" s="28" t="s">
        <v>1924</v>
      </c>
      <c r="G2088" s="28" t="s">
        <v>7142</v>
      </c>
      <c r="H2088" s="53" t="s">
        <v>1968</v>
      </c>
      <c r="I2088" s="28" t="s">
        <v>2477</v>
      </c>
      <c r="J2088" s="28" t="s">
        <v>1482</v>
      </c>
      <c r="K2088" s="28" t="s">
        <v>818</v>
      </c>
      <c r="L2088" s="29">
        <f t="shared" si="798"/>
        <v>336000</v>
      </c>
      <c r="M2088" s="49">
        <v>280000.0</v>
      </c>
      <c r="N2088" s="28"/>
      <c r="O2088" s="37">
        <v>200000.0</v>
      </c>
      <c r="P2088" s="31">
        <f t="shared" si="794"/>
        <v>0.0168</v>
      </c>
      <c r="Q2088" s="32">
        <f t="shared" si="795"/>
        <v>136000</v>
      </c>
      <c r="R2088" s="32">
        <f t="shared" si="796"/>
        <v>126000</v>
      </c>
      <c r="S2088" s="28"/>
      <c r="T2088" s="28">
        <f t="shared" si="797"/>
        <v>0</v>
      </c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</row>
    <row r="2089" ht="12.75" customHeight="1">
      <c r="A2089" s="25" t="s">
        <v>127</v>
      </c>
      <c r="B2089" s="26" t="s">
        <v>1933</v>
      </c>
      <c r="C2089" s="39" t="s">
        <v>5689</v>
      </c>
      <c r="D2089" s="28" t="s">
        <v>7143</v>
      </c>
      <c r="E2089" s="28" t="s">
        <v>1902</v>
      </c>
      <c r="F2089" s="28" t="s">
        <v>2282</v>
      </c>
      <c r="G2089" s="28" t="s">
        <v>7144</v>
      </c>
      <c r="H2089" s="53" t="s">
        <v>1968</v>
      </c>
      <c r="I2089" s="28" t="s">
        <v>2041</v>
      </c>
      <c r="J2089" s="28" t="s">
        <v>1839</v>
      </c>
      <c r="K2089" s="28" t="s">
        <v>179</v>
      </c>
      <c r="L2089" s="29">
        <f t="shared" si="798"/>
        <v>228000</v>
      </c>
      <c r="M2089" s="49">
        <v>190000.0</v>
      </c>
      <c r="N2089" s="28"/>
      <c r="O2089" s="37">
        <v>200000.0</v>
      </c>
      <c r="P2089" s="31">
        <f t="shared" si="794"/>
        <v>0.0114</v>
      </c>
      <c r="Q2089" s="32">
        <f t="shared" si="795"/>
        <v>28000</v>
      </c>
      <c r="R2089" s="32">
        <f t="shared" si="796"/>
        <v>18000</v>
      </c>
      <c r="S2089" s="28"/>
      <c r="T2089" s="28">
        <f t="shared" si="797"/>
        <v>0</v>
      </c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</row>
    <row r="2090" ht="12.75" customHeight="1">
      <c r="A2090" s="25" t="s">
        <v>127</v>
      </c>
      <c r="B2090" s="26" t="s">
        <v>1933</v>
      </c>
      <c r="C2090" s="39" t="s">
        <v>7145</v>
      </c>
      <c r="D2090" s="28" t="s">
        <v>7146</v>
      </c>
      <c r="E2090" s="28" t="s">
        <v>1905</v>
      </c>
      <c r="F2090" s="28" t="s">
        <v>1924</v>
      </c>
      <c r="G2090" s="28" t="s">
        <v>7147</v>
      </c>
      <c r="H2090" s="53" t="s">
        <v>1968</v>
      </c>
      <c r="I2090" s="28" t="s">
        <v>48</v>
      </c>
      <c r="J2090" s="28" t="s">
        <v>1454</v>
      </c>
      <c r="K2090" s="28" t="s">
        <v>539</v>
      </c>
      <c r="L2090" s="29">
        <f t="shared" si="798"/>
        <v>60000</v>
      </c>
      <c r="M2090" s="49">
        <v>50000.0</v>
      </c>
      <c r="N2090" s="28"/>
      <c r="O2090" s="37">
        <v>200000.0</v>
      </c>
      <c r="P2090" s="31">
        <f t="shared" si="794"/>
        <v>0.003</v>
      </c>
      <c r="Q2090" s="32">
        <f t="shared" si="795"/>
        <v>-140000</v>
      </c>
      <c r="R2090" s="32">
        <f t="shared" si="796"/>
        <v>-150000</v>
      </c>
      <c r="S2090" s="28"/>
      <c r="T2090" s="28">
        <f t="shared" si="797"/>
        <v>1</v>
      </c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</row>
    <row r="2091" ht="12.75" customHeight="1">
      <c r="A2091" s="25" t="s">
        <v>127</v>
      </c>
      <c r="B2091" s="26" t="s">
        <v>1933</v>
      </c>
      <c r="C2091" s="39" t="s">
        <v>7148</v>
      </c>
      <c r="D2091" s="28" t="s">
        <v>7149</v>
      </c>
      <c r="E2091" s="28" t="s">
        <v>1902</v>
      </c>
      <c r="F2091" s="28" t="s">
        <v>1952</v>
      </c>
      <c r="G2091" s="28" t="s">
        <v>7150</v>
      </c>
      <c r="H2091" s="53" t="s">
        <v>1968</v>
      </c>
      <c r="I2091" s="28" t="s">
        <v>2608</v>
      </c>
      <c r="J2091" s="28" t="s">
        <v>1453</v>
      </c>
      <c r="K2091" s="28" t="s">
        <v>253</v>
      </c>
      <c r="L2091" s="29">
        <f t="shared" si="798"/>
        <v>216000</v>
      </c>
      <c r="M2091" s="49">
        <v>180000.0</v>
      </c>
      <c r="N2091" s="28"/>
      <c r="O2091" s="37">
        <v>200000.0</v>
      </c>
      <c r="P2091" s="31">
        <f t="shared" si="794"/>
        <v>0.0108</v>
      </c>
      <c r="Q2091" s="32">
        <f t="shared" si="795"/>
        <v>16000</v>
      </c>
      <c r="R2091" s="32">
        <f t="shared" si="796"/>
        <v>6000</v>
      </c>
      <c r="S2091" s="28"/>
      <c r="T2091" s="28">
        <f t="shared" si="797"/>
        <v>0</v>
      </c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</row>
    <row r="2092" ht="12.75" customHeight="1">
      <c r="A2092" s="25" t="s">
        <v>127</v>
      </c>
      <c r="B2092" s="26" t="s">
        <v>1933</v>
      </c>
      <c r="C2092" s="39" t="s">
        <v>5579</v>
      </c>
      <c r="D2092" s="28" t="s">
        <v>7151</v>
      </c>
      <c r="E2092" s="28" t="s">
        <v>1902</v>
      </c>
      <c r="F2092" s="28" t="s">
        <v>1924</v>
      </c>
      <c r="G2092" s="28" t="s">
        <v>7152</v>
      </c>
      <c r="H2092" s="53" t="s">
        <v>1968</v>
      </c>
      <c r="I2092" s="28" t="s">
        <v>30</v>
      </c>
      <c r="J2092" s="28" t="s">
        <v>1824</v>
      </c>
      <c r="K2092" s="28" t="s">
        <v>648</v>
      </c>
      <c r="L2092" s="29">
        <f t="shared" si="798"/>
        <v>420000</v>
      </c>
      <c r="M2092" s="49">
        <v>350000.0</v>
      </c>
      <c r="N2092" s="28"/>
      <c r="O2092" s="37">
        <v>200000.0</v>
      </c>
      <c r="P2092" s="31">
        <f t="shared" si="794"/>
        <v>0.021</v>
      </c>
      <c r="Q2092" s="32">
        <f t="shared" si="795"/>
        <v>220000</v>
      </c>
      <c r="R2092" s="32">
        <f t="shared" si="796"/>
        <v>210000</v>
      </c>
      <c r="S2092" s="28"/>
      <c r="T2092" s="28">
        <f t="shared" si="797"/>
        <v>0</v>
      </c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</row>
    <row r="2093" ht="12.75" customHeight="1">
      <c r="A2093" s="25" t="s">
        <v>127</v>
      </c>
      <c r="B2093" s="26" t="s">
        <v>1933</v>
      </c>
      <c r="C2093" s="39" t="s">
        <v>7153</v>
      </c>
      <c r="D2093" s="28" t="s">
        <v>7154</v>
      </c>
      <c r="E2093" s="28" t="s">
        <v>1902</v>
      </c>
      <c r="F2093" s="28" t="s">
        <v>1924</v>
      </c>
      <c r="G2093" s="28" t="s">
        <v>7155</v>
      </c>
      <c r="H2093" s="53" t="s">
        <v>1968</v>
      </c>
      <c r="I2093" s="28" t="s">
        <v>58</v>
      </c>
      <c r="J2093" s="28" t="s">
        <v>1602</v>
      </c>
      <c r="K2093" s="28" t="s">
        <v>309</v>
      </c>
      <c r="L2093" s="29">
        <f t="shared" si="798"/>
        <v>582000</v>
      </c>
      <c r="M2093" s="49">
        <v>485000.0</v>
      </c>
      <c r="N2093" s="28"/>
      <c r="O2093" s="37">
        <v>200000.0</v>
      </c>
      <c r="P2093" s="31">
        <f t="shared" si="794"/>
        <v>0.0291</v>
      </c>
      <c r="Q2093" s="32">
        <f t="shared" si="795"/>
        <v>382000</v>
      </c>
      <c r="R2093" s="32">
        <f t="shared" si="796"/>
        <v>372000</v>
      </c>
      <c r="S2093" s="28"/>
      <c r="T2093" s="28">
        <f t="shared" si="797"/>
        <v>0</v>
      </c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</row>
    <row r="2094" ht="12.75" customHeight="1">
      <c r="A2094" s="25" t="s">
        <v>127</v>
      </c>
      <c r="B2094" s="26" t="s">
        <v>1933</v>
      </c>
      <c r="C2094" s="39" t="s">
        <v>7156</v>
      </c>
      <c r="D2094" s="28" t="s">
        <v>7157</v>
      </c>
      <c r="E2094" s="28" t="s">
        <v>1905</v>
      </c>
      <c r="F2094" s="28" t="s">
        <v>1924</v>
      </c>
      <c r="G2094" s="28" t="s">
        <v>7158</v>
      </c>
      <c r="H2094" s="53" t="s">
        <v>1968</v>
      </c>
      <c r="I2094" s="28" t="s">
        <v>3886</v>
      </c>
      <c r="J2094" s="28" t="s">
        <v>1638</v>
      </c>
      <c r="K2094" s="28" t="s">
        <v>565</v>
      </c>
      <c r="L2094" s="29">
        <f t="shared" si="798"/>
        <v>1920000</v>
      </c>
      <c r="M2094" s="49">
        <v>1600000.0</v>
      </c>
      <c r="N2094" s="28"/>
      <c r="O2094" s="37">
        <v>200000.0</v>
      </c>
      <c r="P2094" s="31">
        <f t="shared" si="794"/>
        <v>0.096</v>
      </c>
      <c r="Q2094" s="32">
        <f t="shared" si="795"/>
        <v>1720000</v>
      </c>
      <c r="R2094" s="32">
        <f t="shared" si="796"/>
        <v>1710000</v>
      </c>
      <c r="S2094" s="28"/>
      <c r="T2094" s="28">
        <f t="shared" si="797"/>
        <v>0</v>
      </c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</row>
    <row r="2095" ht="12.75" customHeight="1">
      <c r="A2095" s="25" t="s">
        <v>127</v>
      </c>
      <c r="B2095" s="26" t="s">
        <v>1933</v>
      </c>
      <c r="C2095" s="39" t="s">
        <v>5886</v>
      </c>
      <c r="D2095" s="28" t="s">
        <v>7159</v>
      </c>
      <c r="E2095" s="28" t="s">
        <v>1902</v>
      </c>
      <c r="F2095" s="28" t="s">
        <v>1924</v>
      </c>
      <c r="G2095" s="28" t="s">
        <v>7160</v>
      </c>
      <c r="H2095" s="53" t="s">
        <v>1968</v>
      </c>
      <c r="I2095" s="28" t="s">
        <v>2422</v>
      </c>
      <c r="J2095" s="28" t="s">
        <v>1867</v>
      </c>
      <c r="K2095" s="28" t="s">
        <v>186</v>
      </c>
      <c r="L2095" s="29">
        <f t="shared" si="798"/>
        <v>120000</v>
      </c>
      <c r="M2095" s="49">
        <v>100000.0</v>
      </c>
      <c r="N2095" s="28"/>
      <c r="O2095" s="37">
        <v>200000.0</v>
      </c>
      <c r="P2095" s="31">
        <f t="shared" si="794"/>
        <v>0.006</v>
      </c>
      <c r="Q2095" s="32">
        <f t="shared" si="795"/>
        <v>-80000</v>
      </c>
      <c r="R2095" s="32">
        <f t="shared" si="796"/>
        <v>-90000</v>
      </c>
      <c r="S2095" s="28"/>
      <c r="T2095" s="28">
        <f t="shared" si="797"/>
        <v>1</v>
      </c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</row>
    <row r="2096" ht="12.75" customHeight="1">
      <c r="A2096" s="25" t="s">
        <v>127</v>
      </c>
      <c r="B2096" s="26" t="s">
        <v>1933</v>
      </c>
      <c r="C2096" s="39" t="s">
        <v>5223</v>
      </c>
      <c r="D2096" s="28" t="s">
        <v>7161</v>
      </c>
      <c r="E2096" s="28" t="s">
        <v>1902</v>
      </c>
      <c r="F2096" s="28" t="s">
        <v>1924</v>
      </c>
      <c r="G2096" s="28" t="s">
        <v>7162</v>
      </c>
      <c r="H2096" s="53" t="s">
        <v>1968</v>
      </c>
      <c r="I2096" s="28" t="s">
        <v>2550</v>
      </c>
      <c r="J2096" s="28" t="s">
        <v>1518</v>
      </c>
      <c r="K2096" s="28" t="s">
        <v>519</v>
      </c>
      <c r="L2096" s="29">
        <f t="shared" si="798"/>
        <v>612000</v>
      </c>
      <c r="M2096" s="49">
        <v>510000.0</v>
      </c>
      <c r="N2096" s="28"/>
      <c r="O2096" s="37">
        <v>200000.0</v>
      </c>
      <c r="P2096" s="31">
        <f t="shared" si="794"/>
        <v>0.0306</v>
      </c>
      <c r="Q2096" s="32">
        <f t="shared" si="795"/>
        <v>412000</v>
      </c>
      <c r="R2096" s="32">
        <f t="shared" si="796"/>
        <v>402000</v>
      </c>
      <c r="S2096" s="28"/>
      <c r="T2096" s="28">
        <f t="shared" si="797"/>
        <v>0</v>
      </c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</row>
    <row r="2097" ht="12.75" customHeight="1">
      <c r="A2097" s="25" t="s">
        <v>127</v>
      </c>
      <c r="B2097" s="26" t="s">
        <v>1933</v>
      </c>
      <c r="C2097" s="39" t="s">
        <v>3077</v>
      </c>
      <c r="D2097" s="28" t="s">
        <v>7163</v>
      </c>
      <c r="E2097" s="28" t="s">
        <v>1905</v>
      </c>
      <c r="F2097" s="28" t="s">
        <v>1924</v>
      </c>
      <c r="G2097" s="28" t="s">
        <v>7164</v>
      </c>
      <c r="H2097" s="53" t="s">
        <v>1968</v>
      </c>
      <c r="I2097" s="28" t="s">
        <v>21</v>
      </c>
      <c r="J2097" s="28" t="s">
        <v>1450</v>
      </c>
      <c r="K2097" s="28" t="s">
        <v>1056</v>
      </c>
      <c r="L2097" s="29">
        <f t="shared" si="798"/>
        <v>432000</v>
      </c>
      <c r="M2097" s="49">
        <v>360000.0</v>
      </c>
      <c r="N2097" s="28"/>
      <c r="O2097" s="37">
        <v>200000.0</v>
      </c>
      <c r="P2097" s="31">
        <f t="shared" si="794"/>
        <v>0.0216</v>
      </c>
      <c r="Q2097" s="32">
        <f t="shared" si="795"/>
        <v>232000</v>
      </c>
      <c r="R2097" s="32">
        <f t="shared" si="796"/>
        <v>222000</v>
      </c>
      <c r="S2097" s="28"/>
      <c r="T2097" s="28">
        <f t="shared" si="797"/>
        <v>0</v>
      </c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</row>
    <row r="2098" ht="12.75" customHeight="1">
      <c r="A2098" s="25" t="s">
        <v>127</v>
      </c>
      <c r="B2098" s="26" t="s">
        <v>1933</v>
      </c>
      <c r="C2098" s="39" t="s">
        <v>2448</v>
      </c>
      <c r="D2098" s="28" t="s">
        <v>7165</v>
      </c>
      <c r="E2098" s="28" t="s">
        <v>1902</v>
      </c>
      <c r="F2098" s="28" t="s">
        <v>1924</v>
      </c>
      <c r="G2098" s="28" t="s">
        <v>7166</v>
      </c>
      <c r="H2098" s="53" t="s">
        <v>1968</v>
      </c>
      <c r="I2098" s="28" t="s">
        <v>1932</v>
      </c>
      <c r="J2098" s="28" t="s">
        <v>1679</v>
      </c>
      <c r="K2098" s="28" t="s">
        <v>223</v>
      </c>
      <c r="L2098" s="29">
        <f t="shared" si="798"/>
        <v>900000</v>
      </c>
      <c r="M2098" s="49">
        <v>750000.0</v>
      </c>
      <c r="N2098" s="28"/>
      <c r="O2098" s="37">
        <v>200000.0</v>
      </c>
      <c r="P2098" s="31">
        <f t="shared" si="794"/>
        <v>0.045</v>
      </c>
      <c r="Q2098" s="32">
        <f t="shared" si="795"/>
        <v>700000</v>
      </c>
      <c r="R2098" s="32">
        <f t="shared" si="796"/>
        <v>690000</v>
      </c>
      <c r="S2098" s="28"/>
      <c r="T2098" s="28">
        <f t="shared" si="797"/>
        <v>0</v>
      </c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</row>
    <row r="2099" ht="12.75" customHeight="1">
      <c r="A2099" s="25" t="s">
        <v>127</v>
      </c>
      <c r="B2099" s="26" t="s">
        <v>1933</v>
      </c>
      <c r="C2099" s="39" t="s">
        <v>7167</v>
      </c>
      <c r="D2099" s="28" t="s">
        <v>7168</v>
      </c>
      <c r="E2099" s="28" t="s">
        <v>1902</v>
      </c>
      <c r="F2099" s="28" t="s">
        <v>1952</v>
      </c>
      <c r="G2099" s="28" t="s">
        <v>7169</v>
      </c>
      <c r="H2099" s="53" t="s">
        <v>1968</v>
      </c>
      <c r="I2099" s="28" t="s">
        <v>4994</v>
      </c>
      <c r="J2099" s="28" t="s">
        <v>1873</v>
      </c>
      <c r="K2099" s="28" t="s">
        <v>1039</v>
      </c>
      <c r="L2099" s="29">
        <f t="shared" si="798"/>
        <v>312000</v>
      </c>
      <c r="M2099" s="49">
        <v>260000.0</v>
      </c>
      <c r="N2099" s="28"/>
      <c r="O2099" s="37">
        <v>200000.0</v>
      </c>
      <c r="P2099" s="31">
        <f t="shared" si="794"/>
        <v>0.0156</v>
      </c>
      <c r="Q2099" s="32">
        <f t="shared" si="795"/>
        <v>112000</v>
      </c>
      <c r="R2099" s="32">
        <f t="shared" si="796"/>
        <v>102000</v>
      </c>
      <c r="S2099" s="28"/>
      <c r="T2099" s="28">
        <f t="shared" si="797"/>
        <v>0</v>
      </c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</row>
    <row r="2100" ht="12.75" customHeight="1">
      <c r="A2100" s="25" t="s">
        <v>127</v>
      </c>
      <c r="B2100" s="26" t="s">
        <v>1933</v>
      </c>
      <c r="C2100" s="39" t="s">
        <v>3940</v>
      </c>
      <c r="D2100" s="28" t="s">
        <v>7170</v>
      </c>
      <c r="E2100" s="28" t="s">
        <v>1905</v>
      </c>
      <c r="F2100" s="28" t="s">
        <v>1924</v>
      </c>
      <c r="G2100" s="28" t="s">
        <v>7171</v>
      </c>
      <c r="H2100" s="53" t="s">
        <v>1968</v>
      </c>
      <c r="I2100" s="28" t="s">
        <v>2422</v>
      </c>
      <c r="J2100" s="28" t="s">
        <v>1729</v>
      </c>
      <c r="K2100" s="28" t="s">
        <v>1155</v>
      </c>
      <c r="L2100" s="29">
        <f t="shared" si="798"/>
        <v>750000</v>
      </c>
      <c r="M2100" s="49">
        <v>625000.0</v>
      </c>
      <c r="N2100" s="28"/>
      <c r="O2100" s="37">
        <v>200000.0</v>
      </c>
      <c r="P2100" s="31">
        <f t="shared" si="794"/>
        <v>0.0375</v>
      </c>
      <c r="Q2100" s="32">
        <f t="shared" si="795"/>
        <v>550000</v>
      </c>
      <c r="R2100" s="32">
        <f t="shared" si="796"/>
        <v>540000</v>
      </c>
      <c r="S2100" s="28"/>
      <c r="T2100" s="28">
        <f t="shared" si="797"/>
        <v>0</v>
      </c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</row>
    <row r="2101" ht="12.75" customHeight="1">
      <c r="A2101" s="25" t="s">
        <v>127</v>
      </c>
      <c r="B2101" s="26" t="s">
        <v>1937</v>
      </c>
      <c r="C2101" s="44" t="s">
        <v>7172</v>
      </c>
      <c r="D2101" s="6" t="s">
        <v>7173</v>
      </c>
      <c r="E2101" s="6" t="s">
        <v>1902</v>
      </c>
      <c r="F2101" s="6" t="s">
        <v>1944</v>
      </c>
      <c r="G2101" s="6" t="s">
        <v>7174</v>
      </c>
      <c r="I2101" s="6" t="s">
        <v>1968</v>
      </c>
      <c r="J2101" s="6" t="s">
        <v>1454</v>
      </c>
      <c r="K2101" s="6" t="s">
        <v>1183</v>
      </c>
      <c r="L2101" s="29">
        <f t="shared" si="798"/>
        <v>180000</v>
      </c>
      <c r="M2101" s="45">
        <v>150000.0</v>
      </c>
      <c r="O2101" s="30">
        <v>200000.0</v>
      </c>
      <c r="P2101" s="31">
        <v>0.0075</v>
      </c>
      <c r="Q2101" s="32">
        <v>-50000.0</v>
      </c>
      <c r="R2101" s="32">
        <v>-60000.0</v>
      </c>
      <c r="S2101" s="28"/>
      <c r="T2101" s="28">
        <f t="shared" ref="T2101:T2114" si="799">IF(O2101&gt;=M2101,1,0)</f>
        <v>1</v>
      </c>
    </row>
    <row r="2102" ht="12.75" customHeight="1">
      <c r="A2102" s="25" t="s">
        <v>127</v>
      </c>
      <c r="B2102" s="26" t="s">
        <v>1937</v>
      </c>
      <c r="C2102" s="44" t="s">
        <v>7175</v>
      </c>
      <c r="D2102" s="6" t="s">
        <v>7176</v>
      </c>
      <c r="E2102" s="6" t="s">
        <v>1902</v>
      </c>
      <c r="F2102" s="6" t="s">
        <v>1924</v>
      </c>
      <c r="G2102" s="6" t="s">
        <v>7177</v>
      </c>
      <c r="I2102" s="6" t="s">
        <v>1968</v>
      </c>
      <c r="J2102" s="6" t="s">
        <v>1601</v>
      </c>
      <c r="K2102" s="6" t="s">
        <v>565</v>
      </c>
      <c r="L2102" s="29">
        <f t="shared" si="798"/>
        <v>252000</v>
      </c>
      <c r="M2102" s="45">
        <v>210000.0</v>
      </c>
      <c r="O2102" s="30">
        <v>200000.0</v>
      </c>
      <c r="P2102" s="31">
        <v>0.0105</v>
      </c>
      <c r="Q2102" s="32">
        <v>10000.0</v>
      </c>
      <c r="R2102" s="32">
        <v>0.0</v>
      </c>
      <c r="S2102" s="28"/>
      <c r="T2102" s="28">
        <f t="shared" si="799"/>
        <v>0</v>
      </c>
    </row>
    <row r="2103" ht="12.75" customHeight="1">
      <c r="A2103" s="25" t="s">
        <v>127</v>
      </c>
      <c r="B2103" s="26" t="s">
        <v>1937</v>
      </c>
      <c r="C2103" s="39" t="s">
        <v>2185</v>
      </c>
      <c r="D2103" s="28" t="s">
        <v>7178</v>
      </c>
      <c r="E2103" s="28" t="s">
        <v>1902</v>
      </c>
      <c r="F2103" s="28" t="s">
        <v>1924</v>
      </c>
      <c r="G2103" s="28" t="s">
        <v>7179</v>
      </c>
      <c r="H2103" s="28" t="s">
        <v>1968</v>
      </c>
      <c r="I2103" s="28" t="s">
        <v>44</v>
      </c>
      <c r="J2103" s="28" t="s">
        <v>1735</v>
      </c>
      <c r="K2103" s="28" t="s">
        <v>565</v>
      </c>
      <c r="L2103" s="29">
        <f t="shared" si="798"/>
        <v>570000</v>
      </c>
      <c r="M2103" s="40">
        <v>475000.0</v>
      </c>
      <c r="N2103" s="32"/>
      <c r="O2103" s="30">
        <v>200000.0</v>
      </c>
      <c r="P2103" s="31">
        <f t="shared" ref="P2103:P2114" si="800">sum(M2103/O2103/100)</f>
        <v>0.02375</v>
      </c>
      <c r="Q2103" s="32">
        <f t="shared" ref="Q2103:Q2114" si="801">sum(M2103-O2103)</f>
        <v>275000</v>
      </c>
      <c r="R2103" s="32">
        <f t="shared" ref="R2103:R2114" si="802">M2103-O2103-$S$1</f>
        <v>265000</v>
      </c>
      <c r="S2103" s="28"/>
      <c r="T2103" s="28">
        <f t="shared" si="799"/>
        <v>0</v>
      </c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</row>
    <row r="2104" ht="12.75" customHeight="1">
      <c r="A2104" s="25" t="s">
        <v>127</v>
      </c>
      <c r="B2104" s="26" t="s">
        <v>1937</v>
      </c>
      <c r="C2104" s="39" t="s">
        <v>7180</v>
      </c>
      <c r="D2104" s="28" t="s">
        <v>7181</v>
      </c>
      <c r="E2104" s="28" t="s">
        <v>1902</v>
      </c>
      <c r="F2104" s="28" t="s">
        <v>1924</v>
      </c>
      <c r="G2104" s="28" t="s">
        <v>7182</v>
      </c>
      <c r="H2104" s="28" t="s">
        <v>1968</v>
      </c>
      <c r="I2104" s="28" t="s">
        <v>56</v>
      </c>
      <c r="J2104" s="28" t="s">
        <v>1821</v>
      </c>
      <c r="K2104" s="28" t="s">
        <v>565</v>
      </c>
      <c r="L2104" s="29">
        <f t="shared" si="798"/>
        <v>1050000</v>
      </c>
      <c r="M2104" s="40">
        <v>875000.0</v>
      </c>
      <c r="N2104" s="32"/>
      <c r="O2104" s="30">
        <v>200000.0</v>
      </c>
      <c r="P2104" s="31">
        <f t="shared" si="800"/>
        <v>0.04375</v>
      </c>
      <c r="Q2104" s="32">
        <f t="shared" si="801"/>
        <v>675000</v>
      </c>
      <c r="R2104" s="32">
        <f t="shared" si="802"/>
        <v>665000</v>
      </c>
      <c r="S2104" s="28"/>
      <c r="T2104" s="28">
        <f t="shared" si="799"/>
        <v>0</v>
      </c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</row>
    <row r="2105" ht="12.75" customHeight="1">
      <c r="A2105" s="25" t="s">
        <v>127</v>
      </c>
      <c r="B2105" s="26" t="s">
        <v>1937</v>
      </c>
      <c r="C2105" s="39" t="s">
        <v>3983</v>
      </c>
      <c r="D2105" s="28" t="s">
        <v>7183</v>
      </c>
      <c r="E2105" s="28" t="s">
        <v>1902</v>
      </c>
      <c r="F2105" s="28" t="s">
        <v>1924</v>
      </c>
      <c r="G2105" s="28" t="s">
        <v>7184</v>
      </c>
      <c r="H2105" s="28" t="s">
        <v>1968</v>
      </c>
      <c r="I2105" s="28" t="s">
        <v>2026</v>
      </c>
      <c r="J2105" s="28" t="s">
        <v>1614</v>
      </c>
      <c r="K2105" s="28" t="s">
        <v>1059</v>
      </c>
      <c r="L2105" s="29">
        <f t="shared" si="798"/>
        <v>72000</v>
      </c>
      <c r="M2105" s="40">
        <v>60000.0</v>
      </c>
      <c r="N2105" s="32"/>
      <c r="O2105" s="30">
        <v>200000.0</v>
      </c>
      <c r="P2105" s="31">
        <f t="shared" si="800"/>
        <v>0.003</v>
      </c>
      <c r="Q2105" s="32">
        <f t="shared" si="801"/>
        <v>-140000</v>
      </c>
      <c r="R2105" s="32">
        <f t="shared" si="802"/>
        <v>-150000</v>
      </c>
      <c r="S2105" s="28"/>
      <c r="T2105" s="28">
        <f t="shared" si="799"/>
        <v>1</v>
      </c>
      <c r="V2105" s="28"/>
      <c r="W2105" s="28"/>
      <c r="X2105" s="28"/>
    </row>
    <row r="2106" ht="12.75" customHeight="1">
      <c r="A2106" s="25" t="s">
        <v>127</v>
      </c>
      <c r="B2106" s="26" t="s">
        <v>1937</v>
      </c>
      <c r="C2106" s="39" t="s">
        <v>7185</v>
      </c>
      <c r="D2106" s="28" t="s">
        <v>7186</v>
      </c>
      <c r="E2106" s="28" t="s">
        <v>1905</v>
      </c>
      <c r="F2106" s="28" t="s">
        <v>1924</v>
      </c>
      <c r="G2106" s="28" t="s">
        <v>7187</v>
      </c>
      <c r="H2106" s="28" t="s">
        <v>1968</v>
      </c>
      <c r="I2106" s="28" t="s">
        <v>7188</v>
      </c>
      <c r="J2106" s="28" t="s">
        <v>1726</v>
      </c>
      <c r="K2106" s="28" t="s">
        <v>1237</v>
      </c>
      <c r="L2106" s="29">
        <f t="shared" si="798"/>
        <v>62400</v>
      </c>
      <c r="M2106" s="40">
        <v>52000.0</v>
      </c>
      <c r="N2106" s="32"/>
      <c r="O2106" s="30">
        <v>200000.0</v>
      </c>
      <c r="P2106" s="31">
        <f t="shared" si="800"/>
        <v>0.0026</v>
      </c>
      <c r="Q2106" s="32">
        <f t="shared" si="801"/>
        <v>-148000</v>
      </c>
      <c r="R2106" s="32">
        <f t="shared" si="802"/>
        <v>-158000</v>
      </c>
      <c r="S2106" s="28"/>
      <c r="T2106" s="28">
        <f t="shared" si="799"/>
        <v>1</v>
      </c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</row>
    <row r="2107" ht="12.75" customHeight="1">
      <c r="A2107" s="25" t="s">
        <v>127</v>
      </c>
      <c r="B2107" s="26" t="s">
        <v>1937</v>
      </c>
      <c r="C2107" s="39" t="s">
        <v>7189</v>
      </c>
      <c r="D2107" s="28" t="s">
        <v>7190</v>
      </c>
      <c r="E2107" s="28" t="s">
        <v>1905</v>
      </c>
      <c r="F2107" s="28" t="s">
        <v>1924</v>
      </c>
      <c r="G2107" s="28" t="s">
        <v>7191</v>
      </c>
      <c r="H2107" s="28" t="s">
        <v>1968</v>
      </c>
      <c r="I2107" s="28" t="s">
        <v>44</v>
      </c>
      <c r="J2107" s="28" t="s">
        <v>1863</v>
      </c>
      <c r="K2107" s="28" t="s">
        <v>1059</v>
      </c>
      <c r="L2107" s="29">
        <f t="shared" si="798"/>
        <v>66000</v>
      </c>
      <c r="M2107" s="40">
        <v>55000.0</v>
      </c>
      <c r="N2107" s="32"/>
      <c r="O2107" s="30">
        <v>200000.0</v>
      </c>
      <c r="P2107" s="31">
        <f t="shared" si="800"/>
        <v>0.00275</v>
      </c>
      <c r="Q2107" s="32">
        <f t="shared" si="801"/>
        <v>-145000</v>
      </c>
      <c r="R2107" s="32">
        <f t="shared" si="802"/>
        <v>-155000</v>
      </c>
      <c r="S2107" s="28"/>
      <c r="T2107" s="28">
        <f t="shared" si="799"/>
        <v>1</v>
      </c>
      <c r="V2107" s="28"/>
      <c r="W2107" s="28"/>
      <c r="X2107" s="28"/>
    </row>
    <row r="2108" ht="12.75" customHeight="1">
      <c r="A2108" s="25" t="s">
        <v>127</v>
      </c>
      <c r="B2108" s="26" t="s">
        <v>1937</v>
      </c>
      <c r="C2108" s="42" t="s">
        <v>7192</v>
      </c>
      <c r="D2108" s="28" t="s">
        <v>7193</v>
      </c>
      <c r="E2108" s="28" t="s">
        <v>1902</v>
      </c>
      <c r="F2108" s="28" t="s">
        <v>1924</v>
      </c>
      <c r="G2108" s="28" t="s">
        <v>7194</v>
      </c>
      <c r="H2108" s="28" t="s">
        <v>1968</v>
      </c>
      <c r="I2108" s="28" t="s">
        <v>3105</v>
      </c>
      <c r="J2108" s="28" t="s">
        <v>1735</v>
      </c>
      <c r="K2108" s="28" t="s">
        <v>985</v>
      </c>
      <c r="L2108" s="29">
        <f t="shared" si="798"/>
        <v>324000</v>
      </c>
      <c r="M2108" s="43">
        <v>270000.0</v>
      </c>
      <c r="N2108" s="28"/>
      <c r="O2108" s="30">
        <v>200000.0</v>
      </c>
      <c r="P2108" s="31">
        <f t="shared" si="800"/>
        <v>0.0135</v>
      </c>
      <c r="Q2108" s="32">
        <f t="shared" si="801"/>
        <v>70000</v>
      </c>
      <c r="R2108" s="32">
        <f t="shared" si="802"/>
        <v>60000</v>
      </c>
      <c r="S2108" s="28"/>
      <c r="T2108" s="28">
        <f t="shared" si="799"/>
        <v>0</v>
      </c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</row>
    <row r="2109" ht="12.75" customHeight="1">
      <c r="A2109" s="25" t="s">
        <v>127</v>
      </c>
      <c r="B2109" s="26" t="s">
        <v>1937</v>
      </c>
      <c r="C2109" s="42" t="s">
        <v>7195</v>
      </c>
      <c r="D2109" s="28" t="s">
        <v>7196</v>
      </c>
      <c r="E2109" s="28" t="s">
        <v>1905</v>
      </c>
      <c r="F2109" s="28" t="s">
        <v>1924</v>
      </c>
      <c r="G2109" s="28" t="s">
        <v>7197</v>
      </c>
      <c r="H2109" s="28" t="s">
        <v>1968</v>
      </c>
      <c r="I2109" s="28" t="s">
        <v>4016</v>
      </c>
      <c r="J2109" s="28" t="s">
        <v>1726</v>
      </c>
      <c r="K2109" s="28" t="s">
        <v>1247</v>
      </c>
      <c r="L2109" s="29">
        <f t="shared" si="798"/>
        <v>84000</v>
      </c>
      <c r="M2109" s="43">
        <v>70000.0</v>
      </c>
      <c r="N2109" s="28"/>
      <c r="O2109" s="30">
        <v>200000.0</v>
      </c>
      <c r="P2109" s="31">
        <f t="shared" si="800"/>
        <v>0.0035</v>
      </c>
      <c r="Q2109" s="32">
        <f t="shared" si="801"/>
        <v>-130000</v>
      </c>
      <c r="R2109" s="32">
        <f t="shared" si="802"/>
        <v>-140000</v>
      </c>
      <c r="S2109" s="28"/>
      <c r="T2109" s="28">
        <f t="shared" si="799"/>
        <v>1</v>
      </c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</row>
    <row r="2110" ht="12.75" customHeight="1">
      <c r="A2110" s="25" t="s">
        <v>127</v>
      </c>
      <c r="B2110" s="26" t="s">
        <v>1937</v>
      </c>
      <c r="C2110" s="42" t="s">
        <v>7198</v>
      </c>
      <c r="D2110" s="28" t="s">
        <v>7199</v>
      </c>
      <c r="E2110" s="28" t="s">
        <v>1902</v>
      </c>
      <c r="F2110" s="28" t="s">
        <v>1924</v>
      </c>
      <c r="G2110" s="28" t="s">
        <v>7200</v>
      </c>
      <c r="H2110" s="28" t="s">
        <v>1968</v>
      </c>
      <c r="I2110" s="28" t="s">
        <v>2314</v>
      </c>
      <c r="J2110" s="28" t="s">
        <v>1569</v>
      </c>
      <c r="K2110" s="28" t="s">
        <v>565</v>
      </c>
      <c r="L2110" s="29">
        <f t="shared" si="798"/>
        <v>660000</v>
      </c>
      <c r="M2110" s="43">
        <v>550000.0</v>
      </c>
      <c r="N2110" s="28"/>
      <c r="O2110" s="30">
        <v>200000.0</v>
      </c>
      <c r="P2110" s="31">
        <f t="shared" si="800"/>
        <v>0.0275</v>
      </c>
      <c r="Q2110" s="32">
        <f t="shared" si="801"/>
        <v>350000</v>
      </c>
      <c r="R2110" s="32">
        <f t="shared" si="802"/>
        <v>340000</v>
      </c>
      <c r="S2110" s="28"/>
      <c r="T2110" s="28">
        <f t="shared" si="799"/>
        <v>0</v>
      </c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</row>
    <row r="2111" ht="12.75" customHeight="1">
      <c r="A2111" s="25" t="s">
        <v>127</v>
      </c>
      <c r="B2111" s="26" t="s">
        <v>1937</v>
      </c>
      <c r="C2111" s="42" t="s">
        <v>7201</v>
      </c>
      <c r="D2111" s="28" t="s">
        <v>7202</v>
      </c>
      <c r="E2111" s="28" t="s">
        <v>1905</v>
      </c>
      <c r="F2111" s="28" t="s">
        <v>1952</v>
      </c>
      <c r="G2111" s="28" t="s">
        <v>7203</v>
      </c>
      <c r="H2111" s="28" t="s">
        <v>1968</v>
      </c>
      <c r="I2111" s="28" t="s">
        <v>7204</v>
      </c>
      <c r="J2111" s="28" t="s">
        <v>1428</v>
      </c>
      <c r="K2111" s="28" t="s">
        <v>475</v>
      </c>
      <c r="L2111" s="29">
        <f t="shared" si="798"/>
        <v>90000</v>
      </c>
      <c r="M2111" s="43">
        <v>75000.0</v>
      </c>
      <c r="N2111" s="28"/>
      <c r="O2111" s="30">
        <v>200000.0</v>
      </c>
      <c r="P2111" s="31">
        <f t="shared" si="800"/>
        <v>0.00375</v>
      </c>
      <c r="Q2111" s="32">
        <f t="shared" si="801"/>
        <v>-125000</v>
      </c>
      <c r="R2111" s="32">
        <f t="shared" si="802"/>
        <v>-135000</v>
      </c>
      <c r="S2111" s="28"/>
      <c r="T2111" s="28">
        <f t="shared" si="799"/>
        <v>1</v>
      </c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</row>
    <row r="2112" ht="12.75" customHeight="1">
      <c r="A2112" s="25" t="s">
        <v>127</v>
      </c>
      <c r="B2112" s="26" t="s">
        <v>1937</v>
      </c>
      <c r="C2112" s="42" t="s">
        <v>7205</v>
      </c>
      <c r="D2112" s="28" t="s">
        <v>7206</v>
      </c>
      <c r="E2112" s="28" t="s">
        <v>1902</v>
      </c>
      <c r="F2112" s="28" t="s">
        <v>1952</v>
      </c>
      <c r="G2112" s="28" t="s">
        <v>7207</v>
      </c>
      <c r="H2112" s="28" t="s">
        <v>1968</v>
      </c>
      <c r="I2112" s="28" t="s">
        <v>4881</v>
      </c>
      <c r="J2112" s="28" t="s">
        <v>1473</v>
      </c>
      <c r="K2112" s="28" t="s">
        <v>746</v>
      </c>
      <c r="L2112" s="29">
        <f t="shared" si="798"/>
        <v>81600</v>
      </c>
      <c r="M2112" s="43">
        <v>68000.0</v>
      </c>
      <c r="N2112" s="28"/>
      <c r="O2112" s="30">
        <v>200000.0</v>
      </c>
      <c r="P2112" s="31">
        <f t="shared" si="800"/>
        <v>0.0034</v>
      </c>
      <c r="Q2112" s="32">
        <f t="shared" si="801"/>
        <v>-132000</v>
      </c>
      <c r="R2112" s="32">
        <f t="shared" si="802"/>
        <v>-142000</v>
      </c>
      <c r="S2112" s="28"/>
      <c r="T2112" s="28">
        <f t="shared" si="799"/>
        <v>1</v>
      </c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</row>
    <row r="2113" ht="12.75" customHeight="1">
      <c r="A2113" s="25" t="s">
        <v>127</v>
      </c>
      <c r="B2113" s="26" t="s">
        <v>1937</v>
      </c>
      <c r="C2113" s="42" t="s">
        <v>7208</v>
      </c>
      <c r="D2113" s="28" t="s">
        <v>7209</v>
      </c>
      <c r="E2113" s="28" t="s">
        <v>1905</v>
      </c>
      <c r="F2113" s="28" t="s">
        <v>1924</v>
      </c>
      <c r="G2113" s="28" t="s">
        <v>7210</v>
      </c>
      <c r="H2113" s="28" t="s">
        <v>1968</v>
      </c>
      <c r="I2113" s="28" t="s">
        <v>56</v>
      </c>
      <c r="J2113" s="28" t="s">
        <v>1601</v>
      </c>
      <c r="K2113" s="28" t="s">
        <v>701</v>
      </c>
      <c r="L2113" s="29">
        <f t="shared" si="798"/>
        <v>630000</v>
      </c>
      <c r="M2113" s="43">
        <v>525000.0</v>
      </c>
      <c r="N2113" s="28"/>
      <c r="O2113" s="30">
        <v>200000.0</v>
      </c>
      <c r="P2113" s="31">
        <f t="shared" si="800"/>
        <v>0.02625</v>
      </c>
      <c r="Q2113" s="32">
        <f t="shared" si="801"/>
        <v>325000</v>
      </c>
      <c r="R2113" s="32">
        <f t="shared" si="802"/>
        <v>315000</v>
      </c>
      <c r="S2113" s="28"/>
      <c r="T2113" s="28">
        <f t="shared" si="799"/>
        <v>0</v>
      </c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</row>
    <row r="2114" ht="12.75" customHeight="1">
      <c r="A2114" s="25" t="s">
        <v>127</v>
      </c>
      <c r="B2114" s="26" t="s">
        <v>1937</v>
      </c>
      <c r="C2114" s="42" t="s">
        <v>7211</v>
      </c>
      <c r="D2114" s="28" t="s">
        <v>7212</v>
      </c>
      <c r="E2114" s="28" t="s">
        <v>1905</v>
      </c>
      <c r="F2114" s="28" t="s">
        <v>1924</v>
      </c>
      <c r="G2114" s="28" t="s">
        <v>7213</v>
      </c>
      <c r="H2114" s="28" t="s">
        <v>1968</v>
      </c>
      <c r="I2114" s="28" t="s">
        <v>133</v>
      </c>
      <c r="J2114" s="28" t="s">
        <v>1824</v>
      </c>
      <c r="K2114" s="28" t="s">
        <v>1268</v>
      </c>
      <c r="L2114" s="29">
        <f t="shared" si="798"/>
        <v>720000</v>
      </c>
      <c r="M2114" s="43">
        <v>600000.0</v>
      </c>
      <c r="N2114" s="28"/>
      <c r="O2114" s="30">
        <v>200000.0</v>
      </c>
      <c r="P2114" s="31">
        <f t="shared" si="800"/>
        <v>0.03</v>
      </c>
      <c r="Q2114" s="32">
        <f t="shared" si="801"/>
        <v>400000</v>
      </c>
      <c r="R2114" s="32">
        <f t="shared" si="802"/>
        <v>390000</v>
      </c>
      <c r="S2114" s="28"/>
      <c r="T2114" s="28">
        <f t="shared" si="799"/>
        <v>0</v>
      </c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</row>
    <row r="2115" ht="12.75" customHeight="1">
      <c r="A2115" s="25" t="s">
        <v>128</v>
      </c>
      <c r="B2115" s="26" t="s">
        <v>1900</v>
      </c>
      <c r="C2115" s="27">
        <v>5.0</v>
      </c>
      <c r="D2115" s="28" t="s">
        <v>7214</v>
      </c>
      <c r="E2115" s="28" t="s">
        <v>1905</v>
      </c>
      <c r="F2115" s="28"/>
      <c r="G2115" s="28" t="s">
        <v>7215</v>
      </c>
      <c r="H2115" s="28"/>
      <c r="I2115" s="28"/>
      <c r="J2115" s="28" t="s">
        <v>1418</v>
      </c>
      <c r="K2115" s="28" t="s">
        <v>1285</v>
      </c>
      <c r="L2115" s="29">
        <f t="shared" si="798"/>
        <v>72000</v>
      </c>
      <c r="M2115" s="29">
        <v>60000.0</v>
      </c>
      <c r="N2115" s="28"/>
      <c r="O2115" s="30">
        <v>7200.0</v>
      </c>
      <c r="P2115" s="31">
        <f t="shared" ref="P2115:P2146" si="803">sum(L2115/O2115/100)</f>
        <v>0.1</v>
      </c>
      <c r="Q2115" s="32">
        <f t="shared" ref="Q2115:Q2146" si="804">sum(L2115-O2115)</f>
        <v>64800</v>
      </c>
      <c r="R2115" s="32">
        <f t="shared" ref="R2115:R2146" si="805">L2115-O2115-$S$1</f>
        <v>54800</v>
      </c>
      <c r="S2115" s="28"/>
      <c r="T2115" s="28">
        <f t="shared" ref="T2115:T2146" si="806">IF(O2115&gt;=L2115,1,0)</f>
        <v>0</v>
      </c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</row>
    <row r="2116" ht="12.75" customHeight="1">
      <c r="A2116" s="25" t="s">
        <v>128</v>
      </c>
      <c r="B2116" s="26" t="s">
        <v>1900</v>
      </c>
      <c r="C2116" s="27">
        <v>20.0</v>
      </c>
      <c r="D2116" s="28" t="s">
        <v>7216</v>
      </c>
      <c r="E2116" s="28" t="s">
        <v>1902</v>
      </c>
      <c r="F2116" s="28"/>
      <c r="G2116" s="28" t="s">
        <v>7217</v>
      </c>
      <c r="H2116" s="28"/>
      <c r="I2116" s="28"/>
      <c r="J2116" s="28" t="s">
        <v>247</v>
      </c>
      <c r="K2116" s="28" t="s">
        <v>379</v>
      </c>
      <c r="L2116" s="29">
        <f t="shared" si="798"/>
        <v>102000</v>
      </c>
      <c r="M2116" s="29">
        <v>85000.0</v>
      </c>
      <c r="N2116" s="28"/>
      <c r="O2116" s="30">
        <v>7200.0</v>
      </c>
      <c r="P2116" s="31">
        <f t="shared" si="803"/>
        <v>0.1416666667</v>
      </c>
      <c r="Q2116" s="32">
        <f t="shared" si="804"/>
        <v>94800</v>
      </c>
      <c r="R2116" s="32">
        <f t="shared" si="805"/>
        <v>84800</v>
      </c>
      <c r="S2116" s="28"/>
      <c r="T2116" s="28">
        <f t="shared" si="806"/>
        <v>0</v>
      </c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</row>
    <row r="2117" ht="12.75" customHeight="1">
      <c r="A2117" s="25" t="s">
        <v>128</v>
      </c>
      <c r="B2117" s="26" t="s">
        <v>1900</v>
      </c>
      <c r="C2117" s="27">
        <v>82.0</v>
      </c>
      <c r="D2117" s="28" t="s">
        <v>7218</v>
      </c>
      <c r="E2117" s="28" t="s">
        <v>1905</v>
      </c>
      <c r="F2117" s="28"/>
      <c r="G2117" s="28" t="s">
        <v>7219</v>
      </c>
      <c r="H2117" s="28"/>
      <c r="I2117" s="28"/>
      <c r="J2117" s="28" t="s">
        <v>1569</v>
      </c>
      <c r="K2117" s="28" t="s">
        <v>547</v>
      </c>
      <c r="L2117" s="29">
        <f t="shared" si="798"/>
        <v>16800</v>
      </c>
      <c r="M2117" s="29">
        <v>14000.0</v>
      </c>
      <c r="N2117" s="28"/>
      <c r="O2117" s="30">
        <v>7200.0</v>
      </c>
      <c r="P2117" s="31">
        <f t="shared" si="803"/>
        <v>0.02333333333</v>
      </c>
      <c r="Q2117" s="32">
        <f t="shared" si="804"/>
        <v>9600</v>
      </c>
      <c r="R2117" s="32">
        <f t="shared" si="805"/>
        <v>-400</v>
      </c>
      <c r="S2117" s="28"/>
      <c r="T2117" s="28">
        <f t="shared" si="806"/>
        <v>0</v>
      </c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</row>
    <row r="2118" ht="12.75" customHeight="1">
      <c r="A2118" s="25" t="s">
        <v>128</v>
      </c>
      <c r="B2118" s="26" t="s">
        <v>1900</v>
      </c>
      <c r="C2118" s="27">
        <v>87.0</v>
      </c>
      <c r="D2118" s="28" t="s">
        <v>7220</v>
      </c>
      <c r="E2118" s="28" t="s">
        <v>1902</v>
      </c>
      <c r="F2118" s="28"/>
      <c r="G2118" s="28" t="s">
        <v>7221</v>
      </c>
      <c r="H2118" s="28"/>
      <c r="I2118" s="28"/>
      <c r="J2118" s="28" t="s">
        <v>1878</v>
      </c>
      <c r="K2118" s="28" t="s">
        <v>624</v>
      </c>
      <c r="L2118" s="29">
        <f t="shared" si="798"/>
        <v>168000</v>
      </c>
      <c r="M2118" s="29">
        <v>140000.0</v>
      </c>
      <c r="N2118" s="28"/>
      <c r="O2118" s="30">
        <v>7200.0</v>
      </c>
      <c r="P2118" s="31">
        <f t="shared" si="803"/>
        <v>0.2333333333</v>
      </c>
      <c r="Q2118" s="32">
        <f t="shared" si="804"/>
        <v>160800</v>
      </c>
      <c r="R2118" s="32">
        <f t="shared" si="805"/>
        <v>150800</v>
      </c>
      <c r="S2118" s="28"/>
      <c r="T2118" s="28">
        <f t="shared" si="806"/>
        <v>0</v>
      </c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</row>
    <row r="2119" ht="12.75" customHeight="1">
      <c r="A2119" s="25" t="s">
        <v>128</v>
      </c>
      <c r="B2119" s="26" t="s">
        <v>1900</v>
      </c>
      <c r="C2119" s="27">
        <v>96.0</v>
      </c>
      <c r="D2119" s="28" t="s">
        <v>7222</v>
      </c>
      <c r="E2119" s="28" t="s">
        <v>1902</v>
      </c>
      <c r="F2119" s="28"/>
      <c r="G2119" s="28" t="s">
        <v>7223</v>
      </c>
      <c r="H2119" s="28"/>
      <c r="I2119" s="28"/>
      <c r="J2119" s="28" t="s">
        <v>1874</v>
      </c>
      <c r="K2119" s="28" t="s">
        <v>1189</v>
      </c>
      <c r="L2119" s="29">
        <f t="shared" si="798"/>
        <v>54000</v>
      </c>
      <c r="M2119" s="29">
        <v>45000.0</v>
      </c>
      <c r="N2119" s="28"/>
      <c r="O2119" s="30">
        <v>7200.0</v>
      </c>
      <c r="P2119" s="31">
        <f t="shared" si="803"/>
        <v>0.075</v>
      </c>
      <c r="Q2119" s="32">
        <f t="shared" si="804"/>
        <v>46800</v>
      </c>
      <c r="R2119" s="32">
        <f t="shared" si="805"/>
        <v>36800</v>
      </c>
      <c r="S2119" s="28"/>
      <c r="T2119" s="28">
        <f t="shared" si="806"/>
        <v>0</v>
      </c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</row>
    <row r="2120" ht="12.75" customHeight="1">
      <c r="A2120" s="25" t="s">
        <v>128</v>
      </c>
      <c r="B2120" s="26" t="s">
        <v>1900</v>
      </c>
      <c r="C2120" s="27">
        <v>204.0</v>
      </c>
      <c r="D2120" s="28" t="s">
        <v>7224</v>
      </c>
      <c r="E2120" s="28" t="s">
        <v>1905</v>
      </c>
      <c r="F2120" s="28"/>
      <c r="G2120" s="28" t="s">
        <v>7225</v>
      </c>
      <c r="H2120" s="28"/>
      <c r="I2120" s="28"/>
      <c r="J2120" s="28" t="s">
        <v>1469</v>
      </c>
      <c r="K2120" s="28" t="s">
        <v>1320</v>
      </c>
      <c r="L2120" s="29">
        <f t="shared" si="798"/>
        <v>14400</v>
      </c>
      <c r="M2120" s="29">
        <v>12000.0</v>
      </c>
      <c r="N2120" s="28"/>
      <c r="O2120" s="30">
        <v>7200.0</v>
      </c>
      <c r="P2120" s="31">
        <f t="shared" si="803"/>
        <v>0.02</v>
      </c>
      <c r="Q2120" s="32">
        <f t="shared" si="804"/>
        <v>7200</v>
      </c>
      <c r="R2120" s="32">
        <f t="shared" si="805"/>
        <v>-2800</v>
      </c>
      <c r="S2120" s="28"/>
      <c r="T2120" s="28">
        <f t="shared" si="806"/>
        <v>0</v>
      </c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</row>
    <row r="2121" ht="12.75" customHeight="1">
      <c r="A2121" s="25" t="s">
        <v>128</v>
      </c>
      <c r="B2121" s="26" t="s">
        <v>1900</v>
      </c>
      <c r="C2121" s="27">
        <v>224.0</v>
      </c>
      <c r="D2121" s="28" t="s">
        <v>7226</v>
      </c>
      <c r="E2121" s="28" t="s">
        <v>1902</v>
      </c>
      <c r="F2121" s="28"/>
      <c r="G2121" s="28" t="s">
        <v>7227</v>
      </c>
      <c r="H2121" s="28"/>
      <c r="I2121" s="28"/>
      <c r="J2121" s="28" t="s">
        <v>1528</v>
      </c>
      <c r="K2121" s="28" t="s">
        <v>547</v>
      </c>
      <c r="L2121" s="29">
        <f t="shared" si="798"/>
        <v>12000</v>
      </c>
      <c r="M2121" s="29">
        <v>10000.0</v>
      </c>
      <c r="N2121" s="28"/>
      <c r="O2121" s="30">
        <v>7200.0</v>
      </c>
      <c r="P2121" s="31">
        <f t="shared" si="803"/>
        <v>0.01666666667</v>
      </c>
      <c r="Q2121" s="32">
        <f t="shared" si="804"/>
        <v>4800</v>
      </c>
      <c r="R2121" s="32">
        <f t="shared" si="805"/>
        <v>-5200</v>
      </c>
      <c r="S2121" s="28"/>
      <c r="T2121" s="28">
        <f t="shared" si="806"/>
        <v>0</v>
      </c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</row>
    <row r="2122" ht="12.75" customHeight="1">
      <c r="A2122" s="25" t="s">
        <v>128</v>
      </c>
      <c r="B2122" s="26" t="s">
        <v>1900</v>
      </c>
      <c r="C2122" s="27">
        <v>257.0</v>
      </c>
      <c r="D2122" s="28" t="s">
        <v>7228</v>
      </c>
      <c r="E2122" s="28" t="s">
        <v>1902</v>
      </c>
      <c r="F2122" s="28"/>
      <c r="G2122" s="28" t="s">
        <v>7229</v>
      </c>
      <c r="H2122" s="28"/>
      <c r="I2122" s="28"/>
      <c r="J2122" s="28" t="s">
        <v>1449</v>
      </c>
      <c r="K2122" s="28" t="s">
        <v>891</v>
      </c>
      <c r="L2122" s="29">
        <f t="shared" si="798"/>
        <v>33600</v>
      </c>
      <c r="M2122" s="29">
        <v>28000.0</v>
      </c>
      <c r="N2122" s="28"/>
      <c r="O2122" s="30">
        <v>7200.0</v>
      </c>
      <c r="P2122" s="31">
        <f t="shared" si="803"/>
        <v>0.04666666667</v>
      </c>
      <c r="Q2122" s="32">
        <f t="shared" si="804"/>
        <v>26400</v>
      </c>
      <c r="R2122" s="32">
        <f t="shared" si="805"/>
        <v>16400</v>
      </c>
      <c r="S2122" s="28"/>
      <c r="T2122" s="28">
        <f t="shared" si="806"/>
        <v>0</v>
      </c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</row>
    <row r="2123" ht="12.75" customHeight="1">
      <c r="A2123" s="25" t="s">
        <v>128</v>
      </c>
      <c r="B2123" s="26" t="s">
        <v>1900</v>
      </c>
      <c r="C2123" s="27">
        <v>337.0</v>
      </c>
      <c r="D2123" s="28" t="s">
        <v>7230</v>
      </c>
      <c r="E2123" s="28" t="s">
        <v>1905</v>
      </c>
      <c r="F2123" s="28"/>
      <c r="G2123" s="28" t="s">
        <v>7231</v>
      </c>
      <c r="H2123" s="28"/>
      <c r="I2123" s="28"/>
      <c r="J2123" s="28" t="s">
        <v>1621</v>
      </c>
      <c r="K2123" s="28" t="s">
        <v>1183</v>
      </c>
      <c r="L2123" s="29">
        <f t="shared" si="798"/>
        <v>16800</v>
      </c>
      <c r="M2123" s="29">
        <v>14000.0</v>
      </c>
      <c r="N2123" s="28"/>
      <c r="O2123" s="30">
        <v>7200.0</v>
      </c>
      <c r="P2123" s="31">
        <f t="shared" si="803"/>
        <v>0.02333333333</v>
      </c>
      <c r="Q2123" s="32">
        <f t="shared" si="804"/>
        <v>9600</v>
      </c>
      <c r="R2123" s="32">
        <f t="shared" si="805"/>
        <v>-400</v>
      </c>
      <c r="S2123" s="28"/>
      <c r="T2123" s="28">
        <f t="shared" si="806"/>
        <v>0</v>
      </c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</row>
    <row r="2124" ht="12.75" customHeight="1">
      <c r="A2124" s="25" t="s">
        <v>128</v>
      </c>
      <c r="B2124" s="26" t="s">
        <v>1900</v>
      </c>
      <c r="C2124" s="27">
        <v>342.0</v>
      </c>
      <c r="D2124" s="28" t="s">
        <v>7232</v>
      </c>
      <c r="E2124" s="28" t="s">
        <v>1902</v>
      </c>
      <c r="F2124" s="28"/>
      <c r="G2124" s="28" t="s">
        <v>7233</v>
      </c>
      <c r="H2124" s="28"/>
      <c r="I2124" s="28"/>
      <c r="J2124" s="28" t="s">
        <v>1614</v>
      </c>
      <c r="K2124" s="28" t="s">
        <v>811</v>
      </c>
      <c r="L2124" s="29">
        <f t="shared" si="798"/>
        <v>52800</v>
      </c>
      <c r="M2124" s="29">
        <v>44000.0</v>
      </c>
      <c r="N2124" s="28"/>
      <c r="O2124" s="30">
        <v>7200.0</v>
      </c>
      <c r="P2124" s="31">
        <f t="shared" si="803"/>
        <v>0.07333333333</v>
      </c>
      <c r="Q2124" s="32">
        <f t="shared" si="804"/>
        <v>45600</v>
      </c>
      <c r="R2124" s="32">
        <f t="shared" si="805"/>
        <v>35600</v>
      </c>
      <c r="S2124" s="28"/>
      <c r="T2124" s="28">
        <f t="shared" si="806"/>
        <v>0</v>
      </c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</row>
    <row r="2125" ht="12.75" customHeight="1">
      <c r="A2125" s="25" t="s">
        <v>128</v>
      </c>
      <c r="B2125" s="26" t="s">
        <v>1900</v>
      </c>
      <c r="C2125" s="27">
        <v>377.0</v>
      </c>
      <c r="D2125" s="28" t="s">
        <v>7234</v>
      </c>
      <c r="E2125" s="28" t="s">
        <v>1902</v>
      </c>
      <c r="F2125" s="28"/>
      <c r="G2125" s="28" t="s">
        <v>7235</v>
      </c>
      <c r="H2125" s="28"/>
      <c r="I2125" s="28"/>
      <c r="J2125" s="28" t="s">
        <v>1570</v>
      </c>
      <c r="K2125" s="28" t="s">
        <v>378</v>
      </c>
      <c r="L2125" s="29">
        <f t="shared" si="798"/>
        <v>43200</v>
      </c>
      <c r="M2125" s="29">
        <v>36000.0</v>
      </c>
      <c r="N2125" s="28"/>
      <c r="O2125" s="30">
        <v>7200.0</v>
      </c>
      <c r="P2125" s="31">
        <f t="shared" si="803"/>
        <v>0.06</v>
      </c>
      <c r="Q2125" s="32">
        <f t="shared" si="804"/>
        <v>36000</v>
      </c>
      <c r="R2125" s="32">
        <f t="shared" si="805"/>
        <v>26000</v>
      </c>
      <c r="S2125" s="28"/>
      <c r="T2125" s="28">
        <f t="shared" si="806"/>
        <v>0</v>
      </c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</row>
    <row r="2126" ht="12.75" customHeight="1">
      <c r="A2126" s="25" t="s">
        <v>128</v>
      </c>
      <c r="B2126" s="26" t="s">
        <v>1900</v>
      </c>
      <c r="C2126" s="27">
        <v>379.0</v>
      </c>
      <c r="D2126" s="28" t="s">
        <v>7236</v>
      </c>
      <c r="E2126" s="28" t="s">
        <v>1905</v>
      </c>
      <c r="F2126" s="28"/>
      <c r="G2126" s="28" t="s">
        <v>7237</v>
      </c>
      <c r="H2126" s="28"/>
      <c r="I2126" s="28"/>
      <c r="J2126" s="28" t="s">
        <v>1601</v>
      </c>
      <c r="K2126" s="28" t="s">
        <v>1188</v>
      </c>
      <c r="L2126" s="29">
        <f t="shared" si="798"/>
        <v>48000</v>
      </c>
      <c r="M2126" s="29">
        <v>40000.0</v>
      </c>
      <c r="N2126" s="28"/>
      <c r="O2126" s="30">
        <v>7200.0</v>
      </c>
      <c r="P2126" s="31">
        <f t="shared" si="803"/>
        <v>0.06666666667</v>
      </c>
      <c r="Q2126" s="32">
        <f t="shared" si="804"/>
        <v>40800</v>
      </c>
      <c r="R2126" s="32">
        <f t="shared" si="805"/>
        <v>30800</v>
      </c>
      <c r="S2126" s="28"/>
      <c r="T2126" s="28">
        <f t="shared" si="806"/>
        <v>0</v>
      </c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</row>
    <row r="2127" ht="12.75" customHeight="1">
      <c r="A2127" s="25" t="s">
        <v>128</v>
      </c>
      <c r="B2127" s="26" t="s">
        <v>1900</v>
      </c>
      <c r="C2127" s="27">
        <v>414.0</v>
      </c>
      <c r="D2127" s="28" t="s">
        <v>7238</v>
      </c>
      <c r="E2127" s="28" t="s">
        <v>1902</v>
      </c>
      <c r="F2127" s="28"/>
      <c r="G2127" s="28" t="s">
        <v>7239</v>
      </c>
      <c r="H2127" s="28"/>
      <c r="I2127" s="28"/>
      <c r="J2127" s="28" t="s">
        <v>1828</v>
      </c>
      <c r="K2127" s="28" t="s">
        <v>358</v>
      </c>
      <c r="L2127" s="29">
        <f t="shared" si="798"/>
        <v>36000</v>
      </c>
      <c r="M2127" s="29">
        <v>30000.0</v>
      </c>
      <c r="N2127" s="28"/>
      <c r="O2127" s="30">
        <v>7200.0</v>
      </c>
      <c r="P2127" s="31">
        <f t="shared" si="803"/>
        <v>0.05</v>
      </c>
      <c r="Q2127" s="32">
        <f t="shared" si="804"/>
        <v>28800</v>
      </c>
      <c r="R2127" s="32">
        <f t="shared" si="805"/>
        <v>18800</v>
      </c>
      <c r="S2127" s="28"/>
      <c r="T2127" s="28">
        <f t="shared" si="806"/>
        <v>0</v>
      </c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</row>
    <row r="2128" ht="12.75" customHeight="1">
      <c r="A2128" s="25" t="s">
        <v>128</v>
      </c>
      <c r="B2128" s="26" t="s">
        <v>1900</v>
      </c>
      <c r="C2128" s="27">
        <v>460.0</v>
      </c>
      <c r="D2128" s="28" t="s">
        <v>7240</v>
      </c>
      <c r="E2128" s="28" t="s">
        <v>1902</v>
      </c>
      <c r="F2128" s="28"/>
      <c r="G2128" s="28" t="s">
        <v>7241</v>
      </c>
      <c r="H2128" s="28"/>
      <c r="I2128" s="28"/>
      <c r="J2128" s="28" t="s">
        <v>1874</v>
      </c>
      <c r="K2128" s="28" t="s">
        <v>1166</v>
      </c>
      <c r="L2128" s="29">
        <f t="shared" si="798"/>
        <v>36000</v>
      </c>
      <c r="M2128" s="29">
        <v>30000.0</v>
      </c>
      <c r="N2128" s="28"/>
      <c r="O2128" s="30">
        <v>7200.0</v>
      </c>
      <c r="P2128" s="31">
        <f t="shared" si="803"/>
        <v>0.05</v>
      </c>
      <c r="Q2128" s="32">
        <f t="shared" si="804"/>
        <v>28800</v>
      </c>
      <c r="R2128" s="32">
        <f t="shared" si="805"/>
        <v>18800</v>
      </c>
      <c r="S2128" s="28"/>
      <c r="T2128" s="28">
        <f t="shared" si="806"/>
        <v>0</v>
      </c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</row>
    <row r="2129" ht="12.75" customHeight="1">
      <c r="A2129" s="25" t="s">
        <v>128</v>
      </c>
      <c r="B2129" s="26" t="s">
        <v>1900</v>
      </c>
      <c r="C2129" s="27">
        <v>470.0</v>
      </c>
      <c r="D2129" s="28" t="s">
        <v>7242</v>
      </c>
      <c r="E2129" s="28" t="s">
        <v>1905</v>
      </c>
      <c r="F2129" s="28"/>
      <c r="G2129" s="28" t="s">
        <v>7243</v>
      </c>
      <c r="H2129" s="28"/>
      <c r="I2129" s="28"/>
      <c r="J2129" s="28" t="s">
        <v>1621</v>
      </c>
      <c r="K2129" s="28" t="s">
        <v>972</v>
      </c>
      <c r="L2129" s="29">
        <f t="shared" si="798"/>
        <v>36000</v>
      </c>
      <c r="M2129" s="29">
        <v>30000.0</v>
      </c>
      <c r="N2129" s="28"/>
      <c r="O2129" s="30">
        <v>7200.0</v>
      </c>
      <c r="P2129" s="31">
        <f t="shared" si="803"/>
        <v>0.05</v>
      </c>
      <c r="Q2129" s="32">
        <f t="shared" si="804"/>
        <v>28800</v>
      </c>
      <c r="R2129" s="32">
        <f t="shared" si="805"/>
        <v>18800</v>
      </c>
      <c r="S2129" s="28"/>
      <c r="T2129" s="28">
        <f t="shared" si="806"/>
        <v>0</v>
      </c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</row>
    <row r="2130" ht="12.75" customHeight="1">
      <c r="A2130" s="25" t="s">
        <v>128</v>
      </c>
      <c r="B2130" s="26" t="s">
        <v>1900</v>
      </c>
      <c r="C2130" s="27">
        <v>473.0</v>
      </c>
      <c r="D2130" s="28" t="s">
        <v>7244</v>
      </c>
      <c r="E2130" s="28" t="s">
        <v>1905</v>
      </c>
      <c r="F2130" s="28"/>
      <c r="G2130" s="28" t="s">
        <v>7245</v>
      </c>
      <c r="H2130" s="28"/>
      <c r="I2130" s="28"/>
      <c r="J2130" s="28" t="s">
        <v>1692</v>
      </c>
      <c r="K2130" s="28" t="s">
        <v>1227</v>
      </c>
      <c r="L2130" s="29">
        <f t="shared" si="798"/>
        <v>12000</v>
      </c>
      <c r="M2130" s="29">
        <v>10000.0</v>
      </c>
      <c r="N2130" s="28"/>
      <c r="O2130" s="30">
        <v>7200.0</v>
      </c>
      <c r="P2130" s="31">
        <f t="shared" si="803"/>
        <v>0.01666666667</v>
      </c>
      <c r="Q2130" s="32">
        <f t="shared" si="804"/>
        <v>4800</v>
      </c>
      <c r="R2130" s="32">
        <f t="shared" si="805"/>
        <v>-5200</v>
      </c>
      <c r="S2130" s="28"/>
      <c r="T2130" s="28">
        <f t="shared" si="806"/>
        <v>0</v>
      </c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</row>
    <row r="2131" ht="12.75" customHeight="1">
      <c r="A2131" s="52" t="s">
        <v>128</v>
      </c>
      <c r="B2131" s="26" t="s">
        <v>1919</v>
      </c>
      <c r="C2131" s="34">
        <v>439.0</v>
      </c>
      <c r="D2131" s="26" t="s">
        <v>7246</v>
      </c>
      <c r="E2131" s="26" t="s">
        <v>1902</v>
      </c>
      <c r="F2131" s="28"/>
      <c r="G2131" s="28"/>
      <c r="H2131" s="28"/>
      <c r="I2131" s="28"/>
      <c r="J2131" s="26" t="s">
        <v>1586</v>
      </c>
      <c r="K2131" s="26" t="s">
        <v>871</v>
      </c>
      <c r="L2131" s="40">
        <v>42000.0</v>
      </c>
      <c r="M2131" s="29">
        <f t="shared" ref="M2131:M2144" si="807">L2131</f>
        <v>42000</v>
      </c>
      <c r="N2131" s="53"/>
      <c r="O2131" s="37">
        <v>7200.0</v>
      </c>
      <c r="P2131" s="31">
        <f t="shared" si="803"/>
        <v>0.05833333333</v>
      </c>
      <c r="Q2131" s="32">
        <f t="shared" si="804"/>
        <v>34800</v>
      </c>
      <c r="R2131" s="32">
        <f t="shared" si="805"/>
        <v>24800</v>
      </c>
      <c r="S2131" s="28"/>
      <c r="T2131" s="28">
        <f t="shared" si="806"/>
        <v>0</v>
      </c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</row>
    <row r="2132" ht="12.75" customHeight="1">
      <c r="A2132" s="33" t="s">
        <v>128</v>
      </c>
      <c r="B2132" s="26" t="s">
        <v>2005</v>
      </c>
      <c r="C2132" s="54">
        <v>596.0</v>
      </c>
      <c r="D2132" s="28" t="s">
        <v>7247</v>
      </c>
      <c r="E2132" s="26" t="s">
        <v>1902</v>
      </c>
      <c r="F2132" s="35" t="s">
        <v>2010</v>
      </c>
      <c r="G2132" s="35" t="s">
        <v>7248</v>
      </c>
      <c r="H2132" s="28"/>
      <c r="I2132" s="28"/>
      <c r="J2132" s="35" t="s">
        <v>1540</v>
      </c>
      <c r="K2132" s="35" t="s">
        <v>300</v>
      </c>
      <c r="L2132" s="40">
        <v>47000.0</v>
      </c>
      <c r="M2132" s="29">
        <f t="shared" si="807"/>
        <v>47000</v>
      </c>
      <c r="N2132" s="53"/>
      <c r="O2132" s="30">
        <v>7200.0</v>
      </c>
      <c r="P2132" s="31">
        <f t="shared" si="803"/>
        <v>0.06527777778</v>
      </c>
      <c r="Q2132" s="32">
        <f t="shared" si="804"/>
        <v>39800</v>
      </c>
      <c r="R2132" s="32">
        <f t="shared" si="805"/>
        <v>29800</v>
      </c>
      <c r="S2132" s="28"/>
      <c r="T2132" s="28">
        <f t="shared" si="806"/>
        <v>0</v>
      </c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</row>
    <row r="2133" ht="12.75" customHeight="1">
      <c r="A2133" s="33" t="s">
        <v>128</v>
      </c>
      <c r="B2133" s="26" t="s">
        <v>2005</v>
      </c>
      <c r="C2133" s="54">
        <v>603.0</v>
      </c>
      <c r="D2133" s="28" t="s">
        <v>7249</v>
      </c>
      <c r="E2133" s="26" t="s">
        <v>1905</v>
      </c>
      <c r="F2133" s="35" t="s">
        <v>2007</v>
      </c>
      <c r="G2133" s="35" t="s">
        <v>7250</v>
      </c>
      <c r="H2133" s="28"/>
      <c r="I2133" s="28"/>
      <c r="J2133" s="35" t="s">
        <v>1765</v>
      </c>
      <c r="K2133" s="35" t="s">
        <v>1204</v>
      </c>
      <c r="L2133" s="40">
        <v>12000.0</v>
      </c>
      <c r="M2133" s="29">
        <f t="shared" si="807"/>
        <v>12000</v>
      </c>
      <c r="N2133" s="53"/>
      <c r="O2133" s="30">
        <v>7200.0</v>
      </c>
      <c r="P2133" s="31">
        <f t="shared" si="803"/>
        <v>0.01666666667</v>
      </c>
      <c r="Q2133" s="32">
        <f t="shared" si="804"/>
        <v>4800</v>
      </c>
      <c r="R2133" s="32">
        <f t="shared" si="805"/>
        <v>-5200</v>
      </c>
      <c r="S2133" s="28"/>
      <c r="T2133" s="28">
        <f t="shared" si="806"/>
        <v>0</v>
      </c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</row>
    <row r="2134" ht="12.75" customHeight="1">
      <c r="A2134" s="52" t="s">
        <v>128</v>
      </c>
      <c r="B2134" s="26" t="s">
        <v>2005</v>
      </c>
      <c r="C2134" s="34">
        <v>823.0</v>
      </c>
      <c r="D2134" s="28" t="str">
        <f t="shared" ref="D2134:D2135" si="808">CONCATENATE(A2134," x ", G2134)</f>
        <v>Sergei Prokofiev (CAN) x Kozmina Bay (GB)</v>
      </c>
      <c r="E2134" s="26" t="s">
        <v>1902</v>
      </c>
      <c r="F2134" s="26" t="s">
        <v>2019</v>
      </c>
      <c r="G2134" s="26" t="s">
        <v>7251</v>
      </c>
      <c r="H2134" s="28"/>
      <c r="I2134" s="28"/>
      <c r="J2134" s="26" t="s">
        <v>1765</v>
      </c>
      <c r="K2134" s="26" t="s">
        <v>1093</v>
      </c>
      <c r="L2134" s="55">
        <v>21000.0</v>
      </c>
      <c r="M2134" s="29">
        <f t="shared" si="807"/>
        <v>21000</v>
      </c>
      <c r="N2134" s="28"/>
      <c r="O2134" s="37">
        <v>7200.0</v>
      </c>
      <c r="P2134" s="31">
        <f t="shared" si="803"/>
        <v>0.02916666667</v>
      </c>
      <c r="Q2134" s="32">
        <f t="shared" si="804"/>
        <v>13800</v>
      </c>
      <c r="R2134" s="32">
        <f t="shared" si="805"/>
        <v>3800</v>
      </c>
      <c r="S2134" s="28"/>
      <c r="T2134" s="28">
        <f t="shared" si="806"/>
        <v>0</v>
      </c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</row>
    <row r="2135" ht="12.75" customHeight="1">
      <c r="A2135" s="52" t="s">
        <v>128</v>
      </c>
      <c r="B2135" s="26" t="s">
        <v>2005</v>
      </c>
      <c r="C2135" s="34">
        <v>877.0</v>
      </c>
      <c r="D2135" s="28" t="str">
        <f t="shared" si="808"/>
        <v>Sergei Prokofiev (CAN) x Monisha (FR)</v>
      </c>
      <c r="E2135" s="26" t="s">
        <v>1902</v>
      </c>
      <c r="F2135" s="26" t="s">
        <v>2019</v>
      </c>
      <c r="G2135" s="26" t="s">
        <v>7252</v>
      </c>
      <c r="H2135" s="28"/>
      <c r="I2135" s="28"/>
      <c r="J2135" s="26" t="s">
        <v>1424</v>
      </c>
      <c r="K2135" s="26" t="s">
        <v>854</v>
      </c>
      <c r="L2135" s="55">
        <v>12500.0</v>
      </c>
      <c r="M2135" s="29">
        <f t="shared" si="807"/>
        <v>12500</v>
      </c>
      <c r="N2135" s="28"/>
      <c r="O2135" s="37">
        <v>7200.0</v>
      </c>
      <c r="P2135" s="31">
        <f t="shared" si="803"/>
        <v>0.01736111111</v>
      </c>
      <c r="Q2135" s="32">
        <f t="shared" si="804"/>
        <v>5300</v>
      </c>
      <c r="R2135" s="32">
        <f t="shared" si="805"/>
        <v>-4700</v>
      </c>
      <c r="S2135" s="28"/>
      <c r="T2135" s="28">
        <f t="shared" si="806"/>
        <v>0</v>
      </c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</row>
    <row r="2136" ht="12.75" customHeight="1">
      <c r="A2136" s="38" t="s">
        <v>128</v>
      </c>
      <c r="B2136" s="34" t="s">
        <v>1921</v>
      </c>
      <c r="C2136" s="39" t="s">
        <v>4490</v>
      </c>
      <c r="D2136" s="28" t="s">
        <v>7253</v>
      </c>
      <c r="E2136" s="26" t="s">
        <v>1905</v>
      </c>
      <c r="F2136" s="28" t="s">
        <v>1952</v>
      </c>
      <c r="G2136" s="28" t="s">
        <v>7254</v>
      </c>
      <c r="H2136" s="28" t="s">
        <v>3882</v>
      </c>
      <c r="I2136" s="28" t="s">
        <v>112</v>
      </c>
      <c r="J2136" s="28" t="s">
        <v>1847</v>
      </c>
      <c r="K2136" s="28" t="s">
        <v>1170</v>
      </c>
      <c r="L2136" s="40">
        <v>22000.0</v>
      </c>
      <c r="M2136" s="29">
        <f t="shared" si="807"/>
        <v>22000</v>
      </c>
      <c r="N2136" s="41"/>
      <c r="O2136" s="37">
        <v>7200.0</v>
      </c>
      <c r="P2136" s="31">
        <f t="shared" si="803"/>
        <v>0.03055555556</v>
      </c>
      <c r="Q2136" s="32">
        <f t="shared" si="804"/>
        <v>14800</v>
      </c>
      <c r="R2136" s="32">
        <f t="shared" si="805"/>
        <v>4800</v>
      </c>
      <c r="S2136" s="28"/>
      <c r="T2136" s="28">
        <f t="shared" si="806"/>
        <v>0</v>
      </c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</row>
    <row r="2137" ht="12.75" customHeight="1">
      <c r="A2137" s="38" t="s">
        <v>128</v>
      </c>
      <c r="B2137" s="34" t="s">
        <v>1921</v>
      </c>
      <c r="C2137" s="39" t="s">
        <v>7167</v>
      </c>
      <c r="D2137" s="28" t="s">
        <v>7255</v>
      </c>
      <c r="E2137" s="26" t="s">
        <v>1902</v>
      </c>
      <c r="F2137" s="28" t="s">
        <v>1944</v>
      </c>
      <c r="G2137" s="28" t="s">
        <v>7256</v>
      </c>
      <c r="H2137" s="28" t="s">
        <v>3882</v>
      </c>
      <c r="I2137" s="28" t="s">
        <v>4000</v>
      </c>
      <c r="J2137" s="28" t="s">
        <v>1563</v>
      </c>
      <c r="K2137" s="28" t="s">
        <v>450</v>
      </c>
      <c r="L2137" s="40">
        <v>28000.0</v>
      </c>
      <c r="M2137" s="29">
        <f t="shared" si="807"/>
        <v>28000</v>
      </c>
      <c r="N2137" s="41"/>
      <c r="O2137" s="37">
        <v>7200.0</v>
      </c>
      <c r="P2137" s="31">
        <f t="shared" si="803"/>
        <v>0.03888888889</v>
      </c>
      <c r="Q2137" s="32">
        <f t="shared" si="804"/>
        <v>20800</v>
      </c>
      <c r="R2137" s="32">
        <f t="shared" si="805"/>
        <v>10800</v>
      </c>
      <c r="S2137" s="28"/>
      <c r="T2137" s="28">
        <f t="shared" si="806"/>
        <v>0</v>
      </c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</row>
    <row r="2138" ht="12.75" customHeight="1">
      <c r="A2138" s="38" t="s">
        <v>128</v>
      </c>
      <c r="B2138" s="34" t="s">
        <v>1921</v>
      </c>
      <c r="C2138" s="39" t="s">
        <v>7257</v>
      </c>
      <c r="D2138" s="28" t="s">
        <v>7258</v>
      </c>
      <c r="E2138" s="26" t="s">
        <v>1902</v>
      </c>
      <c r="F2138" s="28" t="s">
        <v>1924</v>
      </c>
      <c r="G2138" s="28" t="s">
        <v>7259</v>
      </c>
      <c r="H2138" s="28" t="s">
        <v>3882</v>
      </c>
      <c r="I2138" s="28" t="s">
        <v>7132</v>
      </c>
      <c r="J2138" s="28" t="s">
        <v>1708</v>
      </c>
      <c r="K2138" s="28" t="s">
        <v>614</v>
      </c>
      <c r="L2138" s="40">
        <v>31000.0</v>
      </c>
      <c r="M2138" s="29">
        <f t="shared" si="807"/>
        <v>31000</v>
      </c>
      <c r="N2138" s="41"/>
      <c r="O2138" s="37">
        <v>7200.0</v>
      </c>
      <c r="P2138" s="31">
        <f t="shared" si="803"/>
        <v>0.04305555556</v>
      </c>
      <c r="Q2138" s="32">
        <f t="shared" si="804"/>
        <v>23800</v>
      </c>
      <c r="R2138" s="32">
        <f t="shared" si="805"/>
        <v>13800</v>
      </c>
      <c r="S2138" s="28"/>
      <c r="T2138" s="28">
        <f t="shared" si="806"/>
        <v>0</v>
      </c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</row>
    <row r="2139" ht="12.75" customHeight="1">
      <c r="A2139" s="38" t="s">
        <v>128</v>
      </c>
      <c r="B2139" s="34" t="s">
        <v>1928</v>
      </c>
      <c r="C2139" s="39" t="s">
        <v>4977</v>
      </c>
      <c r="D2139" s="28" t="s">
        <v>7260</v>
      </c>
      <c r="E2139" s="26" t="s">
        <v>1902</v>
      </c>
      <c r="F2139" s="28" t="s">
        <v>1924</v>
      </c>
      <c r="G2139" s="28" t="s">
        <v>7261</v>
      </c>
      <c r="H2139" s="28" t="s">
        <v>3882</v>
      </c>
      <c r="I2139" s="28" t="s">
        <v>93</v>
      </c>
      <c r="J2139" s="28" t="s">
        <v>1708</v>
      </c>
      <c r="K2139" s="28" t="s">
        <v>946</v>
      </c>
      <c r="L2139" s="40">
        <v>27000.0</v>
      </c>
      <c r="M2139" s="29">
        <f t="shared" si="807"/>
        <v>27000</v>
      </c>
      <c r="N2139" s="41"/>
      <c r="O2139" s="37">
        <v>7200.0</v>
      </c>
      <c r="P2139" s="31">
        <f t="shared" si="803"/>
        <v>0.0375</v>
      </c>
      <c r="Q2139" s="32">
        <f t="shared" si="804"/>
        <v>19800</v>
      </c>
      <c r="R2139" s="32">
        <f t="shared" si="805"/>
        <v>9800</v>
      </c>
      <c r="S2139" s="28"/>
      <c r="T2139" s="28">
        <f t="shared" si="806"/>
        <v>0</v>
      </c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</row>
    <row r="2140" ht="12.75" customHeight="1">
      <c r="A2140" s="38" t="s">
        <v>128</v>
      </c>
      <c r="B2140" s="34" t="s">
        <v>1928</v>
      </c>
      <c r="C2140" s="39" t="s">
        <v>4074</v>
      </c>
      <c r="D2140" s="28" t="s">
        <v>7262</v>
      </c>
      <c r="E2140" s="26" t="s">
        <v>1905</v>
      </c>
      <c r="F2140" s="28" t="s">
        <v>1924</v>
      </c>
      <c r="G2140" s="28" t="s">
        <v>7263</v>
      </c>
      <c r="H2140" s="28" t="s">
        <v>3882</v>
      </c>
      <c r="I2140" s="28" t="s">
        <v>2678</v>
      </c>
      <c r="J2140" s="28" t="s">
        <v>1449</v>
      </c>
      <c r="K2140" s="28" t="s">
        <v>633</v>
      </c>
      <c r="L2140" s="40">
        <v>6000.0</v>
      </c>
      <c r="M2140" s="29">
        <f t="shared" si="807"/>
        <v>6000</v>
      </c>
      <c r="N2140" s="41"/>
      <c r="O2140" s="37">
        <v>7200.0</v>
      </c>
      <c r="P2140" s="31">
        <f t="shared" si="803"/>
        <v>0.008333333333</v>
      </c>
      <c r="Q2140" s="32">
        <f t="shared" si="804"/>
        <v>-1200</v>
      </c>
      <c r="R2140" s="32">
        <f t="shared" si="805"/>
        <v>-11200</v>
      </c>
      <c r="S2140" s="28"/>
      <c r="T2140" s="28">
        <f t="shared" si="806"/>
        <v>1</v>
      </c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</row>
    <row r="2141" ht="12.75" customHeight="1">
      <c r="A2141" s="38" t="s">
        <v>128</v>
      </c>
      <c r="B2141" s="34" t="s">
        <v>1928</v>
      </c>
      <c r="C2141" s="39" t="s">
        <v>7264</v>
      </c>
      <c r="D2141" s="28" t="s">
        <v>7265</v>
      </c>
      <c r="E2141" s="26" t="s">
        <v>1902</v>
      </c>
      <c r="F2141" s="28" t="s">
        <v>1924</v>
      </c>
      <c r="G2141" s="28" t="s">
        <v>7266</v>
      </c>
      <c r="H2141" s="28" t="s">
        <v>3882</v>
      </c>
      <c r="I2141" s="28" t="s">
        <v>2834</v>
      </c>
      <c r="J2141" s="28" t="s">
        <v>1720</v>
      </c>
      <c r="K2141" s="28" t="s">
        <v>1175</v>
      </c>
      <c r="L2141" s="40">
        <v>18000.0</v>
      </c>
      <c r="M2141" s="29">
        <f t="shared" si="807"/>
        <v>18000</v>
      </c>
      <c r="N2141" s="41"/>
      <c r="O2141" s="37">
        <v>7200.0</v>
      </c>
      <c r="P2141" s="31">
        <f t="shared" si="803"/>
        <v>0.025</v>
      </c>
      <c r="Q2141" s="32">
        <f t="shared" si="804"/>
        <v>10800</v>
      </c>
      <c r="R2141" s="32">
        <f t="shared" si="805"/>
        <v>800</v>
      </c>
      <c r="S2141" s="28"/>
      <c r="T2141" s="28">
        <f t="shared" si="806"/>
        <v>0</v>
      </c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</row>
    <row r="2142" ht="12.75" customHeight="1">
      <c r="A2142" s="38" t="s">
        <v>128</v>
      </c>
      <c r="B2142" s="34" t="s">
        <v>1928</v>
      </c>
      <c r="C2142" s="39" t="s">
        <v>7267</v>
      </c>
      <c r="D2142" s="28" t="s">
        <v>7268</v>
      </c>
      <c r="E2142" s="26" t="s">
        <v>1905</v>
      </c>
      <c r="F2142" s="28" t="s">
        <v>1944</v>
      </c>
      <c r="G2142" s="28" t="s">
        <v>7269</v>
      </c>
      <c r="H2142" s="28" t="s">
        <v>3882</v>
      </c>
      <c r="I2142" s="28" t="s">
        <v>112</v>
      </c>
      <c r="J2142" s="28" t="s">
        <v>1586</v>
      </c>
      <c r="K2142" s="28" t="s">
        <v>1100</v>
      </c>
      <c r="L2142" s="40">
        <v>11000.0</v>
      </c>
      <c r="M2142" s="29">
        <f t="shared" si="807"/>
        <v>11000</v>
      </c>
      <c r="N2142" s="41"/>
      <c r="O2142" s="37">
        <v>7200.0</v>
      </c>
      <c r="P2142" s="31">
        <f t="shared" si="803"/>
        <v>0.01527777778</v>
      </c>
      <c r="Q2142" s="32">
        <f t="shared" si="804"/>
        <v>3800</v>
      </c>
      <c r="R2142" s="32">
        <f t="shared" si="805"/>
        <v>-6200</v>
      </c>
      <c r="S2142" s="28"/>
      <c r="T2142" s="28">
        <f t="shared" si="806"/>
        <v>0</v>
      </c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</row>
    <row r="2143" ht="12.75" customHeight="1">
      <c r="A2143" s="38" t="s">
        <v>128</v>
      </c>
      <c r="B2143" s="34" t="s">
        <v>1928</v>
      </c>
      <c r="C2143" s="39" t="s">
        <v>7270</v>
      </c>
      <c r="D2143" s="28" t="s">
        <v>7271</v>
      </c>
      <c r="E2143" s="26" t="s">
        <v>1905</v>
      </c>
      <c r="F2143" s="28" t="s">
        <v>1924</v>
      </c>
      <c r="G2143" s="28" t="s">
        <v>7272</v>
      </c>
      <c r="H2143" s="28" t="s">
        <v>3882</v>
      </c>
      <c r="I2143" s="28" t="s">
        <v>4320</v>
      </c>
      <c r="J2143" s="28" t="s">
        <v>1545</v>
      </c>
      <c r="K2143" s="28" t="s">
        <v>891</v>
      </c>
      <c r="L2143" s="40">
        <v>11000.0</v>
      </c>
      <c r="M2143" s="29">
        <f t="shared" si="807"/>
        <v>11000</v>
      </c>
      <c r="N2143" s="41"/>
      <c r="O2143" s="37">
        <v>7200.0</v>
      </c>
      <c r="P2143" s="31">
        <f t="shared" si="803"/>
        <v>0.01527777778</v>
      </c>
      <c r="Q2143" s="32">
        <f t="shared" si="804"/>
        <v>3800</v>
      </c>
      <c r="R2143" s="32">
        <f t="shared" si="805"/>
        <v>-6200</v>
      </c>
      <c r="S2143" s="28"/>
      <c r="T2143" s="28">
        <f t="shared" si="806"/>
        <v>0</v>
      </c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</row>
    <row r="2144" ht="12.75" customHeight="1">
      <c r="A2144" s="38" t="s">
        <v>128</v>
      </c>
      <c r="B2144" s="34" t="s">
        <v>1928</v>
      </c>
      <c r="C2144" s="39" t="s">
        <v>6433</v>
      </c>
      <c r="D2144" s="28" t="s">
        <v>7273</v>
      </c>
      <c r="E2144" s="26" t="s">
        <v>1902</v>
      </c>
      <c r="F2144" s="28" t="s">
        <v>1924</v>
      </c>
      <c r="G2144" s="28" t="s">
        <v>7274</v>
      </c>
      <c r="H2144" s="28" t="s">
        <v>3882</v>
      </c>
      <c r="I2144" s="28" t="s">
        <v>2505</v>
      </c>
      <c r="J2144" s="28" t="s">
        <v>1459</v>
      </c>
      <c r="K2144" s="28" t="s">
        <v>855</v>
      </c>
      <c r="L2144" s="40">
        <v>24000.0</v>
      </c>
      <c r="M2144" s="29">
        <f t="shared" si="807"/>
        <v>24000</v>
      </c>
      <c r="N2144" s="41"/>
      <c r="O2144" s="37">
        <v>7200.0</v>
      </c>
      <c r="P2144" s="31">
        <f t="shared" si="803"/>
        <v>0.03333333333</v>
      </c>
      <c r="Q2144" s="32">
        <f t="shared" si="804"/>
        <v>16800</v>
      </c>
      <c r="R2144" s="32">
        <f t="shared" si="805"/>
        <v>6800</v>
      </c>
      <c r="S2144" s="28"/>
      <c r="T2144" s="28">
        <f t="shared" si="806"/>
        <v>0</v>
      </c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</row>
    <row r="2145" ht="12.75" customHeight="1">
      <c r="A2145" s="25" t="s">
        <v>128</v>
      </c>
      <c r="B2145" s="26" t="s">
        <v>1933</v>
      </c>
      <c r="C2145" s="39" t="s">
        <v>7275</v>
      </c>
      <c r="D2145" s="28" t="s">
        <v>7276</v>
      </c>
      <c r="E2145" s="28" t="s">
        <v>1902</v>
      </c>
      <c r="F2145" s="28" t="s">
        <v>1952</v>
      </c>
      <c r="G2145" s="28" t="s">
        <v>7277</v>
      </c>
      <c r="H2145" s="53" t="s">
        <v>3882</v>
      </c>
      <c r="I2145" s="28" t="s">
        <v>2125</v>
      </c>
      <c r="J2145" s="28" t="s">
        <v>1833</v>
      </c>
      <c r="K2145" s="28" t="s">
        <v>270</v>
      </c>
      <c r="L2145" s="29">
        <f t="shared" ref="L2145:L2155" si="809">M2145*1.2</f>
        <v>96000</v>
      </c>
      <c r="M2145" s="49">
        <v>80000.0</v>
      </c>
      <c r="N2145" s="28"/>
      <c r="O2145" s="30">
        <v>7200.0</v>
      </c>
      <c r="P2145" s="31">
        <f t="shared" si="803"/>
        <v>0.1333333333</v>
      </c>
      <c r="Q2145" s="32">
        <f t="shared" si="804"/>
        <v>88800</v>
      </c>
      <c r="R2145" s="32">
        <f t="shared" si="805"/>
        <v>78800</v>
      </c>
      <c r="S2145" s="28"/>
      <c r="T2145" s="28">
        <f t="shared" si="806"/>
        <v>0</v>
      </c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</row>
    <row r="2146" ht="12.75" customHeight="1">
      <c r="A2146" s="25" t="s">
        <v>128</v>
      </c>
      <c r="B2146" s="26" t="s">
        <v>1933</v>
      </c>
      <c r="C2146" s="39" t="s">
        <v>7278</v>
      </c>
      <c r="D2146" s="28" t="s">
        <v>7279</v>
      </c>
      <c r="E2146" s="28" t="s">
        <v>1902</v>
      </c>
      <c r="F2146" s="28" t="s">
        <v>1924</v>
      </c>
      <c r="G2146" s="28" t="s">
        <v>7280</v>
      </c>
      <c r="H2146" s="53" t="s">
        <v>3882</v>
      </c>
      <c r="I2146" s="28" t="s">
        <v>2026</v>
      </c>
      <c r="J2146" s="28" t="s">
        <v>1605</v>
      </c>
      <c r="K2146" s="28" t="s">
        <v>223</v>
      </c>
      <c r="L2146" s="29">
        <f t="shared" si="809"/>
        <v>120000</v>
      </c>
      <c r="M2146" s="49">
        <v>100000.0</v>
      </c>
      <c r="N2146" s="28"/>
      <c r="O2146" s="30">
        <v>7200.0</v>
      </c>
      <c r="P2146" s="31">
        <f t="shared" si="803"/>
        <v>0.1666666667</v>
      </c>
      <c r="Q2146" s="32">
        <f t="shared" si="804"/>
        <v>112800</v>
      </c>
      <c r="R2146" s="32">
        <f t="shared" si="805"/>
        <v>102800</v>
      </c>
      <c r="S2146" s="28"/>
      <c r="T2146" s="28">
        <f t="shared" si="806"/>
        <v>0</v>
      </c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</row>
    <row r="2147" ht="12.75" customHeight="1">
      <c r="A2147" s="25" t="s">
        <v>128</v>
      </c>
      <c r="B2147" s="26" t="s">
        <v>1937</v>
      </c>
      <c r="C2147" s="44" t="s">
        <v>7281</v>
      </c>
      <c r="D2147" s="6" t="s">
        <v>7282</v>
      </c>
      <c r="E2147" s="6" t="s">
        <v>1902</v>
      </c>
      <c r="F2147" s="6" t="s">
        <v>1924</v>
      </c>
      <c r="G2147" s="6" t="s">
        <v>7283</v>
      </c>
      <c r="I2147" s="6" t="s">
        <v>3882</v>
      </c>
      <c r="J2147" s="6" t="s">
        <v>1878</v>
      </c>
      <c r="K2147" s="6" t="s">
        <v>640</v>
      </c>
      <c r="L2147" s="29">
        <f t="shared" si="809"/>
        <v>102000</v>
      </c>
      <c r="M2147" s="45">
        <v>85000.0</v>
      </c>
      <c r="O2147" s="30">
        <v>7200.0</v>
      </c>
      <c r="P2147" s="31">
        <v>0.11805555555555555</v>
      </c>
      <c r="Q2147" s="32">
        <v>77800.0</v>
      </c>
      <c r="R2147" s="32">
        <v>67800.0</v>
      </c>
      <c r="S2147" s="28"/>
      <c r="T2147" s="28">
        <f t="shared" ref="T2147:T2167" si="810">IF(O2147&gt;=M2147,1,0)</f>
        <v>0</v>
      </c>
    </row>
    <row r="2148" ht="12.75" customHeight="1">
      <c r="A2148" s="25" t="s">
        <v>128</v>
      </c>
      <c r="B2148" s="26" t="s">
        <v>1937</v>
      </c>
      <c r="C2148" s="44" t="s">
        <v>7284</v>
      </c>
      <c r="D2148" s="6" t="s">
        <v>7285</v>
      </c>
      <c r="E2148" s="6" t="s">
        <v>1902</v>
      </c>
      <c r="F2148" s="6" t="s">
        <v>1944</v>
      </c>
      <c r="G2148" s="6" t="s">
        <v>7286</v>
      </c>
      <c r="I2148" s="6" t="s">
        <v>3882</v>
      </c>
      <c r="J2148" s="6" t="s">
        <v>1587</v>
      </c>
      <c r="K2148" s="6" t="s">
        <v>1376</v>
      </c>
      <c r="L2148" s="29">
        <f t="shared" si="809"/>
        <v>42000</v>
      </c>
      <c r="M2148" s="45">
        <v>35000.0</v>
      </c>
      <c r="O2148" s="30">
        <v>7200.0</v>
      </c>
      <c r="P2148" s="31">
        <v>0.048611111111111105</v>
      </c>
      <c r="Q2148" s="32">
        <v>27800.0</v>
      </c>
      <c r="R2148" s="32">
        <v>17800.0</v>
      </c>
      <c r="S2148" s="28"/>
      <c r="T2148" s="28">
        <f t="shared" si="810"/>
        <v>0</v>
      </c>
    </row>
    <row r="2149" ht="12.75" customHeight="1">
      <c r="A2149" s="25" t="s">
        <v>128</v>
      </c>
      <c r="B2149" s="26" t="s">
        <v>1937</v>
      </c>
      <c r="C2149" s="39" t="s">
        <v>7287</v>
      </c>
      <c r="D2149" s="28" t="s">
        <v>7288</v>
      </c>
      <c r="E2149" s="28" t="s">
        <v>1902</v>
      </c>
      <c r="F2149" s="28" t="s">
        <v>1944</v>
      </c>
      <c r="G2149" s="28" t="s">
        <v>7289</v>
      </c>
      <c r="H2149" s="28" t="s">
        <v>3882</v>
      </c>
      <c r="I2149" s="28" t="s">
        <v>2505</v>
      </c>
      <c r="J2149" s="28" t="s">
        <v>1851</v>
      </c>
      <c r="K2149" s="28" t="s">
        <v>409</v>
      </c>
      <c r="L2149" s="29">
        <f t="shared" si="809"/>
        <v>66000</v>
      </c>
      <c r="M2149" s="40">
        <v>55000.0</v>
      </c>
      <c r="N2149" s="32"/>
      <c r="O2149" s="30">
        <v>7200.0</v>
      </c>
      <c r="P2149" s="31">
        <f t="shared" ref="P2149:P2167" si="811">sum(M2149/O2149/100)</f>
        <v>0.07638888889</v>
      </c>
      <c r="Q2149" s="32">
        <f t="shared" ref="Q2149:Q2167" si="812">sum(M2149-O2149)</f>
        <v>47800</v>
      </c>
      <c r="R2149" s="32">
        <f t="shared" ref="R2149:R2167" si="813">M2149-O2149-$S$1</f>
        <v>37800</v>
      </c>
      <c r="S2149" s="28"/>
      <c r="T2149" s="28">
        <f t="shared" si="810"/>
        <v>0</v>
      </c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</row>
    <row r="2150" ht="12.75" customHeight="1">
      <c r="A2150" s="25" t="s">
        <v>128</v>
      </c>
      <c r="B2150" s="26" t="s">
        <v>1937</v>
      </c>
      <c r="C2150" s="39" t="s">
        <v>2539</v>
      </c>
      <c r="D2150" s="28" t="s">
        <v>7290</v>
      </c>
      <c r="E2150" s="28" t="s">
        <v>1902</v>
      </c>
      <c r="F2150" s="28" t="s">
        <v>1924</v>
      </c>
      <c r="G2150" s="28" t="s">
        <v>7291</v>
      </c>
      <c r="H2150" s="28" t="s">
        <v>3882</v>
      </c>
      <c r="I2150" s="28" t="s">
        <v>3864</v>
      </c>
      <c r="J2150" s="28" t="s">
        <v>1878</v>
      </c>
      <c r="K2150" s="28" t="s">
        <v>775</v>
      </c>
      <c r="L2150" s="29">
        <f t="shared" si="809"/>
        <v>69600</v>
      </c>
      <c r="M2150" s="40">
        <v>58000.0</v>
      </c>
      <c r="N2150" s="32"/>
      <c r="O2150" s="30">
        <v>7200.0</v>
      </c>
      <c r="P2150" s="31">
        <f t="shared" si="811"/>
        <v>0.08055555556</v>
      </c>
      <c r="Q2150" s="32">
        <f t="shared" si="812"/>
        <v>50800</v>
      </c>
      <c r="R2150" s="32">
        <f t="shared" si="813"/>
        <v>40800</v>
      </c>
      <c r="S2150" s="28"/>
      <c r="T2150" s="28">
        <f t="shared" si="810"/>
        <v>0</v>
      </c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</row>
    <row r="2151" ht="12.75" customHeight="1">
      <c r="A2151" s="25" t="s">
        <v>128</v>
      </c>
      <c r="B2151" s="26" t="s">
        <v>1937</v>
      </c>
      <c r="C2151" s="42" t="s">
        <v>7292</v>
      </c>
      <c r="D2151" s="28" t="s">
        <v>7293</v>
      </c>
      <c r="E2151" s="28" t="s">
        <v>1905</v>
      </c>
      <c r="F2151" s="28" t="s">
        <v>1952</v>
      </c>
      <c r="G2151" s="28" t="s">
        <v>7294</v>
      </c>
      <c r="H2151" s="28" t="s">
        <v>3882</v>
      </c>
      <c r="I2151" s="28" t="s">
        <v>2030</v>
      </c>
      <c r="J2151" s="28" t="s">
        <v>1690</v>
      </c>
      <c r="K2151" s="28" t="s">
        <v>1041</v>
      </c>
      <c r="L2151" s="29">
        <f t="shared" si="809"/>
        <v>48000</v>
      </c>
      <c r="M2151" s="43">
        <v>40000.0</v>
      </c>
      <c r="N2151" s="28"/>
      <c r="O2151" s="30">
        <v>7200.0</v>
      </c>
      <c r="P2151" s="31">
        <f t="shared" si="811"/>
        <v>0.05555555556</v>
      </c>
      <c r="Q2151" s="32">
        <f t="shared" si="812"/>
        <v>32800</v>
      </c>
      <c r="R2151" s="32">
        <f t="shared" si="813"/>
        <v>22800</v>
      </c>
      <c r="S2151" s="28"/>
      <c r="T2151" s="28">
        <f t="shared" si="810"/>
        <v>0</v>
      </c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</row>
    <row r="2152" ht="12.75" customHeight="1">
      <c r="A2152" s="25" t="s">
        <v>128</v>
      </c>
      <c r="B2152" s="26" t="s">
        <v>1937</v>
      </c>
      <c r="C2152" s="42" t="s">
        <v>5572</v>
      </c>
      <c r="D2152" s="28" t="s">
        <v>7295</v>
      </c>
      <c r="E2152" s="28" t="s">
        <v>1902</v>
      </c>
      <c r="F2152" s="28" t="s">
        <v>1944</v>
      </c>
      <c r="G2152" s="28" t="s">
        <v>7296</v>
      </c>
      <c r="H2152" s="28" t="s">
        <v>3882</v>
      </c>
      <c r="I2152" s="28" t="s">
        <v>6445</v>
      </c>
      <c r="J2152" s="28" t="s">
        <v>1712</v>
      </c>
      <c r="K2152" s="28" t="s">
        <v>1178</v>
      </c>
      <c r="L2152" s="29">
        <f t="shared" si="809"/>
        <v>204000</v>
      </c>
      <c r="M2152" s="43">
        <v>170000.0</v>
      </c>
      <c r="N2152" s="28"/>
      <c r="O2152" s="30">
        <v>7200.0</v>
      </c>
      <c r="P2152" s="31">
        <f t="shared" si="811"/>
        <v>0.2361111111</v>
      </c>
      <c r="Q2152" s="32">
        <f t="shared" si="812"/>
        <v>162800</v>
      </c>
      <c r="R2152" s="32">
        <f t="shared" si="813"/>
        <v>152800</v>
      </c>
      <c r="S2152" s="28"/>
      <c r="T2152" s="28">
        <f t="shared" si="810"/>
        <v>0</v>
      </c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</row>
    <row r="2153" ht="12.75" customHeight="1">
      <c r="A2153" s="25" t="s">
        <v>128</v>
      </c>
      <c r="B2153" s="26" t="s">
        <v>1937</v>
      </c>
      <c r="C2153" s="42" t="s">
        <v>3347</v>
      </c>
      <c r="D2153" s="28" t="s">
        <v>7297</v>
      </c>
      <c r="E2153" s="28" t="s">
        <v>1902</v>
      </c>
      <c r="F2153" s="28" t="s">
        <v>1944</v>
      </c>
      <c r="G2153" s="28" t="s">
        <v>7298</v>
      </c>
      <c r="H2153" s="28" t="s">
        <v>3882</v>
      </c>
      <c r="I2153" s="28" t="s">
        <v>2391</v>
      </c>
      <c r="J2153" s="28" t="s">
        <v>1782</v>
      </c>
      <c r="K2153" s="28" t="s">
        <v>926</v>
      </c>
      <c r="L2153" s="29">
        <f t="shared" si="809"/>
        <v>74400</v>
      </c>
      <c r="M2153" s="43">
        <v>62000.0</v>
      </c>
      <c r="N2153" s="28"/>
      <c r="O2153" s="30">
        <v>7200.0</v>
      </c>
      <c r="P2153" s="31">
        <f t="shared" si="811"/>
        <v>0.08611111111</v>
      </c>
      <c r="Q2153" s="32">
        <f t="shared" si="812"/>
        <v>54800</v>
      </c>
      <c r="R2153" s="32">
        <f t="shared" si="813"/>
        <v>44800</v>
      </c>
      <c r="S2153" s="28"/>
      <c r="T2153" s="28">
        <f t="shared" si="810"/>
        <v>0</v>
      </c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</row>
    <row r="2154" ht="12.75" customHeight="1">
      <c r="A2154" s="25" t="s">
        <v>128</v>
      </c>
      <c r="B2154" s="26" t="s">
        <v>1937</v>
      </c>
      <c r="C2154" s="42" t="s">
        <v>7299</v>
      </c>
      <c r="D2154" s="28" t="s">
        <v>7300</v>
      </c>
      <c r="E2154" s="28" t="s">
        <v>1905</v>
      </c>
      <c r="F2154" s="28" t="s">
        <v>1952</v>
      </c>
      <c r="G2154" s="28" t="s">
        <v>7301</v>
      </c>
      <c r="H2154" s="28" t="s">
        <v>3882</v>
      </c>
      <c r="I2154" s="28" t="s">
        <v>2728</v>
      </c>
      <c r="J2154" s="28" t="s">
        <v>1878</v>
      </c>
      <c r="K2154" s="28" t="s">
        <v>1124</v>
      </c>
      <c r="L2154" s="29">
        <f t="shared" si="809"/>
        <v>144000</v>
      </c>
      <c r="M2154" s="43">
        <v>120000.0</v>
      </c>
      <c r="N2154" s="28"/>
      <c r="O2154" s="30">
        <v>7200.0</v>
      </c>
      <c r="P2154" s="31">
        <f t="shared" si="811"/>
        <v>0.1666666667</v>
      </c>
      <c r="Q2154" s="32">
        <f t="shared" si="812"/>
        <v>112800</v>
      </c>
      <c r="R2154" s="32">
        <f t="shared" si="813"/>
        <v>102800</v>
      </c>
      <c r="S2154" s="28"/>
      <c r="T2154" s="28">
        <f t="shared" si="810"/>
        <v>0</v>
      </c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</row>
    <row r="2155" ht="12.75" customHeight="1">
      <c r="A2155" s="25" t="s">
        <v>128</v>
      </c>
      <c r="B2155" s="26" t="s">
        <v>1937</v>
      </c>
      <c r="C2155" s="42" t="s">
        <v>7302</v>
      </c>
      <c r="D2155" s="28" t="s">
        <v>7303</v>
      </c>
      <c r="E2155" s="28" t="s">
        <v>1902</v>
      </c>
      <c r="F2155" s="28" t="s">
        <v>1924</v>
      </c>
      <c r="G2155" s="28" t="s">
        <v>7304</v>
      </c>
      <c r="H2155" s="28" t="s">
        <v>3882</v>
      </c>
      <c r="I2155" s="28" t="s">
        <v>7305</v>
      </c>
      <c r="J2155" s="28" t="s">
        <v>1683</v>
      </c>
      <c r="K2155" s="28" t="s">
        <v>1247</v>
      </c>
      <c r="L2155" s="29">
        <f t="shared" si="809"/>
        <v>108000</v>
      </c>
      <c r="M2155" s="43">
        <v>90000.0</v>
      </c>
      <c r="N2155" s="28"/>
      <c r="O2155" s="30">
        <v>7200.0</v>
      </c>
      <c r="P2155" s="31">
        <f t="shared" si="811"/>
        <v>0.125</v>
      </c>
      <c r="Q2155" s="32">
        <f t="shared" si="812"/>
        <v>82800</v>
      </c>
      <c r="R2155" s="32">
        <f t="shared" si="813"/>
        <v>72800</v>
      </c>
      <c r="S2155" s="28"/>
      <c r="T2155" s="28">
        <f t="shared" si="810"/>
        <v>0</v>
      </c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</row>
    <row r="2156" ht="12.75" customHeight="1">
      <c r="A2156" s="25" t="s">
        <v>128</v>
      </c>
      <c r="B2156" s="35" t="s">
        <v>1949</v>
      </c>
      <c r="C2156" s="27" t="s">
        <v>7306</v>
      </c>
      <c r="D2156" s="28" t="s">
        <v>7307</v>
      </c>
      <c r="E2156" s="28" t="s">
        <v>1902</v>
      </c>
      <c r="F2156" s="28" t="s">
        <v>1952</v>
      </c>
      <c r="G2156" s="28" t="s">
        <v>7308</v>
      </c>
      <c r="H2156" s="28" t="s">
        <v>3882</v>
      </c>
      <c r="I2156" s="28" t="s">
        <v>2125</v>
      </c>
      <c r="J2156" s="32" t="s">
        <v>1839</v>
      </c>
      <c r="K2156" s="32" t="s">
        <v>379</v>
      </c>
      <c r="L2156" s="29">
        <v>54000.0</v>
      </c>
      <c r="M2156" s="49">
        <v>45000.0</v>
      </c>
      <c r="N2156" s="50"/>
      <c r="O2156" s="48">
        <v>7200.0</v>
      </c>
      <c r="P2156" s="31">
        <f t="shared" si="811"/>
        <v>0.0625</v>
      </c>
      <c r="Q2156" s="32">
        <f t="shared" si="812"/>
        <v>37800</v>
      </c>
      <c r="R2156" s="32">
        <f t="shared" si="813"/>
        <v>27800</v>
      </c>
      <c r="S2156" s="28"/>
      <c r="T2156" s="28">
        <f t="shared" si="810"/>
        <v>0</v>
      </c>
      <c r="U2156" s="28"/>
      <c r="V2156" s="28"/>
      <c r="W2156" s="28"/>
    </row>
    <row r="2157" ht="12.75" customHeight="1">
      <c r="A2157" s="25" t="s">
        <v>128</v>
      </c>
      <c r="B2157" s="35" t="s">
        <v>1949</v>
      </c>
      <c r="C2157" s="27" t="s">
        <v>7309</v>
      </c>
      <c r="D2157" s="28" t="s">
        <v>7310</v>
      </c>
      <c r="E2157" s="28" t="s">
        <v>1905</v>
      </c>
      <c r="F2157" s="28" t="s">
        <v>1944</v>
      </c>
      <c r="G2157" s="28" t="s">
        <v>7311</v>
      </c>
      <c r="H2157" s="28" t="s">
        <v>3882</v>
      </c>
      <c r="I2157" s="28" t="s">
        <v>47</v>
      </c>
      <c r="J2157" s="32" t="s">
        <v>1486</v>
      </c>
      <c r="K2157" s="32" t="s">
        <v>713</v>
      </c>
      <c r="L2157" s="29">
        <v>30000.0</v>
      </c>
      <c r="M2157" s="49">
        <v>25000.0</v>
      </c>
      <c r="N2157" s="50"/>
      <c r="O2157" s="48">
        <v>7200.0</v>
      </c>
      <c r="P2157" s="31">
        <f t="shared" si="811"/>
        <v>0.03472222222</v>
      </c>
      <c r="Q2157" s="32">
        <f t="shared" si="812"/>
        <v>17800</v>
      </c>
      <c r="R2157" s="32">
        <f t="shared" si="813"/>
        <v>7800</v>
      </c>
      <c r="S2157" s="28"/>
      <c r="T2157" s="28">
        <f t="shared" si="810"/>
        <v>0</v>
      </c>
      <c r="U2157" s="28"/>
      <c r="V2157" s="28"/>
      <c r="W2157" s="28"/>
    </row>
    <row r="2158" ht="12.75" customHeight="1">
      <c r="A2158" s="25" t="s">
        <v>128</v>
      </c>
      <c r="B2158" s="35" t="s">
        <v>1949</v>
      </c>
      <c r="C2158" s="27" t="s">
        <v>7312</v>
      </c>
      <c r="D2158" s="28" t="s">
        <v>7313</v>
      </c>
      <c r="E2158" s="28" t="s">
        <v>1905</v>
      </c>
      <c r="F2158" s="28" t="s">
        <v>1924</v>
      </c>
      <c r="G2158" s="28" t="s">
        <v>7314</v>
      </c>
      <c r="H2158" s="28" t="s">
        <v>3882</v>
      </c>
      <c r="I2158" s="28" t="s">
        <v>2168</v>
      </c>
      <c r="J2158" s="32" t="s">
        <v>1878</v>
      </c>
      <c r="K2158" s="32" t="s">
        <v>982</v>
      </c>
      <c r="L2158" s="29">
        <v>16800.0</v>
      </c>
      <c r="M2158" s="49">
        <v>14000.0</v>
      </c>
      <c r="N2158" s="50"/>
      <c r="O2158" s="48">
        <v>7200.0</v>
      </c>
      <c r="P2158" s="31">
        <f t="shared" si="811"/>
        <v>0.01944444444</v>
      </c>
      <c r="Q2158" s="32">
        <f t="shared" si="812"/>
        <v>6800</v>
      </c>
      <c r="R2158" s="32">
        <f t="shared" si="813"/>
        <v>-3200</v>
      </c>
      <c r="S2158" s="28"/>
      <c r="T2158" s="28">
        <f t="shared" si="810"/>
        <v>0</v>
      </c>
      <c r="U2158" s="28"/>
      <c r="V2158" s="28"/>
      <c r="W2158" s="28"/>
    </row>
    <row r="2159" ht="12.75" customHeight="1">
      <c r="A2159" s="25" t="s">
        <v>128</v>
      </c>
      <c r="B2159" s="35" t="s">
        <v>1949</v>
      </c>
      <c r="C2159" s="27" t="s">
        <v>7315</v>
      </c>
      <c r="D2159" s="28" t="s">
        <v>7316</v>
      </c>
      <c r="E2159" s="28" t="s">
        <v>1902</v>
      </c>
      <c r="F2159" s="28" t="s">
        <v>1924</v>
      </c>
      <c r="G2159" s="28" t="s">
        <v>7317</v>
      </c>
      <c r="H2159" s="28" t="s">
        <v>3882</v>
      </c>
      <c r="I2159" s="28" t="s">
        <v>2395</v>
      </c>
      <c r="J2159" s="32" t="s">
        <v>1480</v>
      </c>
      <c r="K2159" s="32" t="s">
        <v>654</v>
      </c>
      <c r="L2159" s="29">
        <v>18000.0</v>
      </c>
      <c r="M2159" s="49">
        <v>15000.0</v>
      </c>
      <c r="N2159" s="50"/>
      <c r="O2159" s="48">
        <v>7200.0</v>
      </c>
      <c r="P2159" s="31">
        <f t="shared" si="811"/>
        <v>0.02083333333</v>
      </c>
      <c r="Q2159" s="32">
        <f t="shared" si="812"/>
        <v>7800</v>
      </c>
      <c r="R2159" s="32">
        <f t="shared" si="813"/>
        <v>-2200</v>
      </c>
      <c r="S2159" s="28"/>
      <c r="T2159" s="28">
        <f t="shared" si="810"/>
        <v>0</v>
      </c>
      <c r="U2159" s="28"/>
      <c r="V2159" s="28"/>
      <c r="W2159" s="28"/>
    </row>
    <row r="2160" ht="12.75" customHeight="1">
      <c r="A2160" s="25" t="s">
        <v>128</v>
      </c>
      <c r="B2160" s="35" t="s">
        <v>1949</v>
      </c>
      <c r="C2160" s="27" t="s">
        <v>7318</v>
      </c>
      <c r="D2160" s="28" t="s">
        <v>7319</v>
      </c>
      <c r="E2160" s="28" t="s">
        <v>1905</v>
      </c>
      <c r="F2160" s="28" t="s">
        <v>1924</v>
      </c>
      <c r="G2160" s="28" t="s">
        <v>7320</v>
      </c>
      <c r="H2160" s="28" t="s">
        <v>3882</v>
      </c>
      <c r="I2160" s="28" t="s">
        <v>44</v>
      </c>
      <c r="J2160" s="32" t="s">
        <v>1878</v>
      </c>
      <c r="K2160" s="32" t="s">
        <v>1306</v>
      </c>
      <c r="L2160" s="29">
        <v>12000.0</v>
      </c>
      <c r="M2160" s="49">
        <v>10000.0</v>
      </c>
      <c r="N2160" s="50"/>
      <c r="O2160" s="48">
        <v>7200.0</v>
      </c>
      <c r="P2160" s="31">
        <f t="shared" si="811"/>
        <v>0.01388888889</v>
      </c>
      <c r="Q2160" s="32">
        <f t="shared" si="812"/>
        <v>2800</v>
      </c>
      <c r="R2160" s="32">
        <f t="shared" si="813"/>
        <v>-7200</v>
      </c>
      <c r="S2160" s="28"/>
      <c r="T2160" s="28">
        <f t="shared" si="810"/>
        <v>0</v>
      </c>
      <c r="U2160" s="28"/>
      <c r="V2160" s="28"/>
      <c r="W2160" s="28"/>
    </row>
    <row r="2161" ht="12.75" customHeight="1">
      <c r="A2161" s="25" t="s">
        <v>128</v>
      </c>
      <c r="B2161" s="35" t="s">
        <v>1949</v>
      </c>
      <c r="C2161" s="27" t="s">
        <v>7321</v>
      </c>
      <c r="D2161" s="28" t="s">
        <v>7322</v>
      </c>
      <c r="E2161" s="28" t="s">
        <v>1905</v>
      </c>
      <c r="F2161" s="28" t="s">
        <v>1952</v>
      </c>
      <c r="G2161" s="28" t="s">
        <v>7323</v>
      </c>
      <c r="H2161" s="28" t="s">
        <v>3882</v>
      </c>
      <c r="I2161" s="28" t="s">
        <v>130</v>
      </c>
      <c r="J2161" s="32" t="s">
        <v>1878</v>
      </c>
      <c r="K2161" s="32" t="s">
        <v>932</v>
      </c>
      <c r="L2161" s="29">
        <v>36000.0</v>
      </c>
      <c r="M2161" s="49">
        <v>30000.0</v>
      </c>
      <c r="N2161" s="50"/>
      <c r="O2161" s="48">
        <v>7200.0</v>
      </c>
      <c r="P2161" s="31">
        <f t="shared" si="811"/>
        <v>0.04166666667</v>
      </c>
      <c r="Q2161" s="32">
        <f t="shared" si="812"/>
        <v>22800</v>
      </c>
      <c r="R2161" s="32">
        <f t="shared" si="813"/>
        <v>12800</v>
      </c>
      <c r="S2161" s="28"/>
      <c r="T2161" s="28">
        <f t="shared" si="810"/>
        <v>0</v>
      </c>
      <c r="U2161" s="28"/>
      <c r="V2161" s="28"/>
      <c r="W2161" s="28"/>
    </row>
    <row r="2162" ht="12.75" customHeight="1">
      <c r="A2162" s="25" t="s">
        <v>128</v>
      </c>
      <c r="B2162" s="35" t="s">
        <v>1949</v>
      </c>
      <c r="C2162" s="27" t="s">
        <v>7324</v>
      </c>
      <c r="D2162" s="28" t="s">
        <v>7325</v>
      </c>
      <c r="E2162" s="28" t="s">
        <v>1902</v>
      </c>
      <c r="F2162" s="28" t="s">
        <v>1924</v>
      </c>
      <c r="G2162" s="28" t="s">
        <v>7326</v>
      </c>
      <c r="H2162" s="28" t="s">
        <v>3882</v>
      </c>
      <c r="I2162" s="28" t="s">
        <v>2201</v>
      </c>
      <c r="J2162" s="32" t="s">
        <v>1615</v>
      </c>
      <c r="K2162" s="32" t="s">
        <v>808</v>
      </c>
      <c r="L2162" s="29">
        <v>9600.0</v>
      </c>
      <c r="M2162" s="49">
        <v>8000.0</v>
      </c>
      <c r="N2162" s="50"/>
      <c r="O2162" s="48">
        <v>7200.0</v>
      </c>
      <c r="P2162" s="31">
        <f t="shared" si="811"/>
        <v>0.01111111111</v>
      </c>
      <c r="Q2162" s="32">
        <f t="shared" si="812"/>
        <v>800</v>
      </c>
      <c r="R2162" s="32">
        <f t="shared" si="813"/>
        <v>-9200</v>
      </c>
      <c r="S2162" s="28"/>
      <c r="T2162" s="28">
        <f t="shared" si="810"/>
        <v>0</v>
      </c>
      <c r="U2162" s="28"/>
      <c r="V2162" s="28"/>
      <c r="W2162" s="28"/>
    </row>
    <row r="2163" ht="12.75" customHeight="1">
      <c r="A2163" s="25" t="s">
        <v>128</v>
      </c>
      <c r="B2163" s="35" t="s">
        <v>1949</v>
      </c>
      <c r="C2163" s="27" t="s">
        <v>7327</v>
      </c>
      <c r="D2163" s="28" t="s">
        <v>7328</v>
      </c>
      <c r="E2163" s="28" t="s">
        <v>1905</v>
      </c>
      <c r="F2163" s="28" t="s">
        <v>1924</v>
      </c>
      <c r="G2163" s="28" t="s">
        <v>7329</v>
      </c>
      <c r="H2163" s="28" t="s">
        <v>3882</v>
      </c>
      <c r="I2163" s="28" t="s">
        <v>7330</v>
      </c>
      <c r="J2163" s="32" t="s">
        <v>1454</v>
      </c>
      <c r="K2163" s="32" t="s">
        <v>1131</v>
      </c>
      <c r="L2163" s="29">
        <v>3000.0</v>
      </c>
      <c r="M2163" s="49">
        <v>2500.0</v>
      </c>
      <c r="N2163" s="50"/>
      <c r="O2163" s="48">
        <v>7200.0</v>
      </c>
      <c r="P2163" s="31">
        <f t="shared" si="811"/>
        <v>0.003472222222</v>
      </c>
      <c r="Q2163" s="32">
        <f t="shared" si="812"/>
        <v>-4700</v>
      </c>
      <c r="R2163" s="32">
        <f t="shared" si="813"/>
        <v>-14700</v>
      </c>
      <c r="S2163" s="28"/>
      <c r="T2163" s="28">
        <f t="shared" si="810"/>
        <v>1</v>
      </c>
      <c r="U2163" s="28"/>
      <c r="V2163" s="28"/>
      <c r="W2163" s="28"/>
    </row>
    <row r="2164" ht="12.75" customHeight="1">
      <c r="A2164" s="25" t="s">
        <v>128</v>
      </c>
      <c r="B2164" s="35" t="s">
        <v>1949</v>
      </c>
      <c r="C2164" s="27" t="s">
        <v>7331</v>
      </c>
      <c r="D2164" s="28" t="s">
        <v>7332</v>
      </c>
      <c r="E2164" s="28" t="s">
        <v>1902</v>
      </c>
      <c r="F2164" s="28" t="s">
        <v>1952</v>
      </c>
      <c r="G2164" s="28" t="s">
        <v>7333</v>
      </c>
      <c r="H2164" s="28" t="s">
        <v>3882</v>
      </c>
      <c r="I2164" s="28" t="s">
        <v>88</v>
      </c>
      <c r="J2164" s="32" t="s">
        <v>1864</v>
      </c>
      <c r="K2164" s="32" t="s">
        <v>653</v>
      </c>
      <c r="L2164" s="29">
        <v>1200.0</v>
      </c>
      <c r="M2164" s="49">
        <v>1000.0</v>
      </c>
      <c r="N2164" s="50"/>
      <c r="O2164" s="48">
        <v>7200.0</v>
      </c>
      <c r="P2164" s="31">
        <f t="shared" si="811"/>
        <v>0.001388888889</v>
      </c>
      <c r="Q2164" s="32">
        <f t="shared" si="812"/>
        <v>-6200</v>
      </c>
      <c r="R2164" s="32">
        <f t="shared" si="813"/>
        <v>-16200</v>
      </c>
      <c r="S2164" s="28"/>
      <c r="T2164" s="28">
        <f t="shared" si="810"/>
        <v>1</v>
      </c>
      <c r="U2164" s="28"/>
      <c r="V2164" s="28"/>
      <c r="W2164" s="28"/>
    </row>
    <row r="2165" ht="12.75" customHeight="1">
      <c r="A2165" s="25" t="s">
        <v>128</v>
      </c>
      <c r="B2165" s="35" t="s">
        <v>1949</v>
      </c>
      <c r="C2165" s="27" t="s">
        <v>7334</v>
      </c>
      <c r="D2165" s="28" t="s">
        <v>7335</v>
      </c>
      <c r="E2165" s="28" t="s">
        <v>1902</v>
      </c>
      <c r="F2165" s="28" t="s">
        <v>1924</v>
      </c>
      <c r="G2165" s="28" t="s">
        <v>7336</v>
      </c>
      <c r="H2165" s="28" t="s">
        <v>3882</v>
      </c>
      <c r="I2165" s="28" t="s">
        <v>107</v>
      </c>
      <c r="J2165" s="32" t="s">
        <v>1600</v>
      </c>
      <c r="K2165" s="32" t="s">
        <v>1254</v>
      </c>
      <c r="L2165" s="29">
        <v>12000.0</v>
      </c>
      <c r="M2165" s="49">
        <v>10000.0</v>
      </c>
      <c r="N2165" s="50"/>
      <c r="O2165" s="48">
        <v>7200.0</v>
      </c>
      <c r="P2165" s="31">
        <f t="shared" si="811"/>
        <v>0.01388888889</v>
      </c>
      <c r="Q2165" s="32">
        <f t="shared" si="812"/>
        <v>2800</v>
      </c>
      <c r="R2165" s="32">
        <f t="shared" si="813"/>
        <v>-7200</v>
      </c>
      <c r="S2165" s="28"/>
      <c r="T2165" s="28">
        <f t="shared" si="810"/>
        <v>0</v>
      </c>
      <c r="U2165" s="28"/>
      <c r="V2165" s="28"/>
      <c r="W2165" s="28"/>
    </row>
    <row r="2166" ht="12.75" customHeight="1">
      <c r="A2166" s="25" t="s">
        <v>128</v>
      </c>
      <c r="B2166" s="35" t="s">
        <v>1983</v>
      </c>
      <c r="C2166" s="27" t="s">
        <v>7337</v>
      </c>
      <c r="D2166" s="28" t="s">
        <v>7338</v>
      </c>
      <c r="E2166" s="28" t="s">
        <v>1902</v>
      </c>
      <c r="F2166" s="28" t="s">
        <v>1924</v>
      </c>
      <c r="G2166" s="28" t="s">
        <v>7339</v>
      </c>
      <c r="H2166" s="28" t="s">
        <v>3882</v>
      </c>
      <c r="I2166" s="28" t="s">
        <v>147</v>
      </c>
      <c r="J2166" s="32" t="s">
        <v>1710</v>
      </c>
      <c r="K2166" s="32" t="s">
        <v>597</v>
      </c>
      <c r="L2166" s="29">
        <v>1200.0</v>
      </c>
      <c r="M2166" s="49">
        <v>1000.0</v>
      </c>
      <c r="N2166" s="50"/>
      <c r="O2166" s="48">
        <v>7200.0</v>
      </c>
      <c r="P2166" s="31">
        <f t="shared" si="811"/>
        <v>0.001388888889</v>
      </c>
      <c r="Q2166" s="32">
        <f t="shared" si="812"/>
        <v>-6200</v>
      </c>
      <c r="R2166" s="32">
        <f t="shared" si="813"/>
        <v>-16200</v>
      </c>
      <c r="S2166" s="28"/>
      <c r="T2166" s="28">
        <f t="shared" si="810"/>
        <v>1</v>
      </c>
      <c r="U2166" s="28"/>
      <c r="V2166" s="28"/>
      <c r="W2166" s="28"/>
    </row>
    <row r="2167" ht="12.75" customHeight="1">
      <c r="A2167" s="25" t="s">
        <v>128</v>
      </c>
      <c r="B2167" s="35" t="s">
        <v>1983</v>
      </c>
      <c r="C2167" s="27" t="s">
        <v>7340</v>
      </c>
      <c r="D2167" s="28" t="s">
        <v>7341</v>
      </c>
      <c r="E2167" s="28" t="s">
        <v>1905</v>
      </c>
      <c r="F2167" s="28" t="s">
        <v>1952</v>
      </c>
      <c r="G2167" s="28" t="s">
        <v>7342</v>
      </c>
      <c r="H2167" s="28" t="s">
        <v>3882</v>
      </c>
      <c r="I2167" s="28" t="s">
        <v>7343</v>
      </c>
      <c r="J2167" s="32" t="s">
        <v>1726</v>
      </c>
      <c r="K2167" s="32" t="s">
        <v>1098</v>
      </c>
      <c r="L2167" s="29">
        <v>1800.0</v>
      </c>
      <c r="M2167" s="49">
        <v>1500.0</v>
      </c>
      <c r="N2167" s="50"/>
      <c r="O2167" s="48">
        <v>7200.0</v>
      </c>
      <c r="P2167" s="31">
        <f t="shared" si="811"/>
        <v>0.002083333333</v>
      </c>
      <c r="Q2167" s="32">
        <f t="shared" si="812"/>
        <v>-5700</v>
      </c>
      <c r="R2167" s="32">
        <f t="shared" si="813"/>
        <v>-15700</v>
      </c>
      <c r="S2167" s="28"/>
      <c r="T2167" s="28">
        <f t="shared" si="810"/>
        <v>1</v>
      </c>
      <c r="U2167" s="28"/>
      <c r="V2167" s="28"/>
      <c r="W2167" s="28"/>
    </row>
    <row r="2168" ht="12.75" customHeight="1">
      <c r="A2168" s="25" t="s">
        <v>129</v>
      </c>
      <c r="B2168" s="26" t="s">
        <v>1900</v>
      </c>
      <c r="C2168" s="27">
        <v>69.0</v>
      </c>
      <c r="D2168" s="28" t="s">
        <v>7344</v>
      </c>
      <c r="E2168" s="28" t="s">
        <v>1902</v>
      </c>
      <c r="F2168" s="28"/>
      <c r="G2168" s="28" t="s">
        <v>7345</v>
      </c>
      <c r="H2168" s="28"/>
      <c r="I2168" s="28"/>
      <c r="J2168" s="28" t="s">
        <v>1787</v>
      </c>
      <c r="K2168" s="28" t="s">
        <v>1028</v>
      </c>
      <c r="L2168" s="29">
        <f>M2168*1.2</f>
        <v>9600</v>
      </c>
      <c r="M2168" s="29">
        <v>8000.0</v>
      </c>
      <c r="N2168" s="28"/>
      <c r="O2168" s="30">
        <v>5000.0</v>
      </c>
      <c r="P2168" s="31">
        <f t="shared" ref="P2168:P2175" si="814">sum(L2168/O2168/100)</f>
        <v>0.0192</v>
      </c>
      <c r="Q2168" s="32">
        <f t="shared" ref="Q2168:Q2175" si="815">sum(L2168-O2168)</f>
        <v>4600</v>
      </c>
      <c r="R2168" s="32">
        <f t="shared" ref="R2168:R2175" si="816">L2168-O2168-$S$1</f>
        <v>-5400</v>
      </c>
      <c r="S2168" s="28"/>
      <c r="T2168" s="28">
        <f t="shared" ref="T2168:T2175" si="817">IF(O2168&gt;=L2168,1,0)</f>
        <v>0</v>
      </c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</row>
    <row r="2169" ht="12.75" customHeight="1">
      <c r="A2169" s="52" t="s">
        <v>129</v>
      </c>
      <c r="B2169" s="26" t="s">
        <v>1919</v>
      </c>
      <c r="C2169" s="34">
        <v>488.0</v>
      </c>
      <c r="D2169" s="26" t="s">
        <v>7346</v>
      </c>
      <c r="E2169" s="26" t="s">
        <v>1905</v>
      </c>
      <c r="F2169" s="28"/>
      <c r="G2169" s="28"/>
      <c r="H2169" s="28"/>
      <c r="I2169" s="28"/>
      <c r="J2169" s="26" t="s">
        <v>1555</v>
      </c>
      <c r="K2169" s="26" t="s">
        <v>1051</v>
      </c>
      <c r="L2169" s="40">
        <v>30000.0</v>
      </c>
      <c r="M2169" s="29">
        <f t="shared" ref="M2169:M2175" si="818">L2169</f>
        <v>30000</v>
      </c>
      <c r="N2169" s="53"/>
      <c r="O2169" s="37">
        <v>5000.0</v>
      </c>
      <c r="P2169" s="31">
        <f t="shared" si="814"/>
        <v>0.06</v>
      </c>
      <c r="Q2169" s="32">
        <f t="shared" si="815"/>
        <v>25000</v>
      </c>
      <c r="R2169" s="32">
        <f t="shared" si="816"/>
        <v>15000</v>
      </c>
      <c r="S2169" s="28"/>
      <c r="T2169" s="28">
        <f t="shared" si="817"/>
        <v>0</v>
      </c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</row>
    <row r="2170" ht="12.75" customHeight="1">
      <c r="A2170" s="52" t="s">
        <v>129</v>
      </c>
      <c r="B2170" s="26" t="s">
        <v>2005</v>
      </c>
      <c r="C2170" s="34">
        <v>589.0</v>
      </c>
      <c r="D2170" s="28" t="s">
        <v>7347</v>
      </c>
      <c r="E2170" s="26" t="s">
        <v>1902</v>
      </c>
      <c r="F2170" s="26" t="s">
        <v>2432</v>
      </c>
      <c r="G2170" s="26" t="s">
        <v>7348</v>
      </c>
      <c r="H2170" s="28"/>
      <c r="I2170" s="28"/>
      <c r="J2170" s="26" t="s">
        <v>1477</v>
      </c>
      <c r="K2170" s="26" t="s">
        <v>461</v>
      </c>
      <c r="L2170" s="40">
        <v>18000.0</v>
      </c>
      <c r="M2170" s="29">
        <f t="shared" si="818"/>
        <v>18000</v>
      </c>
      <c r="N2170" s="53"/>
      <c r="O2170" s="30">
        <v>5000.0</v>
      </c>
      <c r="P2170" s="31">
        <f t="shared" si="814"/>
        <v>0.036</v>
      </c>
      <c r="Q2170" s="32">
        <f t="shared" si="815"/>
        <v>13000</v>
      </c>
      <c r="R2170" s="32">
        <f t="shared" si="816"/>
        <v>3000</v>
      </c>
      <c r="S2170" s="28"/>
      <c r="T2170" s="28">
        <f t="shared" si="817"/>
        <v>0</v>
      </c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</row>
    <row r="2171" ht="12.75" customHeight="1">
      <c r="A2171" s="52" t="s">
        <v>129</v>
      </c>
      <c r="B2171" s="26" t="s">
        <v>2005</v>
      </c>
      <c r="C2171" s="34">
        <v>742.0</v>
      </c>
      <c r="D2171" s="26" t="s">
        <v>7349</v>
      </c>
      <c r="E2171" s="26" t="s">
        <v>1905</v>
      </c>
      <c r="F2171" s="26" t="s">
        <v>2437</v>
      </c>
      <c r="G2171" s="26" t="s">
        <v>7350</v>
      </c>
      <c r="H2171" s="28"/>
      <c r="I2171" s="28"/>
      <c r="J2171" s="26" t="s">
        <v>1387</v>
      </c>
      <c r="K2171" s="26" t="s">
        <v>300</v>
      </c>
      <c r="L2171" s="36">
        <v>14000.0</v>
      </c>
      <c r="M2171" s="29">
        <f t="shared" si="818"/>
        <v>14000</v>
      </c>
      <c r="N2171" s="53"/>
      <c r="O2171" s="30">
        <v>5000.0</v>
      </c>
      <c r="P2171" s="31">
        <f t="shared" si="814"/>
        <v>0.028</v>
      </c>
      <c r="Q2171" s="32">
        <f t="shared" si="815"/>
        <v>9000</v>
      </c>
      <c r="R2171" s="32">
        <f t="shared" si="816"/>
        <v>-1000</v>
      </c>
      <c r="S2171" s="28"/>
      <c r="T2171" s="28">
        <f t="shared" si="817"/>
        <v>0</v>
      </c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</row>
    <row r="2172" ht="12.75" customHeight="1">
      <c r="A2172" s="52" t="s">
        <v>129</v>
      </c>
      <c r="B2172" s="26" t="s">
        <v>2005</v>
      </c>
      <c r="C2172" s="34">
        <v>748.0</v>
      </c>
      <c r="D2172" s="26" t="s">
        <v>7351</v>
      </c>
      <c r="E2172" s="26" t="s">
        <v>1905</v>
      </c>
      <c r="F2172" s="26" t="s">
        <v>2437</v>
      </c>
      <c r="G2172" s="26" t="s">
        <v>7352</v>
      </c>
      <c r="H2172" s="28"/>
      <c r="I2172" s="28"/>
      <c r="J2172" s="26" t="s">
        <v>1387</v>
      </c>
      <c r="K2172" s="26" t="s">
        <v>534</v>
      </c>
      <c r="L2172" s="36">
        <v>6000.0</v>
      </c>
      <c r="M2172" s="29">
        <f t="shared" si="818"/>
        <v>6000</v>
      </c>
      <c r="N2172" s="53"/>
      <c r="O2172" s="30">
        <v>5000.0</v>
      </c>
      <c r="P2172" s="31">
        <f t="shared" si="814"/>
        <v>0.012</v>
      </c>
      <c r="Q2172" s="32">
        <f t="shared" si="815"/>
        <v>1000</v>
      </c>
      <c r="R2172" s="32">
        <f t="shared" si="816"/>
        <v>-9000</v>
      </c>
      <c r="S2172" s="28"/>
      <c r="T2172" s="28">
        <f t="shared" si="817"/>
        <v>0</v>
      </c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</row>
    <row r="2173" ht="12.75" customHeight="1">
      <c r="A2173" s="38" t="s">
        <v>129</v>
      </c>
      <c r="B2173" s="34" t="s">
        <v>1921</v>
      </c>
      <c r="C2173" s="39" t="s">
        <v>4217</v>
      </c>
      <c r="D2173" s="28" t="s">
        <v>7353</v>
      </c>
      <c r="E2173" s="26" t="s">
        <v>1902</v>
      </c>
      <c r="F2173" s="28" t="s">
        <v>1952</v>
      </c>
      <c r="G2173" s="28" t="s">
        <v>7354</v>
      </c>
      <c r="H2173" s="28" t="s">
        <v>2314</v>
      </c>
      <c r="I2173" s="28" t="s">
        <v>146</v>
      </c>
      <c r="J2173" s="28" t="s">
        <v>1593</v>
      </c>
      <c r="K2173" s="28" t="s">
        <v>177</v>
      </c>
      <c r="L2173" s="40">
        <v>110000.0</v>
      </c>
      <c r="M2173" s="29">
        <f t="shared" si="818"/>
        <v>110000</v>
      </c>
      <c r="N2173" s="57"/>
      <c r="O2173" s="37">
        <v>5000.0</v>
      </c>
      <c r="P2173" s="31">
        <f t="shared" si="814"/>
        <v>0.22</v>
      </c>
      <c r="Q2173" s="32">
        <f t="shared" si="815"/>
        <v>105000</v>
      </c>
      <c r="R2173" s="32">
        <f t="shared" si="816"/>
        <v>95000</v>
      </c>
      <c r="S2173" s="28"/>
      <c r="T2173" s="28">
        <f t="shared" si="817"/>
        <v>0</v>
      </c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</row>
    <row r="2174" ht="12.75" customHeight="1">
      <c r="A2174" s="38" t="s">
        <v>129</v>
      </c>
      <c r="B2174" s="34" t="s">
        <v>1921</v>
      </c>
      <c r="C2174" s="39" t="s">
        <v>3668</v>
      </c>
      <c r="D2174" s="28" t="s">
        <v>7355</v>
      </c>
      <c r="E2174" s="26" t="s">
        <v>1905</v>
      </c>
      <c r="F2174" s="28" t="s">
        <v>1924</v>
      </c>
      <c r="G2174" s="28" t="s">
        <v>7356</v>
      </c>
      <c r="H2174" s="28" t="s">
        <v>2314</v>
      </c>
      <c r="I2174" s="28" t="s">
        <v>2484</v>
      </c>
      <c r="J2174" s="28" t="s">
        <v>1715</v>
      </c>
      <c r="K2174" s="28" t="s">
        <v>1231</v>
      </c>
      <c r="L2174" s="40">
        <v>6000.0</v>
      </c>
      <c r="M2174" s="29">
        <f t="shared" si="818"/>
        <v>6000</v>
      </c>
      <c r="N2174" s="57"/>
      <c r="O2174" s="37">
        <v>5000.0</v>
      </c>
      <c r="P2174" s="31">
        <f t="shared" si="814"/>
        <v>0.012</v>
      </c>
      <c r="Q2174" s="32">
        <f t="shared" si="815"/>
        <v>1000</v>
      </c>
      <c r="R2174" s="32">
        <f t="shared" si="816"/>
        <v>-9000</v>
      </c>
      <c r="S2174" s="28"/>
      <c r="T2174" s="28">
        <f t="shared" si="817"/>
        <v>0</v>
      </c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</row>
    <row r="2175" ht="12.75" customHeight="1">
      <c r="A2175" s="38" t="s">
        <v>129</v>
      </c>
      <c r="B2175" s="34" t="s">
        <v>1921</v>
      </c>
      <c r="C2175" s="39" t="s">
        <v>7357</v>
      </c>
      <c r="D2175" s="28" t="s">
        <v>7358</v>
      </c>
      <c r="E2175" s="26" t="s">
        <v>1902</v>
      </c>
      <c r="F2175" s="28" t="s">
        <v>1952</v>
      </c>
      <c r="G2175" s="28" t="s">
        <v>7359</v>
      </c>
      <c r="H2175" s="28" t="s">
        <v>2314</v>
      </c>
      <c r="I2175" s="28" t="s">
        <v>38</v>
      </c>
      <c r="J2175" s="28" t="s">
        <v>1664</v>
      </c>
      <c r="K2175" s="28" t="s">
        <v>355</v>
      </c>
      <c r="L2175" s="40">
        <v>5000.0</v>
      </c>
      <c r="M2175" s="29">
        <f t="shared" si="818"/>
        <v>5000</v>
      </c>
      <c r="N2175" s="57"/>
      <c r="O2175" s="37">
        <v>5000.0</v>
      </c>
      <c r="P2175" s="31">
        <f t="shared" si="814"/>
        <v>0.01</v>
      </c>
      <c r="Q2175" s="32">
        <f t="shared" si="815"/>
        <v>0</v>
      </c>
      <c r="R2175" s="32">
        <f t="shared" si="816"/>
        <v>-10000</v>
      </c>
      <c r="S2175" s="28"/>
      <c r="T2175" s="28">
        <f t="shared" si="817"/>
        <v>1</v>
      </c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</row>
    <row r="2176" ht="12.75" customHeight="1">
      <c r="A2176" s="25" t="s">
        <v>129</v>
      </c>
      <c r="B2176" s="26" t="s">
        <v>1937</v>
      </c>
      <c r="C2176" s="39" t="s">
        <v>7360</v>
      </c>
      <c r="D2176" s="28" t="s">
        <v>7361</v>
      </c>
      <c r="E2176" s="28" t="s">
        <v>1902</v>
      </c>
      <c r="F2176" s="28" t="s">
        <v>1924</v>
      </c>
      <c r="G2176" s="28" t="s">
        <v>7362</v>
      </c>
      <c r="H2176" s="28" t="s">
        <v>2314</v>
      </c>
      <c r="I2176" s="28" t="s">
        <v>44</v>
      </c>
      <c r="J2176" s="28" t="s">
        <v>1884</v>
      </c>
      <c r="K2176" s="28" t="s">
        <v>1152</v>
      </c>
      <c r="L2176" s="29">
        <f>M2176*1.2</f>
        <v>15600</v>
      </c>
      <c r="M2176" s="40">
        <v>13000.0</v>
      </c>
      <c r="N2176" s="32"/>
      <c r="O2176" s="30">
        <v>5000.0</v>
      </c>
      <c r="P2176" s="31">
        <f t="shared" ref="P2176:P2179" si="819">sum(M2176/O2176/100)</f>
        <v>0.026</v>
      </c>
      <c r="Q2176" s="32">
        <f t="shared" ref="Q2176:Q2179" si="820">sum(M2176-O2176)</f>
        <v>8000</v>
      </c>
      <c r="R2176" s="32">
        <f t="shared" ref="R2176:R2179" si="821">M2176-O2176-$S$1</f>
        <v>-2000</v>
      </c>
      <c r="S2176" s="28"/>
      <c r="T2176" s="28">
        <f t="shared" ref="T2176:T2179" si="822">IF(O2176&gt;=M2176,1,0)</f>
        <v>0</v>
      </c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</row>
    <row r="2177" ht="12.75" customHeight="1">
      <c r="A2177" s="25" t="s">
        <v>129</v>
      </c>
      <c r="B2177" s="35" t="s">
        <v>1949</v>
      </c>
      <c r="C2177" s="27" t="s">
        <v>7363</v>
      </c>
      <c r="D2177" s="28" t="s">
        <v>7364</v>
      </c>
      <c r="E2177" s="28" t="s">
        <v>1905</v>
      </c>
      <c r="F2177" s="28" t="s">
        <v>1924</v>
      </c>
      <c r="G2177" s="28" t="s">
        <v>7365</v>
      </c>
      <c r="H2177" s="28" t="s">
        <v>2314</v>
      </c>
      <c r="I2177" s="28" t="s">
        <v>3392</v>
      </c>
      <c r="J2177" s="32" t="s">
        <v>1594</v>
      </c>
      <c r="K2177" s="32" t="s">
        <v>910</v>
      </c>
      <c r="L2177" s="29">
        <v>8400.0</v>
      </c>
      <c r="M2177" s="49">
        <v>7000.0</v>
      </c>
      <c r="N2177" s="50"/>
      <c r="O2177" s="48">
        <v>5000.0</v>
      </c>
      <c r="P2177" s="31">
        <f t="shared" si="819"/>
        <v>0.014</v>
      </c>
      <c r="Q2177" s="32">
        <f t="shared" si="820"/>
        <v>2000</v>
      </c>
      <c r="R2177" s="32">
        <f t="shared" si="821"/>
        <v>-8000</v>
      </c>
      <c r="S2177" s="28"/>
      <c r="T2177" s="28">
        <f t="shared" si="822"/>
        <v>0</v>
      </c>
      <c r="U2177" s="28"/>
      <c r="V2177" s="28"/>
      <c r="W2177" s="28"/>
    </row>
    <row r="2178" ht="12.75" customHeight="1">
      <c r="A2178" s="25" t="s">
        <v>129</v>
      </c>
      <c r="B2178" s="35" t="s">
        <v>1949</v>
      </c>
      <c r="C2178" s="27" t="s">
        <v>7366</v>
      </c>
      <c r="D2178" s="28" t="s">
        <v>7367</v>
      </c>
      <c r="E2178" s="28" t="s">
        <v>1902</v>
      </c>
      <c r="F2178" s="28" t="s">
        <v>1924</v>
      </c>
      <c r="G2178" s="28" t="s">
        <v>7368</v>
      </c>
      <c r="H2178" s="28" t="s">
        <v>2314</v>
      </c>
      <c r="I2178" s="28" t="s">
        <v>2391</v>
      </c>
      <c r="J2178" s="32" t="s">
        <v>1594</v>
      </c>
      <c r="K2178" s="32" t="s">
        <v>586</v>
      </c>
      <c r="L2178" s="29">
        <v>60000.0</v>
      </c>
      <c r="M2178" s="49">
        <v>50000.0</v>
      </c>
      <c r="N2178" s="50"/>
      <c r="O2178" s="48">
        <v>5000.0</v>
      </c>
      <c r="P2178" s="31">
        <f t="shared" si="819"/>
        <v>0.1</v>
      </c>
      <c r="Q2178" s="32">
        <f t="shared" si="820"/>
        <v>45000</v>
      </c>
      <c r="R2178" s="32">
        <f t="shared" si="821"/>
        <v>35000</v>
      </c>
      <c r="S2178" s="28"/>
      <c r="T2178" s="28">
        <f t="shared" si="822"/>
        <v>0</v>
      </c>
      <c r="U2178" s="28"/>
      <c r="V2178" s="28"/>
      <c r="W2178" s="28"/>
    </row>
    <row r="2179" ht="12.75" customHeight="1">
      <c r="A2179" s="25" t="s">
        <v>129</v>
      </c>
      <c r="B2179" s="35" t="s">
        <v>1949</v>
      </c>
      <c r="C2179" s="27" t="s">
        <v>7369</v>
      </c>
      <c r="D2179" s="28" t="s">
        <v>7370</v>
      </c>
      <c r="E2179" s="28" t="s">
        <v>1902</v>
      </c>
      <c r="F2179" s="28" t="s">
        <v>1924</v>
      </c>
      <c r="G2179" s="28" t="s">
        <v>7371</v>
      </c>
      <c r="H2179" s="28" t="s">
        <v>2314</v>
      </c>
      <c r="I2179" s="28" t="s">
        <v>2369</v>
      </c>
      <c r="J2179" s="32" t="s">
        <v>1791</v>
      </c>
      <c r="K2179" s="32" t="s">
        <v>1190</v>
      </c>
      <c r="L2179" s="29">
        <v>7800.0</v>
      </c>
      <c r="M2179" s="49">
        <v>6500.0</v>
      </c>
      <c r="N2179" s="50"/>
      <c r="O2179" s="48">
        <v>5000.0</v>
      </c>
      <c r="P2179" s="31">
        <f t="shared" si="819"/>
        <v>0.013</v>
      </c>
      <c r="Q2179" s="32">
        <f t="shared" si="820"/>
        <v>1500</v>
      </c>
      <c r="R2179" s="32">
        <f t="shared" si="821"/>
        <v>-8500</v>
      </c>
      <c r="S2179" s="28"/>
      <c r="T2179" s="28">
        <f t="shared" si="822"/>
        <v>0</v>
      </c>
      <c r="U2179" s="28"/>
      <c r="V2179" s="28"/>
      <c r="W2179" s="28"/>
    </row>
    <row r="2180" ht="12.75" customHeight="1">
      <c r="A2180" s="25" t="s">
        <v>130</v>
      </c>
      <c r="B2180" s="26" t="s">
        <v>1900</v>
      </c>
      <c r="C2180" s="27">
        <v>4.0</v>
      </c>
      <c r="D2180" s="28" t="s">
        <v>7372</v>
      </c>
      <c r="E2180" s="28" t="s">
        <v>1905</v>
      </c>
      <c r="F2180" s="28"/>
      <c r="G2180" s="28" t="s">
        <v>7373</v>
      </c>
      <c r="H2180" s="28"/>
      <c r="I2180" s="28"/>
      <c r="J2180" s="28" t="s">
        <v>1728</v>
      </c>
      <c r="K2180" s="28" t="s">
        <v>1079</v>
      </c>
      <c r="L2180" s="29">
        <f t="shared" ref="L2180:L2188" si="823">M2180*1.2</f>
        <v>104400</v>
      </c>
      <c r="M2180" s="29">
        <v>87000.0</v>
      </c>
      <c r="N2180" s="28"/>
      <c r="O2180" s="30">
        <v>54000.0</v>
      </c>
      <c r="P2180" s="31">
        <f t="shared" ref="P2180:P2202" si="824">sum(L2180/O2180/100)</f>
        <v>0.01933333333</v>
      </c>
      <c r="Q2180" s="32">
        <f t="shared" ref="Q2180:Q2202" si="825">sum(L2180-O2180)</f>
        <v>50400</v>
      </c>
      <c r="R2180" s="32">
        <f t="shared" ref="R2180:R2202" si="826">L2180-O2180-$S$1</f>
        <v>40400</v>
      </c>
      <c r="S2180" s="28"/>
      <c r="T2180" s="28">
        <f t="shared" ref="T2180:T2202" si="827">IF(O2180&gt;=L2180,1,0)</f>
        <v>0</v>
      </c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</row>
    <row r="2181" ht="12.75" customHeight="1">
      <c r="A2181" s="25" t="s">
        <v>130</v>
      </c>
      <c r="B2181" s="26" t="s">
        <v>1900</v>
      </c>
      <c r="C2181" s="27">
        <v>23.0</v>
      </c>
      <c r="D2181" s="28" t="s">
        <v>7374</v>
      </c>
      <c r="E2181" s="28" t="s">
        <v>1905</v>
      </c>
      <c r="F2181" s="28"/>
      <c r="G2181" s="28" t="s">
        <v>7375</v>
      </c>
      <c r="H2181" s="28"/>
      <c r="I2181" s="28"/>
      <c r="J2181" s="28" t="s">
        <v>1680</v>
      </c>
      <c r="K2181" s="28" t="s">
        <v>218</v>
      </c>
      <c r="L2181" s="29">
        <f t="shared" si="823"/>
        <v>40800</v>
      </c>
      <c r="M2181" s="29">
        <v>34000.0</v>
      </c>
      <c r="N2181" s="28"/>
      <c r="O2181" s="30">
        <v>54000.0</v>
      </c>
      <c r="P2181" s="31">
        <f t="shared" si="824"/>
        <v>0.007555555556</v>
      </c>
      <c r="Q2181" s="32">
        <f t="shared" si="825"/>
        <v>-13200</v>
      </c>
      <c r="R2181" s="32">
        <f t="shared" si="826"/>
        <v>-23200</v>
      </c>
      <c r="S2181" s="28"/>
      <c r="T2181" s="28">
        <f t="shared" si="827"/>
        <v>1</v>
      </c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</row>
    <row r="2182" ht="12.75" customHeight="1">
      <c r="A2182" s="25" t="s">
        <v>130</v>
      </c>
      <c r="B2182" s="26" t="s">
        <v>1900</v>
      </c>
      <c r="C2182" s="27">
        <v>39.0</v>
      </c>
      <c r="D2182" s="28" t="s">
        <v>7376</v>
      </c>
      <c r="E2182" s="28" t="s">
        <v>1902</v>
      </c>
      <c r="F2182" s="28"/>
      <c r="G2182" s="28" t="s">
        <v>7377</v>
      </c>
      <c r="H2182" s="28"/>
      <c r="I2182" s="28"/>
      <c r="J2182" s="28" t="s">
        <v>1873</v>
      </c>
      <c r="K2182" s="28" t="s">
        <v>627</v>
      </c>
      <c r="L2182" s="29">
        <f t="shared" si="823"/>
        <v>36000</v>
      </c>
      <c r="M2182" s="29">
        <v>30000.0</v>
      </c>
      <c r="N2182" s="28"/>
      <c r="O2182" s="30">
        <v>54000.0</v>
      </c>
      <c r="P2182" s="31">
        <f t="shared" si="824"/>
        <v>0.006666666667</v>
      </c>
      <c r="Q2182" s="32">
        <f t="shared" si="825"/>
        <v>-18000</v>
      </c>
      <c r="R2182" s="32">
        <f t="shared" si="826"/>
        <v>-28000</v>
      </c>
      <c r="S2182" s="28"/>
      <c r="T2182" s="28">
        <f t="shared" si="827"/>
        <v>1</v>
      </c>
      <c r="V2182" s="28"/>
      <c r="W2182" s="28"/>
      <c r="X2182" s="28"/>
    </row>
    <row r="2183" ht="12.75" customHeight="1">
      <c r="A2183" s="25" t="s">
        <v>130</v>
      </c>
      <c r="B2183" s="26" t="s">
        <v>1900</v>
      </c>
      <c r="C2183" s="27">
        <v>48.0</v>
      </c>
      <c r="D2183" s="28" t="s">
        <v>7378</v>
      </c>
      <c r="E2183" s="28" t="s">
        <v>1902</v>
      </c>
      <c r="F2183" s="28"/>
      <c r="G2183" s="28" t="s">
        <v>7379</v>
      </c>
      <c r="H2183" s="28"/>
      <c r="I2183" s="28"/>
      <c r="J2183" s="28" t="s">
        <v>1678</v>
      </c>
      <c r="K2183" s="28" t="s">
        <v>772</v>
      </c>
      <c r="L2183" s="29">
        <f t="shared" si="823"/>
        <v>108000</v>
      </c>
      <c r="M2183" s="29">
        <v>90000.0</v>
      </c>
      <c r="N2183" s="28"/>
      <c r="O2183" s="30">
        <v>54000.0</v>
      </c>
      <c r="P2183" s="31">
        <f t="shared" si="824"/>
        <v>0.02</v>
      </c>
      <c r="Q2183" s="32">
        <f t="shared" si="825"/>
        <v>54000</v>
      </c>
      <c r="R2183" s="32">
        <f t="shared" si="826"/>
        <v>44000</v>
      </c>
      <c r="S2183" s="28"/>
      <c r="T2183" s="28">
        <f t="shared" si="827"/>
        <v>0</v>
      </c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</row>
    <row r="2184" ht="12.75" customHeight="1">
      <c r="A2184" s="25" t="s">
        <v>130</v>
      </c>
      <c r="B2184" s="26" t="s">
        <v>1900</v>
      </c>
      <c r="C2184" s="27">
        <v>226.0</v>
      </c>
      <c r="D2184" s="28" t="s">
        <v>7380</v>
      </c>
      <c r="E2184" s="28" t="s">
        <v>1902</v>
      </c>
      <c r="F2184" s="28"/>
      <c r="G2184" s="28" t="s">
        <v>7381</v>
      </c>
      <c r="H2184" s="28"/>
      <c r="I2184" s="28"/>
      <c r="J2184" s="28" t="s">
        <v>1787</v>
      </c>
      <c r="K2184" s="28" t="s">
        <v>627</v>
      </c>
      <c r="L2184" s="29">
        <f t="shared" si="823"/>
        <v>67200</v>
      </c>
      <c r="M2184" s="29">
        <v>56000.0</v>
      </c>
      <c r="N2184" s="28"/>
      <c r="O2184" s="30">
        <v>54000.0</v>
      </c>
      <c r="P2184" s="31">
        <f t="shared" si="824"/>
        <v>0.01244444444</v>
      </c>
      <c r="Q2184" s="32">
        <f t="shared" si="825"/>
        <v>13200</v>
      </c>
      <c r="R2184" s="32">
        <f t="shared" si="826"/>
        <v>3200</v>
      </c>
      <c r="S2184" s="28"/>
      <c r="T2184" s="28">
        <f t="shared" si="827"/>
        <v>0</v>
      </c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</row>
    <row r="2185" ht="12.75" customHeight="1">
      <c r="A2185" s="25" t="s">
        <v>130</v>
      </c>
      <c r="B2185" s="26" t="s">
        <v>1900</v>
      </c>
      <c r="C2185" s="27">
        <v>276.0</v>
      </c>
      <c r="D2185" s="28" t="s">
        <v>7382</v>
      </c>
      <c r="E2185" s="28" t="s">
        <v>1905</v>
      </c>
      <c r="F2185" s="28"/>
      <c r="G2185" s="28" t="s">
        <v>7383</v>
      </c>
      <c r="H2185" s="28"/>
      <c r="I2185" s="28"/>
      <c r="J2185" s="28" t="s">
        <v>1878</v>
      </c>
      <c r="K2185" s="28" t="s">
        <v>1152</v>
      </c>
      <c r="L2185" s="29">
        <f t="shared" si="823"/>
        <v>45600</v>
      </c>
      <c r="M2185" s="29">
        <v>38000.0</v>
      </c>
      <c r="N2185" s="28"/>
      <c r="O2185" s="30">
        <v>54000.0</v>
      </c>
      <c r="P2185" s="31">
        <f t="shared" si="824"/>
        <v>0.008444444444</v>
      </c>
      <c r="Q2185" s="32">
        <f t="shared" si="825"/>
        <v>-8400</v>
      </c>
      <c r="R2185" s="32">
        <f t="shared" si="826"/>
        <v>-18400</v>
      </c>
      <c r="S2185" s="28"/>
      <c r="T2185" s="28">
        <f t="shared" si="827"/>
        <v>1</v>
      </c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</row>
    <row r="2186" ht="12.75" customHeight="1">
      <c r="A2186" s="25" t="s">
        <v>130</v>
      </c>
      <c r="B2186" s="26" t="s">
        <v>1900</v>
      </c>
      <c r="C2186" s="27">
        <v>316.0</v>
      </c>
      <c r="D2186" s="28" t="s">
        <v>7384</v>
      </c>
      <c r="E2186" s="28" t="s">
        <v>1902</v>
      </c>
      <c r="F2186" s="28"/>
      <c r="G2186" s="28" t="s">
        <v>7385</v>
      </c>
      <c r="H2186" s="28"/>
      <c r="I2186" s="28"/>
      <c r="J2186" s="28" t="s">
        <v>1878</v>
      </c>
      <c r="K2186" s="28" t="s">
        <v>1120</v>
      </c>
      <c r="L2186" s="29">
        <f t="shared" si="823"/>
        <v>168000</v>
      </c>
      <c r="M2186" s="29">
        <v>140000.0</v>
      </c>
      <c r="N2186" s="28"/>
      <c r="O2186" s="30">
        <v>54000.0</v>
      </c>
      <c r="P2186" s="31">
        <f t="shared" si="824"/>
        <v>0.03111111111</v>
      </c>
      <c r="Q2186" s="32">
        <f t="shared" si="825"/>
        <v>114000</v>
      </c>
      <c r="R2186" s="32">
        <f t="shared" si="826"/>
        <v>104000</v>
      </c>
      <c r="S2186" s="28"/>
      <c r="T2186" s="28">
        <f t="shared" si="827"/>
        <v>0</v>
      </c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</row>
    <row r="2187" ht="12.75" customHeight="1">
      <c r="A2187" s="25" t="s">
        <v>130</v>
      </c>
      <c r="B2187" s="26" t="s">
        <v>1900</v>
      </c>
      <c r="C2187" s="27">
        <v>357.0</v>
      </c>
      <c r="D2187" s="28" t="s">
        <v>7386</v>
      </c>
      <c r="E2187" s="28" t="s">
        <v>1905</v>
      </c>
      <c r="F2187" s="28"/>
      <c r="G2187" s="28" t="s">
        <v>7387</v>
      </c>
      <c r="H2187" s="28"/>
      <c r="I2187" s="28"/>
      <c r="J2187" s="28" t="s">
        <v>1843</v>
      </c>
      <c r="K2187" s="28" t="s">
        <v>1039</v>
      </c>
      <c r="L2187" s="29">
        <f t="shared" si="823"/>
        <v>156000</v>
      </c>
      <c r="M2187" s="29">
        <v>130000.0</v>
      </c>
      <c r="N2187" s="28"/>
      <c r="O2187" s="30">
        <v>54000.0</v>
      </c>
      <c r="P2187" s="31">
        <f t="shared" si="824"/>
        <v>0.02888888889</v>
      </c>
      <c r="Q2187" s="32">
        <f t="shared" si="825"/>
        <v>102000</v>
      </c>
      <c r="R2187" s="32">
        <f t="shared" si="826"/>
        <v>92000</v>
      </c>
      <c r="S2187" s="28"/>
      <c r="T2187" s="28">
        <f t="shared" si="827"/>
        <v>0</v>
      </c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</row>
    <row r="2188" ht="12.75" customHeight="1">
      <c r="A2188" s="25" t="s">
        <v>130</v>
      </c>
      <c r="B2188" s="26" t="s">
        <v>1900</v>
      </c>
      <c r="C2188" s="27">
        <v>415.0</v>
      </c>
      <c r="D2188" s="28" t="s">
        <v>7388</v>
      </c>
      <c r="E2188" s="28" t="s">
        <v>1905</v>
      </c>
      <c r="F2188" s="28"/>
      <c r="G2188" s="28" t="s">
        <v>7389</v>
      </c>
      <c r="H2188" s="28"/>
      <c r="I2188" s="28"/>
      <c r="J2188" s="28" t="s">
        <v>1449</v>
      </c>
      <c r="K2188" s="28" t="s">
        <v>272</v>
      </c>
      <c r="L2188" s="29">
        <f t="shared" si="823"/>
        <v>43200</v>
      </c>
      <c r="M2188" s="29">
        <v>36000.0</v>
      </c>
      <c r="N2188" s="28"/>
      <c r="O2188" s="30">
        <v>54000.0</v>
      </c>
      <c r="P2188" s="31">
        <f t="shared" si="824"/>
        <v>0.008</v>
      </c>
      <c r="Q2188" s="32">
        <f t="shared" si="825"/>
        <v>-10800</v>
      </c>
      <c r="R2188" s="32">
        <f t="shared" si="826"/>
        <v>-20800</v>
      </c>
      <c r="S2188" s="28"/>
      <c r="T2188" s="28">
        <f t="shared" si="827"/>
        <v>1</v>
      </c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</row>
    <row r="2189" ht="12.75" customHeight="1">
      <c r="A2189" s="33" t="s">
        <v>130</v>
      </c>
      <c r="B2189" s="26" t="s">
        <v>1919</v>
      </c>
      <c r="C2189" s="34">
        <v>69.0</v>
      </c>
      <c r="D2189" s="26" t="s">
        <v>7390</v>
      </c>
      <c r="E2189" s="26" t="s">
        <v>1902</v>
      </c>
      <c r="F2189" s="35"/>
      <c r="G2189" s="26"/>
      <c r="H2189" s="26"/>
      <c r="I2189" s="26"/>
      <c r="J2189" s="26" t="s">
        <v>1533</v>
      </c>
      <c r="K2189" s="26" t="s">
        <v>746</v>
      </c>
      <c r="L2189" s="36">
        <v>44000.0</v>
      </c>
      <c r="M2189" s="29">
        <f t="shared" ref="M2189:M2196" si="828">L2189</f>
        <v>44000</v>
      </c>
      <c r="N2189" s="28"/>
      <c r="O2189" s="37">
        <v>54000.0</v>
      </c>
      <c r="P2189" s="31">
        <f t="shared" si="824"/>
        <v>0.008148148148</v>
      </c>
      <c r="Q2189" s="32">
        <f t="shared" si="825"/>
        <v>-10000</v>
      </c>
      <c r="R2189" s="32">
        <f t="shared" si="826"/>
        <v>-20000</v>
      </c>
      <c r="S2189" s="28"/>
      <c r="T2189" s="28">
        <f t="shared" si="827"/>
        <v>1</v>
      </c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</row>
    <row r="2190" ht="12.75" customHeight="1">
      <c r="A2190" s="33" t="s">
        <v>130</v>
      </c>
      <c r="B2190" s="26" t="s">
        <v>1919</v>
      </c>
      <c r="C2190" s="51">
        <v>133.0</v>
      </c>
      <c r="D2190" s="26" t="s">
        <v>7391</v>
      </c>
      <c r="E2190" s="26" t="s">
        <v>1905</v>
      </c>
      <c r="F2190" s="35"/>
      <c r="G2190" s="26"/>
      <c r="H2190" s="26"/>
      <c r="I2190" s="26"/>
      <c r="J2190" s="26" t="s">
        <v>1733</v>
      </c>
      <c r="K2190" s="26" t="s">
        <v>1088</v>
      </c>
      <c r="L2190" s="36">
        <v>50000.0</v>
      </c>
      <c r="M2190" s="29">
        <f t="shared" si="828"/>
        <v>50000</v>
      </c>
      <c r="N2190" s="28"/>
      <c r="O2190" s="37">
        <v>54000.0</v>
      </c>
      <c r="P2190" s="31">
        <f t="shared" si="824"/>
        <v>0.009259259259</v>
      </c>
      <c r="Q2190" s="32">
        <f t="shared" si="825"/>
        <v>-4000</v>
      </c>
      <c r="R2190" s="32">
        <f t="shared" si="826"/>
        <v>-14000</v>
      </c>
      <c r="S2190" s="28"/>
      <c r="T2190" s="28">
        <f t="shared" si="827"/>
        <v>1</v>
      </c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</row>
    <row r="2191" ht="12.75" customHeight="1">
      <c r="A2191" s="33" t="s">
        <v>130</v>
      </c>
      <c r="B2191" s="26" t="s">
        <v>1919</v>
      </c>
      <c r="C2191" s="51">
        <v>211.0</v>
      </c>
      <c r="D2191" s="26" t="s">
        <v>7392</v>
      </c>
      <c r="E2191" s="26" t="s">
        <v>1902</v>
      </c>
      <c r="F2191" s="35"/>
      <c r="G2191" s="26"/>
      <c r="H2191" s="26"/>
      <c r="I2191" s="26"/>
      <c r="J2191" s="26" t="s">
        <v>1593</v>
      </c>
      <c r="K2191" s="26" t="s">
        <v>835</v>
      </c>
      <c r="L2191" s="36">
        <v>120000.0</v>
      </c>
      <c r="M2191" s="29">
        <f t="shared" si="828"/>
        <v>120000</v>
      </c>
      <c r="N2191" s="53"/>
      <c r="O2191" s="37">
        <v>54000.0</v>
      </c>
      <c r="P2191" s="31">
        <f t="shared" si="824"/>
        <v>0.02222222222</v>
      </c>
      <c r="Q2191" s="32">
        <f t="shared" si="825"/>
        <v>66000</v>
      </c>
      <c r="R2191" s="32">
        <f t="shared" si="826"/>
        <v>56000</v>
      </c>
      <c r="S2191" s="28"/>
      <c r="T2191" s="28">
        <f t="shared" si="827"/>
        <v>0</v>
      </c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</row>
    <row r="2192" ht="12.75" customHeight="1">
      <c r="A2192" s="52" t="s">
        <v>130</v>
      </c>
      <c r="B2192" s="26" t="s">
        <v>1919</v>
      </c>
      <c r="C2192" s="34">
        <v>366.0</v>
      </c>
      <c r="D2192" s="26" t="s">
        <v>7393</v>
      </c>
      <c r="E2192" s="26" t="s">
        <v>1905</v>
      </c>
      <c r="F2192" s="28"/>
      <c r="G2192" s="28"/>
      <c r="H2192" s="28"/>
      <c r="I2192" s="28"/>
      <c r="J2192" s="26" t="s">
        <v>1586</v>
      </c>
      <c r="K2192" s="26" t="s">
        <v>530</v>
      </c>
      <c r="L2192" s="40">
        <v>180000.0</v>
      </c>
      <c r="M2192" s="29">
        <f t="shared" si="828"/>
        <v>180000</v>
      </c>
      <c r="N2192" s="53"/>
      <c r="O2192" s="37">
        <v>54000.0</v>
      </c>
      <c r="P2192" s="31">
        <f t="shared" si="824"/>
        <v>0.03333333333</v>
      </c>
      <c r="Q2192" s="32">
        <f t="shared" si="825"/>
        <v>126000</v>
      </c>
      <c r="R2192" s="32">
        <f t="shared" si="826"/>
        <v>116000</v>
      </c>
      <c r="S2192" s="28"/>
      <c r="T2192" s="28">
        <f t="shared" si="827"/>
        <v>0</v>
      </c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</row>
    <row r="2193" ht="12.75" customHeight="1">
      <c r="A2193" s="38" t="s">
        <v>130</v>
      </c>
      <c r="B2193" s="34" t="s">
        <v>1921</v>
      </c>
      <c r="C2193" s="39" t="s">
        <v>7394</v>
      </c>
      <c r="D2193" s="28" t="s">
        <v>7395</v>
      </c>
      <c r="E2193" s="26" t="s">
        <v>1905</v>
      </c>
      <c r="F2193" s="28" t="s">
        <v>1924</v>
      </c>
      <c r="G2193" s="28" t="s">
        <v>7396</v>
      </c>
      <c r="H2193" s="28" t="s">
        <v>112</v>
      </c>
      <c r="I2193" s="28" t="s">
        <v>88</v>
      </c>
      <c r="J2193" s="28" t="s">
        <v>1881</v>
      </c>
      <c r="K2193" s="28" t="s">
        <v>452</v>
      </c>
      <c r="L2193" s="40">
        <v>28000.0</v>
      </c>
      <c r="M2193" s="29">
        <f t="shared" si="828"/>
        <v>28000</v>
      </c>
      <c r="N2193" s="41"/>
      <c r="O2193" s="37">
        <v>54000.0</v>
      </c>
      <c r="P2193" s="31">
        <f t="shared" si="824"/>
        <v>0.005185185185</v>
      </c>
      <c r="Q2193" s="32">
        <f t="shared" si="825"/>
        <v>-26000</v>
      </c>
      <c r="R2193" s="32">
        <f t="shared" si="826"/>
        <v>-36000</v>
      </c>
      <c r="S2193" s="28"/>
      <c r="T2193" s="28">
        <f t="shared" si="827"/>
        <v>1</v>
      </c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</row>
    <row r="2194" ht="12.75" customHeight="1">
      <c r="A2194" s="38" t="s">
        <v>130</v>
      </c>
      <c r="B2194" s="34" t="s">
        <v>1921</v>
      </c>
      <c r="C2194" s="39" t="s">
        <v>4062</v>
      </c>
      <c r="D2194" s="28" t="s">
        <v>7397</v>
      </c>
      <c r="E2194" s="26" t="s">
        <v>1905</v>
      </c>
      <c r="F2194" s="28" t="s">
        <v>1924</v>
      </c>
      <c r="G2194" s="28" t="s">
        <v>7398</v>
      </c>
      <c r="H2194" s="28" t="s">
        <v>112</v>
      </c>
      <c r="I2194" s="28" t="s">
        <v>26</v>
      </c>
      <c r="J2194" s="28" t="s">
        <v>1751</v>
      </c>
      <c r="K2194" s="28" t="s">
        <v>506</v>
      </c>
      <c r="L2194" s="40">
        <v>20000.0</v>
      </c>
      <c r="M2194" s="29">
        <f t="shared" si="828"/>
        <v>20000</v>
      </c>
      <c r="N2194" s="41"/>
      <c r="O2194" s="37">
        <v>54000.0</v>
      </c>
      <c r="P2194" s="31">
        <f t="shared" si="824"/>
        <v>0.003703703704</v>
      </c>
      <c r="Q2194" s="32">
        <f t="shared" si="825"/>
        <v>-34000</v>
      </c>
      <c r="R2194" s="32">
        <f t="shared" si="826"/>
        <v>-44000</v>
      </c>
      <c r="S2194" s="28"/>
      <c r="T2194" s="28">
        <f t="shared" si="827"/>
        <v>1</v>
      </c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</row>
    <row r="2195" ht="12.75" customHeight="1">
      <c r="A2195" s="38" t="s">
        <v>130</v>
      </c>
      <c r="B2195" s="34" t="s">
        <v>1921</v>
      </c>
      <c r="C2195" s="39" t="s">
        <v>7399</v>
      </c>
      <c r="D2195" s="28" t="s">
        <v>7400</v>
      </c>
      <c r="E2195" s="26" t="s">
        <v>1905</v>
      </c>
      <c r="F2195" s="28" t="s">
        <v>2382</v>
      </c>
      <c r="G2195" s="28" t="s">
        <v>7401</v>
      </c>
      <c r="H2195" s="28" t="s">
        <v>112</v>
      </c>
      <c r="I2195" s="28" t="s">
        <v>4177</v>
      </c>
      <c r="J2195" s="28" t="s">
        <v>1430</v>
      </c>
      <c r="K2195" s="28" t="s">
        <v>892</v>
      </c>
      <c r="L2195" s="40">
        <v>9000.0</v>
      </c>
      <c r="M2195" s="29">
        <f t="shared" si="828"/>
        <v>9000</v>
      </c>
      <c r="N2195" s="41"/>
      <c r="O2195" s="37">
        <v>54000.0</v>
      </c>
      <c r="P2195" s="31">
        <f t="shared" si="824"/>
        <v>0.001666666667</v>
      </c>
      <c r="Q2195" s="32">
        <f t="shared" si="825"/>
        <v>-45000</v>
      </c>
      <c r="R2195" s="32">
        <f t="shared" si="826"/>
        <v>-55000</v>
      </c>
      <c r="S2195" s="28"/>
      <c r="T2195" s="28">
        <f t="shared" si="827"/>
        <v>1</v>
      </c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</row>
    <row r="2196" ht="12.75" customHeight="1">
      <c r="A2196" s="38" t="s">
        <v>130</v>
      </c>
      <c r="B2196" s="34" t="s">
        <v>1921</v>
      </c>
      <c r="C2196" s="39" t="s">
        <v>4096</v>
      </c>
      <c r="D2196" s="28" t="s">
        <v>7402</v>
      </c>
      <c r="E2196" s="26" t="s">
        <v>1905</v>
      </c>
      <c r="F2196" s="28" t="s">
        <v>1924</v>
      </c>
      <c r="G2196" s="28" t="s">
        <v>7403</v>
      </c>
      <c r="H2196" s="28" t="s">
        <v>112</v>
      </c>
      <c r="I2196" s="28" t="s">
        <v>7404</v>
      </c>
      <c r="J2196" s="28" t="s">
        <v>1751</v>
      </c>
      <c r="K2196" s="28" t="s">
        <v>657</v>
      </c>
      <c r="L2196" s="40">
        <v>11000.0</v>
      </c>
      <c r="M2196" s="29">
        <f t="shared" si="828"/>
        <v>11000</v>
      </c>
      <c r="N2196" s="41"/>
      <c r="O2196" s="37">
        <v>54000.0</v>
      </c>
      <c r="P2196" s="31">
        <f t="shared" si="824"/>
        <v>0.002037037037</v>
      </c>
      <c r="Q2196" s="32">
        <f t="shared" si="825"/>
        <v>-43000</v>
      </c>
      <c r="R2196" s="32">
        <f t="shared" si="826"/>
        <v>-53000</v>
      </c>
      <c r="S2196" s="28"/>
      <c r="T2196" s="28">
        <f t="shared" si="827"/>
        <v>1</v>
      </c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</row>
    <row r="2197" ht="12.75" customHeight="1">
      <c r="A2197" s="25" t="s">
        <v>130</v>
      </c>
      <c r="B2197" s="26" t="s">
        <v>1933</v>
      </c>
      <c r="C2197" s="39" t="s">
        <v>7405</v>
      </c>
      <c r="D2197" s="28" t="s">
        <v>7406</v>
      </c>
      <c r="E2197" s="28" t="s">
        <v>1902</v>
      </c>
      <c r="F2197" s="28" t="s">
        <v>1924</v>
      </c>
      <c r="G2197" s="28" t="s">
        <v>7407</v>
      </c>
      <c r="H2197" s="53" t="s">
        <v>112</v>
      </c>
      <c r="I2197" s="28" t="s">
        <v>9</v>
      </c>
      <c r="J2197" s="28" t="s">
        <v>1784</v>
      </c>
      <c r="K2197" s="28" t="s">
        <v>1186</v>
      </c>
      <c r="L2197" s="29">
        <f t="shared" ref="L2197:L2199" si="829">M2197*1.2</f>
        <v>84000</v>
      </c>
      <c r="M2197" s="49">
        <v>70000.0</v>
      </c>
      <c r="N2197" s="28"/>
      <c r="O2197" s="37">
        <v>54000.0</v>
      </c>
      <c r="P2197" s="31">
        <f t="shared" si="824"/>
        <v>0.01555555556</v>
      </c>
      <c r="Q2197" s="32">
        <f t="shared" si="825"/>
        <v>30000</v>
      </c>
      <c r="R2197" s="32">
        <f t="shared" si="826"/>
        <v>20000</v>
      </c>
      <c r="S2197" s="28"/>
      <c r="T2197" s="28">
        <f t="shared" si="827"/>
        <v>0</v>
      </c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</row>
    <row r="2198" ht="12.75" customHeight="1">
      <c r="A2198" s="25" t="s">
        <v>130</v>
      </c>
      <c r="B2198" s="26" t="s">
        <v>1933</v>
      </c>
      <c r="C2198" s="39" t="s">
        <v>7408</v>
      </c>
      <c r="D2198" s="28" t="s">
        <v>7409</v>
      </c>
      <c r="E2198" s="28" t="s">
        <v>1905</v>
      </c>
      <c r="F2198" s="28" t="s">
        <v>2382</v>
      </c>
      <c r="G2198" s="28" t="s">
        <v>7410</v>
      </c>
      <c r="H2198" s="53" t="s">
        <v>112</v>
      </c>
      <c r="I2198" s="28" t="s">
        <v>44</v>
      </c>
      <c r="J2198" s="28" t="s">
        <v>1487</v>
      </c>
      <c r="K2198" s="28" t="s">
        <v>611</v>
      </c>
      <c r="L2198" s="29">
        <f t="shared" si="829"/>
        <v>150000</v>
      </c>
      <c r="M2198" s="49">
        <v>125000.0</v>
      </c>
      <c r="N2198" s="28"/>
      <c r="O2198" s="37">
        <v>54000.0</v>
      </c>
      <c r="P2198" s="31">
        <f t="shared" si="824"/>
        <v>0.02777777778</v>
      </c>
      <c r="Q2198" s="32">
        <f t="shared" si="825"/>
        <v>96000</v>
      </c>
      <c r="R2198" s="32">
        <f t="shared" si="826"/>
        <v>86000</v>
      </c>
      <c r="S2198" s="28"/>
      <c r="T2198" s="28">
        <f t="shared" si="827"/>
        <v>0</v>
      </c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</row>
    <row r="2199" ht="12.75" customHeight="1">
      <c r="A2199" s="25" t="s">
        <v>130</v>
      </c>
      <c r="B2199" s="26" t="s">
        <v>1933</v>
      </c>
      <c r="C2199" s="39" t="s">
        <v>3838</v>
      </c>
      <c r="D2199" s="28" t="s">
        <v>7411</v>
      </c>
      <c r="E2199" s="28" t="s">
        <v>1905</v>
      </c>
      <c r="F2199" s="28" t="s">
        <v>1924</v>
      </c>
      <c r="G2199" s="28" t="s">
        <v>7412</v>
      </c>
      <c r="H2199" s="53" t="s">
        <v>112</v>
      </c>
      <c r="I2199" s="28" t="s">
        <v>75</v>
      </c>
      <c r="J2199" s="28" t="s">
        <v>1587</v>
      </c>
      <c r="K2199" s="28" t="s">
        <v>204</v>
      </c>
      <c r="L2199" s="29">
        <f t="shared" si="829"/>
        <v>408000</v>
      </c>
      <c r="M2199" s="49">
        <v>340000.0</v>
      </c>
      <c r="N2199" s="28"/>
      <c r="O2199" s="37">
        <v>54000.0</v>
      </c>
      <c r="P2199" s="31">
        <f t="shared" si="824"/>
        <v>0.07555555556</v>
      </c>
      <c r="Q2199" s="32">
        <f t="shared" si="825"/>
        <v>354000</v>
      </c>
      <c r="R2199" s="32">
        <f t="shared" si="826"/>
        <v>344000</v>
      </c>
      <c r="S2199" s="28"/>
      <c r="T2199" s="28">
        <f t="shared" si="827"/>
        <v>0</v>
      </c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</row>
    <row r="2200" ht="12.75" customHeight="1">
      <c r="A2200" s="38" t="s">
        <v>130</v>
      </c>
      <c r="B2200" s="34" t="s">
        <v>1933</v>
      </c>
      <c r="C2200" s="39" t="s">
        <v>7413</v>
      </c>
      <c r="D2200" s="28" t="s">
        <v>7414</v>
      </c>
      <c r="E2200" s="28" t="s">
        <v>1902</v>
      </c>
      <c r="F2200" s="28" t="s">
        <v>1924</v>
      </c>
      <c r="G2200" s="28" t="s">
        <v>7415</v>
      </c>
      <c r="H2200" s="28" t="s">
        <v>112</v>
      </c>
      <c r="I2200" s="28" t="s">
        <v>2296</v>
      </c>
      <c r="J2200" s="58" t="s">
        <v>1450</v>
      </c>
      <c r="K2200" s="53" t="s">
        <v>1245</v>
      </c>
      <c r="L2200" s="29">
        <v>312000.0</v>
      </c>
      <c r="M2200" s="49">
        <v>260000.0</v>
      </c>
      <c r="N2200" s="28"/>
      <c r="O2200" s="30">
        <v>54000.0</v>
      </c>
      <c r="P2200" s="31">
        <f t="shared" si="824"/>
        <v>0.05777777778</v>
      </c>
      <c r="Q2200" s="32">
        <f t="shared" si="825"/>
        <v>258000</v>
      </c>
      <c r="R2200" s="32">
        <f t="shared" si="826"/>
        <v>248000</v>
      </c>
      <c r="S2200" s="28"/>
      <c r="T2200" s="28">
        <f t="shared" si="827"/>
        <v>0</v>
      </c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</row>
    <row r="2201" ht="12.75" customHeight="1">
      <c r="A2201" s="25" t="s">
        <v>130</v>
      </c>
      <c r="B2201" s="26" t="s">
        <v>1933</v>
      </c>
      <c r="C2201" s="39" t="s">
        <v>4800</v>
      </c>
      <c r="D2201" s="28" t="s">
        <v>7416</v>
      </c>
      <c r="E2201" s="28" t="s">
        <v>1905</v>
      </c>
      <c r="F2201" s="28" t="s">
        <v>1924</v>
      </c>
      <c r="G2201" s="28" t="s">
        <v>7417</v>
      </c>
      <c r="H2201" s="53" t="s">
        <v>112</v>
      </c>
      <c r="I2201" s="28" t="s">
        <v>19</v>
      </c>
      <c r="J2201" s="28" t="s">
        <v>1762</v>
      </c>
      <c r="K2201" s="28" t="s">
        <v>252</v>
      </c>
      <c r="L2201" s="29">
        <f t="shared" ref="L2201:L2219" si="830">M2201*1.2</f>
        <v>138000</v>
      </c>
      <c r="M2201" s="49">
        <v>115000.0</v>
      </c>
      <c r="N2201" s="28"/>
      <c r="O2201" s="37">
        <v>54000.0</v>
      </c>
      <c r="P2201" s="31">
        <f t="shared" si="824"/>
        <v>0.02555555556</v>
      </c>
      <c r="Q2201" s="32">
        <f t="shared" si="825"/>
        <v>84000</v>
      </c>
      <c r="R2201" s="32">
        <f t="shared" si="826"/>
        <v>74000</v>
      </c>
      <c r="S2201" s="28"/>
      <c r="T2201" s="28">
        <f t="shared" si="827"/>
        <v>0</v>
      </c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</row>
    <row r="2202" ht="12.75" customHeight="1">
      <c r="A2202" s="25" t="s">
        <v>130</v>
      </c>
      <c r="B2202" s="26" t="s">
        <v>1933</v>
      </c>
      <c r="C2202" s="39" t="s">
        <v>5575</v>
      </c>
      <c r="D2202" s="28" t="s">
        <v>7418</v>
      </c>
      <c r="E2202" s="28" t="s">
        <v>1902</v>
      </c>
      <c r="F2202" s="28" t="s">
        <v>1952</v>
      </c>
      <c r="G2202" s="28" t="s">
        <v>7419</v>
      </c>
      <c r="H2202" s="53" t="s">
        <v>112</v>
      </c>
      <c r="I2202" s="28" t="s">
        <v>5114</v>
      </c>
      <c r="J2202" s="28" t="s">
        <v>1620</v>
      </c>
      <c r="K2202" s="28" t="s">
        <v>1237</v>
      </c>
      <c r="L2202" s="29">
        <f t="shared" si="830"/>
        <v>108000</v>
      </c>
      <c r="M2202" s="49">
        <v>90000.0</v>
      </c>
      <c r="N2202" s="28"/>
      <c r="O2202" s="37">
        <v>54000.0</v>
      </c>
      <c r="P2202" s="31">
        <f t="shared" si="824"/>
        <v>0.02</v>
      </c>
      <c r="Q2202" s="32">
        <f t="shared" si="825"/>
        <v>54000</v>
      </c>
      <c r="R2202" s="32">
        <f t="shared" si="826"/>
        <v>44000</v>
      </c>
      <c r="S2202" s="28"/>
      <c r="T2202" s="28">
        <f t="shared" si="827"/>
        <v>0</v>
      </c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</row>
    <row r="2203" ht="12.75" customHeight="1">
      <c r="A2203" s="25" t="s">
        <v>130</v>
      </c>
      <c r="B2203" s="26" t="s">
        <v>1937</v>
      </c>
      <c r="C2203" s="44" t="s">
        <v>7420</v>
      </c>
      <c r="D2203" s="6" t="s">
        <v>7421</v>
      </c>
      <c r="E2203" s="6" t="s">
        <v>1902</v>
      </c>
      <c r="F2203" s="6" t="s">
        <v>1924</v>
      </c>
      <c r="G2203" s="6" t="s">
        <v>7422</v>
      </c>
      <c r="I2203" s="6" t="s">
        <v>112</v>
      </c>
      <c r="J2203" s="6" t="s">
        <v>1648</v>
      </c>
      <c r="K2203" s="6" t="s">
        <v>684</v>
      </c>
      <c r="L2203" s="29">
        <f t="shared" si="830"/>
        <v>96000</v>
      </c>
      <c r="M2203" s="45">
        <v>80000.0</v>
      </c>
      <c r="O2203" s="30">
        <v>54000.0</v>
      </c>
      <c r="P2203" s="31">
        <v>0.014814814814814814</v>
      </c>
      <c r="Q2203" s="32">
        <v>26000.0</v>
      </c>
      <c r="R2203" s="32">
        <v>16000.0</v>
      </c>
      <c r="S2203" s="28"/>
      <c r="T2203" s="28">
        <f t="shared" ref="T2203:T2227" si="831">IF(O2203&gt;=M2203,1,0)</f>
        <v>0</v>
      </c>
    </row>
    <row r="2204" ht="12.75" customHeight="1">
      <c r="A2204" s="25" t="s">
        <v>130</v>
      </c>
      <c r="B2204" s="26" t="s">
        <v>1937</v>
      </c>
      <c r="C2204" s="44" t="s">
        <v>7423</v>
      </c>
      <c r="D2204" s="6" t="s">
        <v>7424</v>
      </c>
      <c r="E2204" s="6" t="s">
        <v>1905</v>
      </c>
      <c r="F2204" s="6" t="s">
        <v>1924</v>
      </c>
      <c r="G2204" s="6" t="s">
        <v>7425</v>
      </c>
      <c r="I2204" s="6" t="s">
        <v>112</v>
      </c>
      <c r="J2204" s="6" t="s">
        <v>1487</v>
      </c>
      <c r="K2204" s="6" t="s">
        <v>1247</v>
      </c>
      <c r="L2204" s="29">
        <f t="shared" si="830"/>
        <v>132000</v>
      </c>
      <c r="M2204" s="45">
        <v>110000.0</v>
      </c>
      <c r="O2204" s="30">
        <v>54000.0</v>
      </c>
      <c r="P2204" s="31">
        <v>0.020370370370370372</v>
      </c>
      <c r="Q2204" s="32">
        <v>56000.0</v>
      </c>
      <c r="R2204" s="32">
        <v>46000.0</v>
      </c>
      <c r="S2204" s="28"/>
      <c r="T2204" s="28">
        <f t="shared" si="831"/>
        <v>0</v>
      </c>
    </row>
    <row r="2205" ht="12.75" customHeight="1">
      <c r="A2205" s="25" t="s">
        <v>130</v>
      </c>
      <c r="B2205" s="26" t="s">
        <v>1937</v>
      </c>
      <c r="C2205" s="39" t="s">
        <v>5653</v>
      </c>
      <c r="D2205" s="28" t="s">
        <v>7426</v>
      </c>
      <c r="E2205" s="28" t="s">
        <v>1902</v>
      </c>
      <c r="F2205" s="28" t="s">
        <v>1924</v>
      </c>
      <c r="G2205" s="28" t="s">
        <v>7427</v>
      </c>
      <c r="H2205" s="28" t="s">
        <v>112</v>
      </c>
      <c r="I2205" s="28" t="s">
        <v>2477</v>
      </c>
      <c r="J2205" s="28" t="s">
        <v>1476</v>
      </c>
      <c r="K2205" s="28" t="s">
        <v>909</v>
      </c>
      <c r="L2205" s="29">
        <f t="shared" si="830"/>
        <v>18000</v>
      </c>
      <c r="M2205" s="40">
        <v>15000.0</v>
      </c>
      <c r="N2205" s="32"/>
      <c r="O2205" s="30">
        <v>54000.0</v>
      </c>
      <c r="P2205" s="31">
        <f t="shared" ref="P2205:P2227" si="832">sum(M2205/O2205/100)</f>
        <v>0.002777777778</v>
      </c>
      <c r="Q2205" s="32">
        <f t="shared" ref="Q2205:Q2227" si="833">sum(M2205-O2205)</f>
        <v>-39000</v>
      </c>
      <c r="R2205" s="32">
        <f t="shared" ref="R2205:R2227" si="834">M2205-O2205-$S$1</f>
        <v>-49000</v>
      </c>
      <c r="S2205" s="28"/>
      <c r="T2205" s="28">
        <f t="shared" si="831"/>
        <v>1</v>
      </c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</row>
    <row r="2206" ht="12.75" customHeight="1">
      <c r="A2206" s="25" t="s">
        <v>130</v>
      </c>
      <c r="B2206" s="26" t="s">
        <v>1937</v>
      </c>
      <c r="C2206" s="39" t="s">
        <v>7428</v>
      </c>
      <c r="D2206" s="28" t="s">
        <v>7429</v>
      </c>
      <c r="E2206" s="28" t="s">
        <v>1905</v>
      </c>
      <c r="F2206" s="28" t="s">
        <v>1924</v>
      </c>
      <c r="G2206" s="28" t="s">
        <v>7430</v>
      </c>
      <c r="H2206" s="28" t="s">
        <v>112</v>
      </c>
      <c r="I2206" s="28" t="s">
        <v>9</v>
      </c>
      <c r="J2206" s="28" t="s">
        <v>1487</v>
      </c>
      <c r="K2206" s="28" t="s">
        <v>611</v>
      </c>
      <c r="L2206" s="29">
        <f t="shared" si="830"/>
        <v>132000</v>
      </c>
      <c r="M2206" s="40">
        <v>110000.0</v>
      </c>
      <c r="N2206" s="32"/>
      <c r="O2206" s="30">
        <v>54000.0</v>
      </c>
      <c r="P2206" s="31">
        <f t="shared" si="832"/>
        <v>0.02037037037</v>
      </c>
      <c r="Q2206" s="32">
        <f t="shared" si="833"/>
        <v>56000</v>
      </c>
      <c r="R2206" s="32">
        <f t="shared" si="834"/>
        <v>46000</v>
      </c>
      <c r="S2206" s="28"/>
      <c r="T2206" s="28">
        <f t="shared" si="831"/>
        <v>0</v>
      </c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</row>
    <row r="2207" ht="12.75" customHeight="1">
      <c r="A2207" s="25" t="s">
        <v>130</v>
      </c>
      <c r="B2207" s="26" t="s">
        <v>1937</v>
      </c>
      <c r="C2207" s="39" t="s">
        <v>7431</v>
      </c>
      <c r="D2207" s="28" t="s">
        <v>7432</v>
      </c>
      <c r="E2207" s="28" t="s">
        <v>1902</v>
      </c>
      <c r="F2207" s="28" t="s">
        <v>1924</v>
      </c>
      <c r="G2207" s="28" t="s">
        <v>7433</v>
      </c>
      <c r="H2207" s="28" t="s">
        <v>112</v>
      </c>
      <c r="I2207" s="28" t="s">
        <v>2111</v>
      </c>
      <c r="J2207" s="28" t="s">
        <v>1878</v>
      </c>
      <c r="K2207" s="28" t="s">
        <v>694</v>
      </c>
      <c r="L2207" s="29">
        <f t="shared" si="830"/>
        <v>60000</v>
      </c>
      <c r="M2207" s="40">
        <v>50000.0</v>
      </c>
      <c r="N2207" s="32"/>
      <c r="O2207" s="30">
        <v>54000.0</v>
      </c>
      <c r="P2207" s="31">
        <f t="shared" si="832"/>
        <v>0.009259259259</v>
      </c>
      <c r="Q2207" s="32">
        <f t="shared" si="833"/>
        <v>-4000</v>
      </c>
      <c r="R2207" s="32">
        <f t="shared" si="834"/>
        <v>-14000</v>
      </c>
      <c r="S2207" s="28"/>
      <c r="T2207" s="28">
        <f t="shared" si="831"/>
        <v>1</v>
      </c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</row>
    <row r="2208" ht="12.75" customHeight="1">
      <c r="A2208" s="25" t="s">
        <v>130</v>
      </c>
      <c r="B2208" s="26" t="s">
        <v>1937</v>
      </c>
      <c r="C2208" s="39" t="s">
        <v>7434</v>
      </c>
      <c r="D2208" s="28" t="s">
        <v>7435</v>
      </c>
      <c r="E2208" s="28" t="s">
        <v>1902</v>
      </c>
      <c r="F2208" s="28" t="s">
        <v>2382</v>
      </c>
      <c r="G2208" s="28" t="s">
        <v>7436</v>
      </c>
      <c r="H2208" s="28" t="s">
        <v>112</v>
      </c>
      <c r="I2208" s="28" t="s">
        <v>93</v>
      </c>
      <c r="J2208" s="28" t="s">
        <v>1625</v>
      </c>
      <c r="K2208" s="28" t="s">
        <v>590</v>
      </c>
      <c r="L2208" s="29">
        <f t="shared" si="830"/>
        <v>120000</v>
      </c>
      <c r="M2208" s="40">
        <v>100000.0</v>
      </c>
      <c r="N2208" s="32"/>
      <c r="O2208" s="30">
        <v>54000.0</v>
      </c>
      <c r="P2208" s="31">
        <f t="shared" si="832"/>
        <v>0.01851851852</v>
      </c>
      <c r="Q2208" s="32">
        <f t="shared" si="833"/>
        <v>46000</v>
      </c>
      <c r="R2208" s="32">
        <f t="shared" si="834"/>
        <v>36000</v>
      </c>
      <c r="S2208" s="28"/>
      <c r="T2208" s="28">
        <f t="shared" si="831"/>
        <v>0</v>
      </c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</row>
    <row r="2209" ht="12.75" customHeight="1">
      <c r="A2209" s="25" t="s">
        <v>130</v>
      </c>
      <c r="B2209" s="26" t="s">
        <v>1937</v>
      </c>
      <c r="C2209" s="42" t="s">
        <v>3233</v>
      </c>
      <c r="D2209" s="28" t="s">
        <v>7437</v>
      </c>
      <c r="E2209" s="28" t="s">
        <v>1905</v>
      </c>
      <c r="F2209" s="28" t="s">
        <v>1944</v>
      </c>
      <c r="G2209" s="28" t="s">
        <v>7438</v>
      </c>
      <c r="H2209" s="28" t="s">
        <v>112</v>
      </c>
      <c r="I2209" s="28" t="s">
        <v>4000</v>
      </c>
      <c r="J2209" s="28" t="s">
        <v>1612</v>
      </c>
      <c r="K2209" s="28" t="s">
        <v>926</v>
      </c>
      <c r="L2209" s="29">
        <f t="shared" si="830"/>
        <v>50400</v>
      </c>
      <c r="M2209" s="43">
        <v>42000.0</v>
      </c>
      <c r="N2209" s="28"/>
      <c r="O2209" s="30">
        <v>54000.0</v>
      </c>
      <c r="P2209" s="31">
        <f t="shared" si="832"/>
        <v>0.007777777778</v>
      </c>
      <c r="Q2209" s="32">
        <f t="shared" si="833"/>
        <v>-12000</v>
      </c>
      <c r="R2209" s="32">
        <f t="shared" si="834"/>
        <v>-22000</v>
      </c>
      <c r="S2209" s="28"/>
      <c r="T2209" s="28">
        <f t="shared" si="831"/>
        <v>1</v>
      </c>
      <c r="V2209" s="28"/>
      <c r="W2209" s="28"/>
      <c r="X2209" s="28"/>
    </row>
    <row r="2210" ht="12.75" customHeight="1">
      <c r="A2210" s="25" t="s">
        <v>130</v>
      </c>
      <c r="B2210" s="26" t="s">
        <v>1937</v>
      </c>
      <c r="C2210" s="42" t="s">
        <v>7439</v>
      </c>
      <c r="D2210" s="28" t="s">
        <v>7440</v>
      </c>
      <c r="E2210" s="28" t="s">
        <v>1905</v>
      </c>
      <c r="F2210" s="28" t="s">
        <v>1924</v>
      </c>
      <c r="G2210" s="28" t="s">
        <v>7441</v>
      </c>
      <c r="H2210" s="28" t="s">
        <v>112</v>
      </c>
      <c r="I2210" s="28" t="s">
        <v>2041</v>
      </c>
      <c r="J2210" s="28" t="s">
        <v>1859</v>
      </c>
      <c r="K2210" s="28" t="s">
        <v>1041</v>
      </c>
      <c r="L2210" s="29">
        <f t="shared" si="830"/>
        <v>60000</v>
      </c>
      <c r="M2210" s="43">
        <v>50000.0</v>
      </c>
      <c r="N2210" s="28"/>
      <c r="O2210" s="30">
        <v>54000.0</v>
      </c>
      <c r="P2210" s="31">
        <f t="shared" si="832"/>
        <v>0.009259259259</v>
      </c>
      <c r="Q2210" s="32">
        <f t="shared" si="833"/>
        <v>-4000</v>
      </c>
      <c r="R2210" s="32">
        <f t="shared" si="834"/>
        <v>-14000</v>
      </c>
      <c r="S2210" s="28"/>
      <c r="T2210" s="28">
        <f t="shared" si="831"/>
        <v>1</v>
      </c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</row>
    <row r="2211" ht="12.75" customHeight="1">
      <c r="A2211" s="25" t="s">
        <v>130</v>
      </c>
      <c r="B2211" s="26" t="s">
        <v>1937</v>
      </c>
      <c r="C2211" s="42" t="s">
        <v>6854</v>
      </c>
      <c r="D2211" s="28" t="s">
        <v>7442</v>
      </c>
      <c r="E2211" s="28" t="s">
        <v>1905</v>
      </c>
      <c r="F2211" s="28" t="s">
        <v>2282</v>
      </c>
      <c r="G2211" s="28" t="s">
        <v>7443</v>
      </c>
      <c r="H2211" s="28" t="s">
        <v>112</v>
      </c>
      <c r="I2211" s="28" t="s">
        <v>120</v>
      </c>
      <c r="J2211" s="28" t="s">
        <v>1454</v>
      </c>
      <c r="K2211" s="28" t="s">
        <v>746</v>
      </c>
      <c r="L2211" s="29">
        <f t="shared" si="830"/>
        <v>18000</v>
      </c>
      <c r="M2211" s="43">
        <v>15000.0</v>
      </c>
      <c r="N2211" s="28"/>
      <c r="O2211" s="30">
        <v>54000.0</v>
      </c>
      <c r="P2211" s="31">
        <f t="shared" si="832"/>
        <v>0.002777777778</v>
      </c>
      <c r="Q2211" s="32">
        <f t="shared" si="833"/>
        <v>-39000</v>
      </c>
      <c r="R2211" s="32">
        <f t="shared" si="834"/>
        <v>-49000</v>
      </c>
      <c r="S2211" s="28"/>
      <c r="T2211" s="28">
        <f t="shared" si="831"/>
        <v>1</v>
      </c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</row>
    <row r="2212" ht="12.75" customHeight="1">
      <c r="A2212" s="25" t="s">
        <v>130</v>
      </c>
      <c r="B2212" s="26" t="s">
        <v>1937</v>
      </c>
      <c r="C2212" s="42" t="s">
        <v>6909</v>
      </c>
      <c r="D2212" s="28" t="s">
        <v>7444</v>
      </c>
      <c r="E2212" s="28" t="s">
        <v>1905</v>
      </c>
      <c r="F2212" s="28" t="s">
        <v>1924</v>
      </c>
      <c r="G2212" s="28" t="s">
        <v>7445</v>
      </c>
      <c r="H2212" s="28" t="s">
        <v>112</v>
      </c>
      <c r="I2212" s="28" t="s">
        <v>2834</v>
      </c>
      <c r="J2212" s="28" t="s">
        <v>1878</v>
      </c>
      <c r="K2212" s="28" t="s">
        <v>1155</v>
      </c>
      <c r="L2212" s="29">
        <f t="shared" si="830"/>
        <v>192000</v>
      </c>
      <c r="M2212" s="43">
        <v>160000.0</v>
      </c>
      <c r="N2212" s="28"/>
      <c r="O2212" s="30">
        <v>54000.0</v>
      </c>
      <c r="P2212" s="31">
        <f t="shared" si="832"/>
        <v>0.02962962963</v>
      </c>
      <c r="Q2212" s="32">
        <f t="shared" si="833"/>
        <v>106000</v>
      </c>
      <c r="R2212" s="32">
        <f t="shared" si="834"/>
        <v>96000</v>
      </c>
      <c r="S2212" s="28"/>
      <c r="T2212" s="28">
        <f t="shared" si="831"/>
        <v>0</v>
      </c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</row>
    <row r="2213" ht="12.75" customHeight="1">
      <c r="A2213" s="25" t="s">
        <v>130</v>
      </c>
      <c r="B2213" s="26" t="s">
        <v>1937</v>
      </c>
      <c r="C2213" s="42" t="s">
        <v>7446</v>
      </c>
      <c r="D2213" s="28" t="s">
        <v>7447</v>
      </c>
      <c r="E2213" s="28" t="s">
        <v>1905</v>
      </c>
      <c r="F2213" s="28" t="s">
        <v>1924</v>
      </c>
      <c r="G2213" s="28" t="s">
        <v>7448</v>
      </c>
      <c r="H2213" s="28" t="s">
        <v>112</v>
      </c>
      <c r="I2213" s="28" t="s">
        <v>57</v>
      </c>
      <c r="J2213" s="28" t="s">
        <v>1485</v>
      </c>
      <c r="K2213" s="28" t="s">
        <v>525</v>
      </c>
      <c r="L2213" s="29">
        <f t="shared" si="830"/>
        <v>40800</v>
      </c>
      <c r="M2213" s="43">
        <v>34000.0</v>
      </c>
      <c r="N2213" s="28"/>
      <c r="O2213" s="30">
        <v>54000.0</v>
      </c>
      <c r="P2213" s="31">
        <f t="shared" si="832"/>
        <v>0.006296296296</v>
      </c>
      <c r="Q2213" s="32">
        <f t="shared" si="833"/>
        <v>-20000</v>
      </c>
      <c r="R2213" s="32">
        <f t="shared" si="834"/>
        <v>-30000</v>
      </c>
      <c r="S2213" s="28"/>
      <c r="T2213" s="28">
        <f t="shared" si="831"/>
        <v>1</v>
      </c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</row>
    <row r="2214" ht="12.75" customHeight="1">
      <c r="A2214" s="25" t="s">
        <v>130</v>
      </c>
      <c r="B2214" s="26" t="s">
        <v>1937</v>
      </c>
      <c r="C2214" s="42" t="s">
        <v>7449</v>
      </c>
      <c r="D2214" s="28" t="s">
        <v>7450</v>
      </c>
      <c r="E2214" s="28" t="s">
        <v>1905</v>
      </c>
      <c r="F2214" s="28" t="s">
        <v>1944</v>
      </c>
      <c r="G2214" s="28" t="s">
        <v>7451</v>
      </c>
      <c r="H2214" s="28" t="s">
        <v>112</v>
      </c>
      <c r="I2214" s="28" t="s">
        <v>79</v>
      </c>
      <c r="J2214" s="28" t="s">
        <v>1454</v>
      </c>
      <c r="K2214" s="28" t="s">
        <v>966</v>
      </c>
      <c r="L2214" s="29">
        <f t="shared" si="830"/>
        <v>42000</v>
      </c>
      <c r="M2214" s="43">
        <v>35000.0</v>
      </c>
      <c r="N2214" s="28"/>
      <c r="O2214" s="30">
        <v>54000.0</v>
      </c>
      <c r="P2214" s="31">
        <f t="shared" si="832"/>
        <v>0.006481481481</v>
      </c>
      <c r="Q2214" s="32">
        <f t="shared" si="833"/>
        <v>-19000</v>
      </c>
      <c r="R2214" s="32">
        <f t="shared" si="834"/>
        <v>-29000</v>
      </c>
      <c r="S2214" s="28"/>
      <c r="T2214" s="28">
        <f t="shared" si="831"/>
        <v>1</v>
      </c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</row>
    <row r="2215" ht="12.75" customHeight="1">
      <c r="A2215" s="25" t="s">
        <v>130</v>
      </c>
      <c r="B2215" s="26" t="s">
        <v>1937</v>
      </c>
      <c r="C2215" s="42" t="s">
        <v>7452</v>
      </c>
      <c r="D2215" s="28" t="s">
        <v>7453</v>
      </c>
      <c r="E2215" s="28" t="s">
        <v>1905</v>
      </c>
      <c r="F2215" s="28" t="s">
        <v>1924</v>
      </c>
      <c r="G2215" s="28" t="s">
        <v>7454</v>
      </c>
      <c r="H2215" s="28" t="s">
        <v>112</v>
      </c>
      <c r="I2215" s="28" t="s">
        <v>88</v>
      </c>
      <c r="J2215" s="28" t="s">
        <v>1534</v>
      </c>
      <c r="K2215" s="28" t="s">
        <v>1208</v>
      </c>
      <c r="L2215" s="29">
        <f t="shared" si="830"/>
        <v>240000</v>
      </c>
      <c r="M2215" s="43">
        <v>200000.0</v>
      </c>
      <c r="N2215" s="28"/>
      <c r="O2215" s="30">
        <v>54000.0</v>
      </c>
      <c r="P2215" s="31">
        <f t="shared" si="832"/>
        <v>0.03703703704</v>
      </c>
      <c r="Q2215" s="32">
        <f t="shared" si="833"/>
        <v>146000</v>
      </c>
      <c r="R2215" s="32">
        <f t="shared" si="834"/>
        <v>136000</v>
      </c>
      <c r="S2215" s="28"/>
      <c r="T2215" s="28">
        <f t="shared" si="831"/>
        <v>0</v>
      </c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</row>
    <row r="2216" ht="12.75" customHeight="1">
      <c r="A2216" s="25" t="s">
        <v>130</v>
      </c>
      <c r="B2216" s="26" t="s">
        <v>1937</v>
      </c>
      <c r="C2216" s="42" t="s">
        <v>7455</v>
      </c>
      <c r="D2216" s="28" t="s">
        <v>7456</v>
      </c>
      <c r="E2216" s="28" t="s">
        <v>1902</v>
      </c>
      <c r="F2216" s="28" t="s">
        <v>1924</v>
      </c>
      <c r="G2216" s="28" t="s">
        <v>7457</v>
      </c>
      <c r="H2216" s="28" t="s">
        <v>112</v>
      </c>
      <c r="I2216" s="28" t="s">
        <v>2422</v>
      </c>
      <c r="J2216" s="28" t="s">
        <v>1784</v>
      </c>
      <c r="K2216" s="28" t="s">
        <v>808</v>
      </c>
      <c r="L2216" s="29">
        <f t="shared" si="830"/>
        <v>30000</v>
      </c>
      <c r="M2216" s="43">
        <v>25000.0</v>
      </c>
      <c r="N2216" s="28"/>
      <c r="O2216" s="30">
        <v>54000.0</v>
      </c>
      <c r="P2216" s="31">
        <f t="shared" si="832"/>
        <v>0.00462962963</v>
      </c>
      <c r="Q2216" s="32">
        <f t="shared" si="833"/>
        <v>-29000</v>
      </c>
      <c r="R2216" s="32">
        <f t="shared" si="834"/>
        <v>-39000</v>
      </c>
      <c r="S2216" s="28"/>
      <c r="T2216" s="28">
        <f t="shared" si="831"/>
        <v>1</v>
      </c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</row>
    <row r="2217" ht="12.75" customHeight="1">
      <c r="A2217" s="25" t="s">
        <v>130</v>
      </c>
      <c r="B2217" s="26" t="s">
        <v>1937</v>
      </c>
      <c r="C2217" s="42" t="s">
        <v>7458</v>
      </c>
      <c r="D2217" s="28" t="s">
        <v>7459</v>
      </c>
      <c r="E2217" s="28" t="s">
        <v>1902</v>
      </c>
      <c r="F2217" s="28" t="s">
        <v>1924</v>
      </c>
      <c r="G2217" s="28" t="s">
        <v>7460</v>
      </c>
      <c r="H2217" s="28" t="s">
        <v>112</v>
      </c>
      <c r="I2217" s="28" t="s">
        <v>2197</v>
      </c>
      <c r="J2217" s="28" t="s">
        <v>1610</v>
      </c>
      <c r="K2217" s="28" t="s">
        <v>895</v>
      </c>
      <c r="L2217" s="29">
        <f t="shared" si="830"/>
        <v>14400</v>
      </c>
      <c r="M2217" s="43">
        <v>12000.0</v>
      </c>
      <c r="N2217" s="28"/>
      <c r="O2217" s="30">
        <v>54000.0</v>
      </c>
      <c r="P2217" s="31">
        <f t="shared" si="832"/>
        <v>0.002222222222</v>
      </c>
      <c r="Q2217" s="32">
        <f t="shared" si="833"/>
        <v>-42000</v>
      </c>
      <c r="R2217" s="32">
        <f t="shared" si="834"/>
        <v>-52000</v>
      </c>
      <c r="S2217" s="28"/>
      <c r="T2217" s="28">
        <f t="shared" si="831"/>
        <v>1</v>
      </c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</row>
    <row r="2218" ht="12.75" customHeight="1">
      <c r="A2218" s="25" t="s">
        <v>130</v>
      </c>
      <c r="B2218" s="26" t="s">
        <v>1937</v>
      </c>
      <c r="C2218" s="42" t="s">
        <v>7461</v>
      </c>
      <c r="D2218" s="28" t="s">
        <v>7462</v>
      </c>
      <c r="E2218" s="28" t="s">
        <v>1902</v>
      </c>
      <c r="F2218" s="28" t="s">
        <v>1924</v>
      </c>
      <c r="G2218" s="28" t="s">
        <v>7463</v>
      </c>
      <c r="H2218" s="28" t="s">
        <v>112</v>
      </c>
      <c r="I2218" s="28" t="s">
        <v>2296</v>
      </c>
      <c r="J2218" s="28" t="s">
        <v>1610</v>
      </c>
      <c r="K2218" s="28" t="s">
        <v>1208</v>
      </c>
      <c r="L2218" s="29">
        <f t="shared" si="830"/>
        <v>144000</v>
      </c>
      <c r="M2218" s="43">
        <v>120000.0</v>
      </c>
      <c r="N2218" s="28"/>
      <c r="O2218" s="30">
        <v>54000.0</v>
      </c>
      <c r="P2218" s="31">
        <f t="shared" si="832"/>
        <v>0.02222222222</v>
      </c>
      <c r="Q2218" s="32">
        <f t="shared" si="833"/>
        <v>66000</v>
      </c>
      <c r="R2218" s="32">
        <f t="shared" si="834"/>
        <v>56000</v>
      </c>
      <c r="S2218" s="28"/>
      <c r="T2218" s="28">
        <f t="shared" si="831"/>
        <v>0</v>
      </c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</row>
    <row r="2219" ht="12.75" customHeight="1">
      <c r="A2219" s="25" t="s">
        <v>130</v>
      </c>
      <c r="B2219" s="26" t="s">
        <v>1937</v>
      </c>
      <c r="C2219" s="42" t="s">
        <v>7464</v>
      </c>
      <c r="D2219" s="28" t="s">
        <v>7465</v>
      </c>
      <c r="E2219" s="28" t="s">
        <v>1902</v>
      </c>
      <c r="F2219" s="28" t="s">
        <v>1924</v>
      </c>
      <c r="G2219" s="28" t="s">
        <v>7466</v>
      </c>
      <c r="H2219" s="28" t="s">
        <v>112</v>
      </c>
      <c r="I2219" s="28" t="s">
        <v>132</v>
      </c>
      <c r="J2219" s="28" t="s">
        <v>1576</v>
      </c>
      <c r="K2219" s="28" t="s">
        <v>1306</v>
      </c>
      <c r="L2219" s="29">
        <f t="shared" si="830"/>
        <v>63000</v>
      </c>
      <c r="M2219" s="43">
        <v>52500.0</v>
      </c>
      <c r="N2219" s="28"/>
      <c r="O2219" s="30">
        <v>54000.0</v>
      </c>
      <c r="P2219" s="31">
        <f t="shared" si="832"/>
        <v>0.009722222222</v>
      </c>
      <c r="Q2219" s="32">
        <f t="shared" si="833"/>
        <v>-1500</v>
      </c>
      <c r="R2219" s="32">
        <f t="shared" si="834"/>
        <v>-11500</v>
      </c>
      <c r="S2219" s="28"/>
      <c r="T2219" s="28">
        <f t="shared" si="831"/>
        <v>1</v>
      </c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</row>
    <row r="2220" ht="12.75" customHeight="1">
      <c r="A2220" s="25" t="s">
        <v>130</v>
      </c>
      <c r="B2220" s="35" t="s">
        <v>1949</v>
      </c>
      <c r="C2220" s="44" t="s">
        <v>7467</v>
      </c>
      <c r="D2220" s="6" t="s">
        <v>7468</v>
      </c>
      <c r="E2220" s="6" t="s">
        <v>1905</v>
      </c>
      <c r="F2220" s="6" t="s">
        <v>1952</v>
      </c>
      <c r="G2220" s="6" t="s">
        <v>7469</v>
      </c>
      <c r="H2220" s="6" t="s">
        <v>112</v>
      </c>
      <c r="I2220" s="6" t="s">
        <v>1941</v>
      </c>
      <c r="J2220" s="6" t="s">
        <v>1669</v>
      </c>
      <c r="K2220" s="6" t="s">
        <v>895</v>
      </c>
      <c r="L2220" s="46">
        <v>12000.0</v>
      </c>
      <c r="M2220" s="47">
        <v>10000.0</v>
      </c>
      <c r="O2220" s="48">
        <v>54000.0</v>
      </c>
      <c r="P2220" s="31">
        <f t="shared" si="832"/>
        <v>0.001851851852</v>
      </c>
      <c r="Q2220" s="32">
        <f t="shared" si="833"/>
        <v>-44000</v>
      </c>
      <c r="R2220" s="32">
        <f t="shared" si="834"/>
        <v>-54000</v>
      </c>
      <c r="S2220" s="28"/>
      <c r="T2220" s="28">
        <f t="shared" si="831"/>
        <v>1</v>
      </c>
    </row>
    <row r="2221" ht="12.75" customHeight="1">
      <c r="A2221" s="25" t="s">
        <v>130</v>
      </c>
      <c r="B2221" s="35" t="s">
        <v>1949</v>
      </c>
      <c r="C2221" s="27" t="s">
        <v>7470</v>
      </c>
      <c r="D2221" s="28" t="s">
        <v>7471</v>
      </c>
      <c r="E2221" s="28" t="s">
        <v>1905</v>
      </c>
      <c r="F2221" s="28" t="s">
        <v>1944</v>
      </c>
      <c r="G2221" s="28" t="s">
        <v>7472</v>
      </c>
      <c r="H2221" s="28" t="s">
        <v>112</v>
      </c>
      <c r="I2221" s="28" t="s">
        <v>2505</v>
      </c>
      <c r="J2221" s="32" t="s">
        <v>1615</v>
      </c>
      <c r="K2221" s="32" t="s">
        <v>960</v>
      </c>
      <c r="L2221" s="29">
        <v>18000.0</v>
      </c>
      <c r="M2221" s="49">
        <v>15000.0</v>
      </c>
      <c r="N2221" s="50"/>
      <c r="O2221" s="48">
        <v>54000.0</v>
      </c>
      <c r="P2221" s="31">
        <f t="shared" si="832"/>
        <v>0.002777777778</v>
      </c>
      <c r="Q2221" s="32">
        <f t="shared" si="833"/>
        <v>-39000</v>
      </c>
      <c r="R2221" s="32">
        <f t="shared" si="834"/>
        <v>-49000</v>
      </c>
      <c r="S2221" s="28"/>
      <c r="T2221" s="28">
        <f t="shared" si="831"/>
        <v>1</v>
      </c>
      <c r="U2221" s="28"/>
      <c r="V2221" s="28"/>
      <c r="W2221" s="28"/>
    </row>
    <row r="2222" ht="12.75" customHeight="1">
      <c r="A2222" s="25" t="s">
        <v>130</v>
      </c>
      <c r="B2222" s="35" t="s">
        <v>1949</v>
      </c>
      <c r="C2222" s="27" t="s">
        <v>7473</v>
      </c>
      <c r="D2222" s="28" t="s">
        <v>7474</v>
      </c>
      <c r="E2222" s="28" t="s">
        <v>1905</v>
      </c>
      <c r="F2222" s="28" t="s">
        <v>1952</v>
      </c>
      <c r="G2222" s="28" t="s">
        <v>7475</v>
      </c>
      <c r="H2222" s="28" t="s">
        <v>112</v>
      </c>
      <c r="I2222" s="28" t="s">
        <v>7476</v>
      </c>
      <c r="J2222" s="32" t="s">
        <v>1878</v>
      </c>
      <c r="K2222" s="32" t="s">
        <v>1152</v>
      </c>
      <c r="L2222" s="29">
        <v>48000.0</v>
      </c>
      <c r="M2222" s="49">
        <v>40000.0</v>
      </c>
      <c r="N2222" s="50"/>
      <c r="O2222" s="48">
        <v>54000.0</v>
      </c>
      <c r="P2222" s="31">
        <f t="shared" si="832"/>
        <v>0.007407407407</v>
      </c>
      <c r="Q2222" s="32">
        <f t="shared" si="833"/>
        <v>-14000</v>
      </c>
      <c r="R2222" s="32">
        <f t="shared" si="834"/>
        <v>-24000</v>
      </c>
      <c r="S2222" s="28"/>
      <c r="T2222" s="28">
        <f t="shared" si="831"/>
        <v>1</v>
      </c>
      <c r="U2222" s="28"/>
      <c r="V2222" s="28"/>
      <c r="W2222" s="28"/>
    </row>
    <row r="2223" ht="12.75" customHeight="1">
      <c r="A2223" s="25" t="s">
        <v>130</v>
      </c>
      <c r="B2223" s="35" t="s">
        <v>1949</v>
      </c>
      <c r="C2223" s="27" t="s">
        <v>7477</v>
      </c>
      <c r="D2223" s="28" t="s">
        <v>7478</v>
      </c>
      <c r="E2223" s="28" t="s">
        <v>1902</v>
      </c>
      <c r="F2223" s="28" t="s">
        <v>1924</v>
      </c>
      <c r="G2223" s="28" t="s">
        <v>7479</v>
      </c>
      <c r="H2223" s="28" t="s">
        <v>112</v>
      </c>
      <c r="I2223" s="28" t="s">
        <v>2505</v>
      </c>
      <c r="J2223" s="32" t="s">
        <v>1878</v>
      </c>
      <c r="K2223" s="32" t="s">
        <v>200</v>
      </c>
      <c r="L2223" s="29">
        <v>50400.0</v>
      </c>
      <c r="M2223" s="49">
        <v>42000.0</v>
      </c>
      <c r="N2223" s="50"/>
      <c r="O2223" s="48">
        <v>54000.0</v>
      </c>
      <c r="P2223" s="31">
        <f t="shared" si="832"/>
        <v>0.007777777778</v>
      </c>
      <c r="Q2223" s="32">
        <f t="shared" si="833"/>
        <v>-12000</v>
      </c>
      <c r="R2223" s="32">
        <f t="shared" si="834"/>
        <v>-22000</v>
      </c>
      <c r="S2223" s="28"/>
      <c r="T2223" s="28">
        <f t="shared" si="831"/>
        <v>1</v>
      </c>
      <c r="U2223" s="28"/>
      <c r="V2223" s="28"/>
      <c r="W2223" s="28"/>
    </row>
    <row r="2224" ht="12.75" customHeight="1">
      <c r="A2224" s="25" t="s">
        <v>130</v>
      </c>
      <c r="B2224" s="35" t="s">
        <v>1949</v>
      </c>
      <c r="C2224" s="27" t="s">
        <v>7480</v>
      </c>
      <c r="D2224" s="28" t="s">
        <v>7481</v>
      </c>
      <c r="E2224" s="28" t="s">
        <v>1902</v>
      </c>
      <c r="F2224" s="28" t="s">
        <v>1924</v>
      </c>
      <c r="G2224" s="28" t="s">
        <v>7482</v>
      </c>
      <c r="H2224" s="28" t="s">
        <v>112</v>
      </c>
      <c r="I2224" s="28" t="s">
        <v>86</v>
      </c>
      <c r="J2224" s="32" t="s">
        <v>1743</v>
      </c>
      <c r="K2224" s="32" t="s">
        <v>895</v>
      </c>
      <c r="L2224" s="29">
        <v>28800.0</v>
      </c>
      <c r="M2224" s="49">
        <v>24000.0</v>
      </c>
      <c r="N2224" s="50"/>
      <c r="O2224" s="48">
        <v>54000.0</v>
      </c>
      <c r="P2224" s="31">
        <f t="shared" si="832"/>
        <v>0.004444444444</v>
      </c>
      <c r="Q2224" s="32">
        <f t="shared" si="833"/>
        <v>-30000</v>
      </c>
      <c r="R2224" s="32">
        <f t="shared" si="834"/>
        <v>-40000</v>
      </c>
      <c r="S2224" s="28"/>
      <c r="T2224" s="28">
        <f t="shared" si="831"/>
        <v>1</v>
      </c>
      <c r="U2224" s="28"/>
      <c r="V2224" s="28"/>
      <c r="W2224" s="28"/>
    </row>
    <row r="2225" ht="12.75" customHeight="1">
      <c r="A2225" s="25" t="s">
        <v>130</v>
      </c>
      <c r="B2225" s="35" t="s">
        <v>1949</v>
      </c>
      <c r="C2225" s="27" t="s">
        <v>7483</v>
      </c>
      <c r="D2225" s="28" t="s">
        <v>7484</v>
      </c>
      <c r="E2225" s="28" t="s">
        <v>1902</v>
      </c>
      <c r="F2225" s="28" t="s">
        <v>1924</v>
      </c>
      <c r="G2225" s="28" t="s">
        <v>7485</v>
      </c>
      <c r="H2225" s="28" t="s">
        <v>112</v>
      </c>
      <c r="I2225" s="28" t="s">
        <v>4036</v>
      </c>
      <c r="J2225" s="32" t="s">
        <v>1878</v>
      </c>
      <c r="K2225" s="32" t="s">
        <v>1226</v>
      </c>
      <c r="L2225" s="29">
        <v>20400.0</v>
      </c>
      <c r="M2225" s="49">
        <v>17000.0</v>
      </c>
      <c r="N2225" s="50"/>
      <c r="O2225" s="48">
        <v>54000.0</v>
      </c>
      <c r="P2225" s="31">
        <f t="shared" si="832"/>
        <v>0.003148148148</v>
      </c>
      <c r="Q2225" s="32">
        <f t="shared" si="833"/>
        <v>-37000</v>
      </c>
      <c r="R2225" s="32">
        <f t="shared" si="834"/>
        <v>-47000</v>
      </c>
      <c r="S2225" s="28"/>
      <c r="T2225" s="28">
        <f t="shared" si="831"/>
        <v>1</v>
      </c>
      <c r="U2225" s="28"/>
      <c r="V2225" s="28"/>
      <c r="W2225" s="28"/>
    </row>
    <row r="2226" ht="12.75" customHeight="1">
      <c r="A2226" s="25" t="s">
        <v>130</v>
      </c>
      <c r="B2226" s="35" t="s">
        <v>1949</v>
      </c>
      <c r="C2226" s="27" t="s">
        <v>7486</v>
      </c>
      <c r="D2226" s="28" t="s">
        <v>7487</v>
      </c>
      <c r="E2226" s="28" t="s">
        <v>1902</v>
      </c>
      <c r="F2226" s="28" t="s">
        <v>1924</v>
      </c>
      <c r="G2226" s="28" t="s">
        <v>7488</v>
      </c>
      <c r="H2226" s="28" t="s">
        <v>112</v>
      </c>
      <c r="I2226" s="28" t="s">
        <v>1978</v>
      </c>
      <c r="J2226" s="32" t="s">
        <v>1874</v>
      </c>
      <c r="K2226" s="32" t="s">
        <v>1306</v>
      </c>
      <c r="L2226" s="29">
        <v>20400.0</v>
      </c>
      <c r="M2226" s="49">
        <v>17000.0</v>
      </c>
      <c r="N2226" s="50"/>
      <c r="O2226" s="48">
        <v>54000.0</v>
      </c>
      <c r="P2226" s="31">
        <f t="shared" si="832"/>
        <v>0.003148148148</v>
      </c>
      <c r="Q2226" s="32">
        <f t="shared" si="833"/>
        <v>-37000</v>
      </c>
      <c r="R2226" s="32">
        <f t="shared" si="834"/>
        <v>-47000</v>
      </c>
      <c r="S2226" s="28"/>
      <c r="T2226" s="28">
        <f t="shared" si="831"/>
        <v>1</v>
      </c>
      <c r="U2226" s="28"/>
      <c r="V2226" s="28"/>
      <c r="W2226" s="28"/>
    </row>
    <row r="2227" ht="12.75" customHeight="1">
      <c r="A2227" s="25" t="s">
        <v>130</v>
      </c>
      <c r="B2227" s="35" t="s">
        <v>1949</v>
      </c>
      <c r="C2227" s="27" t="s">
        <v>7489</v>
      </c>
      <c r="D2227" s="28" t="s">
        <v>7490</v>
      </c>
      <c r="E2227" s="28" t="s">
        <v>1902</v>
      </c>
      <c r="F2227" s="28" t="s">
        <v>1924</v>
      </c>
      <c r="G2227" s="28" t="s">
        <v>7491</v>
      </c>
      <c r="H2227" s="28" t="s">
        <v>112</v>
      </c>
      <c r="I2227" s="28" t="s">
        <v>111</v>
      </c>
      <c r="J2227" s="32" t="s">
        <v>1839</v>
      </c>
      <c r="K2227" s="32" t="s">
        <v>661</v>
      </c>
      <c r="L2227" s="29">
        <v>6000.0</v>
      </c>
      <c r="M2227" s="49">
        <v>5000.0</v>
      </c>
      <c r="N2227" s="50"/>
      <c r="O2227" s="48">
        <v>54000.0</v>
      </c>
      <c r="P2227" s="31">
        <f t="shared" si="832"/>
        <v>0.0009259259259</v>
      </c>
      <c r="Q2227" s="32">
        <f t="shared" si="833"/>
        <v>-49000</v>
      </c>
      <c r="R2227" s="32">
        <f t="shared" si="834"/>
        <v>-59000</v>
      </c>
      <c r="S2227" s="28"/>
      <c r="T2227" s="28">
        <f t="shared" si="831"/>
        <v>1</v>
      </c>
      <c r="U2227" s="28"/>
      <c r="V2227" s="28"/>
      <c r="W2227" s="28"/>
    </row>
    <row r="2228" ht="12.75" customHeight="1">
      <c r="A2228" s="25" t="s">
        <v>131</v>
      </c>
      <c r="B2228" s="26" t="s">
        <v>1900</v>
      </c>
      <c r="C2228" s="27">
        <v>32.0</v>
      </c>
      <c r="D2228" s="28" t="s">
        <v>7492</v>
      </c>
      <c r="E2228" s="28" t="s">
        <v>1905</v>
      </c>
      <c r="F2228" s="28"/>
      <c r="G2228" s="28" t="s">
        <v>7493</v>
      </c>
      <c r="H2228" s="28"/>
      <c r="I2228" s="28"/>
      <c r="J2228" s="28" t="s">
        <v>1621</v>
      </c>
      <c r="K2228" s="28" t="s">
        <v>290</v>
      </c>
      <c r="L2228" s="29">
        <f t="shared" ref="L2228:L2240" si="835">M2228*1.2</f>
        <v>33600</v>
      </c>
      <c r="M2228" s="29">
        <v>28000.0</v>
      </c>
      <c r="N2228" s="28"/>
      <c r="O2228" s="30">
        <v>27500.0</v>
      </c>
      <c r="P2228" s="31">
        <f t="shared" ref="P2228:P2302" si="836">sum(L2228/O2228/100)</f>
        <v>0.01221818182</v>
      </c>
      <c r="Q2228" s="32">
        <f t="shared" ref="Q2228:Q2302" si="837">sum(L2228-O2228)</f>
        <v>6100</v>
      </c>
      <c r="R2228" s="32">
        <f t="shared" ref="R2228:R2302" si="838">L2228-O2228-$S$1</f>
        <v>-3900</v>
      </c>
      <c r="S2228" s="28"/>
      <c r="T2228" s="28">
        <f t="shared" ref="T2228:T2302" si="839">IF(O2228&gt;=L2228,1,0)</f>
        <v>0</v>
      </c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</row>
    <row r="2229" ht="12.75" customHeight="1">
      <c r="A2229" s="25" t="s">
        <v>131</v>
      </c>
      <c r="B2229" s="26" t="s">
        <v>1900</v>
      </c>
      <c r="C2229" s="27">
        <v>43.0</v>
      </c>
      <c r="D2229" s="28" t="s">
        <v>7494</v>
      </c>
      <c r="E2229" s="28" t="s">
        <v>1905</v>
      </c>
      <c r="F2229" s="28"/>
      <c r="G2229" s="28" t="s">
        <v>7495</v>
      </c>
      <c r="H2229" s="28"/>
      <c r="I2229" s="28"/>
      <c r="J2229" s="28" t="s">
        <v>1605</v>
      </c>
      <c r="K2229" s="28" t="s">
        <v>808</v>
      </c>
      <c r="L2229" s="29">
        <f t="shared" si="835"/>
        <v>37200</v>
      </c>
      <c r="M2229" s="29">
        <v>31000.0</v>
      </c>
      <c r="N2229" s="28"/>
      <c r="O2229" s="30">
        <v>27500.0</v>
      </c>
      <c r="P2229" s="31">
        <f t="shared" si="836"/>
        <v>0.01352727273</v>
      </c>
      <c r="Q2229" s="32">
        <f t="shared" si="837"/>
        <v>9700</v>
      </c>
      <c r="R2229" s="32">
        <f t="shared" si="838"/>
        <v>-300</v>
      </c>
      <c r="S2229" s="28"/>
      <c r="T2229" s="28">
        <f t="shared" si="839"/>
        <v>0</v>
      </c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</row>
    <row r="2230" ht="12.75" customHeight="1">
      <c r="A2230" s="25" t="s">
        <v>131</v>
      </c>
      <c r="B2230" s="26" t="s">
        <v>1900</v>
      </c>
      <c r="C2230" s="27">
        <v>59.0</v>
      </c>
      <c r="D2230" s="28" t="s">
        <v>7496</v>
      </c>
      <c r="E2230" s="28" t="s">
        <v>1905</v>
      </c>
      <c r="F2230" s="28"/>
      <c r="G2230" s="28" t="s">
        <v>7497</v>
      </c>
      <c r="H2230" s="28"/>
      <c r="I2230" s="28"/>
      <c r="J2230" s="28" t="s">
        <v>1621</v>
      </c>
      <c r="K2230" s="28" t="s">
        <v>866</v>
      </c>
      <c r="L2230" s="29">
        <f t="shared" si="835"/>
        <v>13200</v>
      </c>
      <c r="M2230" s="29">
        <v>11000.0</v>
      </c>
      <c r="N2230" s="28"/>
      <c r="O2230" s="30">
        <v>27500.0</v>
      </c>
      <c r="P2230" s="31">
        <f t="shared" si="836"/>
        <v>0.0048</v>
      </c>
      <c r="Q2230" s="32">
        <f t="shared" si="837"/>
        <v>-14300</v>
      </c>
      <c r="R2230" s="32">
        <f t="shared" si="838"/>
        <v>-24300</v>
      </c>
      <c r="S2230" s="28"/>
      <c r="T2230" s="28">
        <f t="shared" si="839"/>
        <v>1</v>
      </c>
      <c r="V2230" s="28"/>
      <c r="W2230" s="28"/>
      <c r="X2230" s="28"/>
    </row>
    <row r="2231" ht="12.75" customHeight="1">
      <c r="A2231" s="25" t="s">
        <v>131</v>
      </c>
      <c r="B2231" s="26" t="s">
        <v>1900</v>
      </c>
      <c r="C2231" s="27">
        <v>75.0</v>
      </c>
      <c r="D2231" s="28" t="s">
        <v>7498</v>
      </c>
      <c r="E2231" s="28" t="s">
        <v>1902</v>
      </c>
      <c r="F2231" s="28"/>
      <c r="G2231" s="28" t="s">
        <v>7499</v>
      </c>
      <c r="H2231" s="28"/>
      <c r="I2231" s="28"/>
      <c r="J2231" s="28" t="s">
        <v>1586</v>
      </c>
      <c r="K2231" s="28" t="s">
        <v>275</v>
      </c>
      <c r="L2231" s="29">
        <f t="shared" si="835"/>
        <v>81600</v>
      </c>
      <c r="M2231" s="29">
        <v>68000.0</v>
      </c>
      <c r="N2231" s="28"/>
      <c r="O2231" s="30">
        <v>27500.0</v>
      </c>
      <c r="P2231" s="31">
        <f t="shared" si="836"/>
        <v>0.02967272727</v>
      </c>
      <c r="Q2231" s="32">
        <f t="shared" si="837"/>
        <v>54100</v>
      </c>
      <c r="R2231" s="32">
        <f t="shared" si="838"/>
        <v>44100</v>
      </c>
      <c r="S2231" s="28"/>
      <c r="T2231" s="28">
        <f t="shared" si="839"/>
        <v>0</v>
      </c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</row>
    <row r="2232" ht="12.75" customHeight="1">
      <c r="A2232" s="25" t="s">
        <v>131</v>
      </c>
      <c r="B2232" s="26" t="s">
        <v>1900</v>
      </c>
      <c r="C2232" s="27">
        <v>105.0</v>
      </c>
      <c r="D2232" s="28" t="s">
        <v>7500</v>
      </c>
      <c r="E2232" s="28" t="s">
        <v>1902</v>
      </c>
      <c r="F2232" s="28"/>
      <c r="G2232" s="28" t="s">
        <v>7501</v>
      </c>
      <c r="H2232" s="28"/>
      <c r="I2232" s="28"/>
      <c r="J2232" s="28" t="s">
        <v>1875</v>
      </c>
      <c r="K2232" s="28" t="s">
        <v>1265</v>
      </c>
      <c r="L2232" s="29">
        <f t="shared" si="835"/>
        <v>72000</v>
      </c>
      <c r="M2232" s="29">
        <v>60000.0</v>
      </c>
      <c r="N2232" s="28"/>
      <c r="O2232" s="30">
        <v>27500.0</v>
      </c>
      <c r="P2232" s="31">
        <f t="shared" si="836"/>
        <v>0.02618181818</v>
      </c>
      <c r="Q2232" s="32">
        <f t="shared" si="837"/>
        <v>44500</v>
      </c>
      <c r="R2232" s="32">
        <f t="shared" si="838"/>
        <v>34500</v>
      </c>
      <c r="S2232" s="28"/>
      <c r="T2232" s="28">
        <f t="shared" si="839"/>
        <v>0</v>
      </c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</row>
    <row r="2233" ht="12.75" customHeight="1">
      <c r="A2233" s="25" t="s">
        <v>131</v>
      </c>
      <c r="B2233" s="26" t="s">
        <v>1900</v>
      </c>
      <c r="C2233" s="27">
        <v>125.0</v>
      </c>
      <c r="D2233" s="28" t="s">
        <v>7502</v>
      </c>
      <c r="E2233" s="28" t="s">
        <v>1902</v>
      </c>
      <c r="F2233" s="28"/>
      <c r="G2233" s="28" t="s">
        <v>7503</v>
      </c>
      <c r="H2233" s="28"/>
      <c r="I2233" s="28"/>
      <c r="J2233" s="28" t="s">
        <v>1680</v>
      </c>
      <c r="K2233" s="28" t="s">
        <v>185</v>
      </c>
      <c r="L2233" s="29">
        <f t="shared" si="835"/>
        <v>66000</v>
      </c>
      <c r="M2233" s="29">
        <v>55000.0</v>
      </c>
      <c r="N2233" s="28"/>
      <c r="O2233" s="30">
        <v>27500.0</v>
      </c>
      <c r="P2233" s="31">
        <f t="shared" si="836"/>
        <v>0.024</v>
      </c>
      <c r="Q2233" s="32">
        <f t="shared" si="837"/>
        <v>38500</v>
      </c>
      <c r="R2233" s="32">
        <f t="shared" si="838"/>
        <v>28500</v>
      </c>
      <c r="S2233" s="28"/>
      <c r="T2233" s="28">
        <f t="shared" si="839"/>
        <v>0</v>
      </c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</row>
    <row r="2234" ht="12.75" customHeight="1">
      <c r="A2234" s="25" t="s">
        <v>131</v>
      </c>
      <c r="B2234" s="26" t="s">
        <v>1900</v>
      </c>
      <c r="C2234" s="27">
        <v>244.0</v>
      </c>
      <c r="D2234" s="28" t="s">
        <v>7504</v>
      </c>
      <c r="E2234" s="28" t="s">
        <v>1905</v>
      </c>
      <c r="F2234" s="28"/>
      <c r="G2234" s="28" t="s">
        <v>7505</v>
      </c>
      <c r="H2234" s="28"/>
      <c r="I2234" s="28"/>
      <c r="J2234" s="28" t="s">
        <v>1680</v>
      </c>
      <c r="K2234" s="28" t="s">
        <v>1078</v>
      </c>
      <c r="L2234" s="29">
        <f t="shared" si="835"/>
        <v>54000</v>
      </c>
      <c r="M2234" s="29">
        <v>45000.0</v>
      </c>
      <c r="N2234" s="28"/>
      <c r="O2234" s="30">
        <v>27500.0</v>
      </c>
      <c r="P2234" s="31">
        <f t="shared" si="836"/>
        <v>0.01963636364</v>
      </c>
      <c r="Q2234" s="32">
        <f t="shared" si="837"/>
        <v>26500</v>
      </c>
      <c r="R2234" s="32">
        <f t="shared" si="838"/>
        <v>16500</v>
      </c>
      <c r="S2234" s="28"/>
      <c r="T2234" s="28">
        <f t="shared" si="839"/>
        <v>0</v>
      </c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</row>
    <row r="2235" ht="12.75" customHeight="1">
      <c r="A2235" s="25" t="s">
        <v>131</v>
      </c>
      <c r="B2235" s="26" t="s">
        <v>1900</v>
      </c>
      <c r="C2235" s="27">
        <v>274.0</v>
      </c>
      <c r="D2235" s="28" t="s">
        <v>7506</v>
      </c>
      <c r="E2235" s="28" t="s">
        <v>1905</v>
      </c>
      <c r="F2235" s="28"/>
      <c r="G2235" s="28" t="s">
        <v>7507</v>
      </c>
      <c r="H2235" s="28"/>
      <c r="I2235" s="28"/>
      <c r="J2235" s="28" t="s">
        <v>1575</v>
      </c>
      <c r="K2235" s="28" t="s">
        <v>1318</v>
      </c>
      <c r="L2235" s="29">
        <f t="shared" si="835"/>
        <v>12000</v>
      </c>
      <c r="M2235" s="29">
        <v>10000.0</v>
      </c>
      <c r="N2235" s="28"/>
      <c r="O2235" s="30">
        <v>27500.0</v>
      </c>
      <c r="P2235" s="31">
        <f t="shared" si="836"/>
        <v>0.004363636364</v>
      </c>
      <c r="Q2235" s="32">
        <f t="shared" si="837"/>
        <v>-15500</v>
      </c>
      <c r="R2235" s="32">
        <f t="shared" si="838"/>
        <v>-25500</v>
      </c>
      <c r="S2235" s="28"/>
      <c r="T2235" s="28">
        <f t="shared" si="839"/>
        <v>1</v>
      </c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</row>
    <row r="2236" ht="12.75" customHeight="1">
      <c r="A2236" s="25" t="s">
        <v>131</v>
      </c>
      <c r="B2236" s="26" t="s">
        <v>1900</v>
      </c>
      <c r="C2236" s="27">
        <v>319.0</v>
      </c>
      <c r="D2236" s="28" t="s">
        <v>7508</v>
      </c>
      <c r="E2236" s="28" t="s">
        <v>1905</v>
      </c>
      <c r="F2236" s="28"/>
      <c r="G2236" s="28" t="s">
        <v>7509</v>
      </c>
      <c r="H2236" s="28"/>
      <c r="I2236" s="28"/>
      <c r="J2236" s="28" t="s">
        <v>1678</v>
      </c>
      <c r="K2236" s="28" t="s">
        <v>975</v>
      </c>
      <c r="L2236" s="29">
        <f t="shared" si="835"/>
        <v>62400</v>
      </c>
      <c r="M2236" s="29">
        <v>52000.0</v>
      </c>
      <c r="N2236" s="28"/>
      <c r="O2236" s="30">
        <v>27500.0</v>
      </c>
      <c r="P2236" s="31">
        <f t="shared" si="836"/>
        <v>0.02269090909</v>
      </c>
      <c r="Q2236" s="32">
        <f t="shared" si="837"/>
        <v>34900</v>
      </c>
      <c r="R2236" s="32">
        <f t="shared" si="838"/>
        <v>24900</v>
      </c>
      <c r="S2236" s="28"/>
      <c r="T2236" s="28">
        <f t="shared" si="839"/>
        <v>0</v>
      </c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</row>
    <row r="2237" ht="12.75" customHeight="1">
      <c r="A2237" s="25" t="s">
        <v>131</v>
      </c>
      <c r="B2237" s="26" t="s">
        <v>1900</v>
      </c>
      <c r="C2237" s="27">
        <v>330.0</v>
      </c>
      <c r="D2237" s="28" t="s">
        <v>7510</v>
      </c>
      <c r="E2237" s="28" t="s">
        <v>1902</v>
      </c>
      <c r="F2237" s="28"/>
      <c r="G2237" s="28" t="s">
        <v>7511</v>
      </c>
      <c r="H2237" s="28"/>
      <c r="I2237" s="28"/>
      <c r="J2237" s="28" t="s">
        <v>1815</v>
      </c>
      <c r="K2237" s="28" t="s">
        <v>378</v>
      </c>
      <c r="L2237" s="29">
        <f t="shared" si="835"/>
        <v>39600</v>
      </c>
      <c r="M2237" s="29">
        <v>33000.0</v>
      </c>
      <c r="N2237" s="28"/>
      <c r="O2237" s="30">
        <v>27500.0</v>
      </c>
      <c r="P2237" s="31">
        <f t="shared" si="836"/>
        <v>0.0144</v>
      </c>
      <c r="Q2237" s="32">
        <f t="shared" si="837"/>
        <v>12100</v>
      </c>
      <c r="R2237" s="32">
        <f t="shared" si="838"/>
        <v>2100</v>
      </c>
      <c r="S2237" s="28"/>
      <c r="T2237" s="28">
        <f t="shared" si="839"/>
        <v>0</v>
      </c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</row>
    <row r="2238" ht="12.75" customHeight="1">
      <c r="A2238" s="25" t="s">
        <v>131</v>
      </c>
      <c r="B2238" s="26" t="s">
        <v>1900</v>
      </c>
      <c r="C2238" s="27">
        <v>339.0</v>
      </c>
      <c r="D2238" s="28" t="s">
        <v>7512</v>
      </c>
      <c r="E2238" s="28" t="s">
        <v>1902</v>
      </c>
      <c r="F2238" s="28"/>
      <c r="G2238" s="28" t="s">
        <v>7513</v>
      </c>
      <c r="H2238" s="28"/>
      <c r="I2238" s="28"/>
      <c r="J2238" s="28" t="s">
        <v>1575</v>
      </c>
      <c r="K2238" s="28" t="s">
        <v>1065</v>
      </c>
      <c r="L2238" s="29">
        <f t="shared" si="835"/>
        <v>60000</v>
      </c>
      <c r="M2238" s="29">
        <v>50000.0</v>
      </c>
      <c r="N2238" s="28"/>
      <c r="O2238" s="30">
        <v>27500.0</v>
      </c>
      <c r="P2238" s="31">
        <f t="shared" si="836"/>
        <v>0.02181818182</v>
      </c>
      <c r="Q2238" s="32">
        <f t="shared" si="837"/>
        <v>32500</v>
      </c>
      <c r="R2238" s="32">
        <f t="shared" si="838"/>
        <v>22500</v>
      </c>
      <c r="S2238" s="28"/>
      <c r="T2238" s="28">
        <f t="shared" si="839"/>
        <v>0</v>
      </c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</row>
    <row r="2239" ht="12.75" customHeight="1">
      <c r="A2239" s="25" t="s">
        <v>131</v>
      </c>
      <c r="B2239" s="26" t="s">
        <v>1900</v>
      </c>
      <c r="C2239" s="27">
        <v>436.0</v>
      </c>
      <c r="D2239" s="28" t="s">
        <v>7514</v>
      </c>
      <c r="E2239" s="28" t="s">
        <v>1902</v>
      </c>
      <c r="F2239" s="28"/>
      <c r="G2239" s="28" t="s">
        <v>7515</v>
      </c>
      <c r="H2239" s="28"/>
      <c r="I2239" s="28"/>
      <c r="J2239" s="28" t="s">
        <v>1575</v>
      </c>
      <c r="K2239" s="28" t="s">
        <v>808</v>
      </c>
      <c r="L2239" s="29">
        <f t="shared" si="835"/>
        <v>36000</v>
      </c>
      <c r="M2239" s="29">
        <v>30000.0</v>
      </c>
      <c r="N2239" s="28"/>
      <c r="O2239" s="30">
        <v>27500.0</v>
      </c>
      <c r="P2239" s="31">
        <f t="shared" si="836"/>
        <v>0.01309090909</v>
      </c>
      <c r="Q2239" s="32">
        <f t="shared" si="837"/>
        <v>8500</v>
      </c>
      <c r="R2239" s="32">
        <f t="shared" si="838"/>
        <v>-1500</v>
      </c>
      <c r="S2239" s="28"/>
      <c r="T2239" s="28">
        <f t="shared" si="839"/>
        <v>0</v>
      </c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</row>
    <row r="2240" ht="12.75" customHeight="1">
      <c r="A2240" s="25" t="s">
        <v>131</v>
      </c>
      <c r="B2240" s="26" t="s">
        <v>1900</v>
      </c>
      <c r="C2240" s="27">
        <v>472.0</v>
      </c>
      <c r="D2240" s="28" t="s">
        <v>7516</v>
      </c>
      <c r="E2240" s="28" t="s">
        <v>1905</v>
      </c>
      <c r="F2240" s="28"/>
      <c r="G2240" s="28" t="s">
        <v>7517</v>
      </c>
      <c r="H2240" s="28"/>
      <c r="I2240" s="28"/>
      <c r="J2240" s="28" t="s">
        <v>1805</v>
      </c>
      <c r="K2240" s="28" t="s">
        <v>1363</v>
      </c>
      <c r="L2240" s="29">
        <f t="shared" si="835"/>
        <v>18000</v>
      </c>
      <c r="M2240" s="29">
        <v>15000.0</v>
      </c>
      <c r="N2240" s="28"/>
      <c r="O2240" s="30">
        <v>27500.0</v>
      </c>
      <c r="P2240" s="31">
        <f t="shared" si="836"/>
        <v>0.006545454545</v>
      </c>
      <c r="Q2240" s="32">
        <f t="shared" si="837"/>
        <v>-9500</v>
      </c>
      <c r="R2240" s="32">
        <f t="shared" si="838"/>
        <v>-19500</v>
      </c>
      <c r="S2240" s="28"/>
      <c r="T2240" s="28">
        <f t="shared" si="839"/>
        <v>1</v>
      </c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</row>
    <row r="2241" ht="12.75" customHeight="1">
      <c r="A2241" s="33" t="s">
        <v>131</v>
      </c>
      <c r="B2241" s="26" t="s">
        <v>1919</v>
      </c>
      <c r="C2241" s="51">
        <v>17.0</v>
      </c>
      <c r="D2241" s="26" t="s">
        <v>7518</v>
      </c>
      <c r="E2241" s="26" t="s">
        <v>1902</v>
      </c>
      <c r="F2241" s="35"/>
      <c r="G2241" s="26"/>
      <c r="H2241" s="26"/>
      <c r="I2241" s="26"/>
      <c r="J2241" s="26" t="s">
        <v>1680</v>
      </c>
      <c r="K2241" s="26" t="s">
        <v>299</v>
      </c>
      <c r="L2241" s="36">
        <v>80000.0</v>
      </c>
      <c r="M2241" s="29">
        <f t="shared" ref="M2241:M2300" si="840">L2241</f>
        <v>80000</v>
      </c>
      <c r="N2241" s="28"/>
      <c r="O2241" s="37">
        <v>27500.0</v>
      </c>
      <c r="P2241" s="31">
        <f t="shared" si="836"/>
        <v>0.02909090909</v>
      </c>
      <c r="Q2241" s="32">
        <f t="shared" si="837"/>
        <v>52500</v>
      </c>
      <c r="R2241" s="32">
        <f t="shared" si="838"/>
        <v>42500</v>
      </c>
      <c r="S2241" s="28"/>
      <c r="T2241" s="28">
        <f t="shared" si="839"/>
        <v>0</v>
      </c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</row>
    <row r="2242" ht="12.75" customHeight="1">
      <c r="A2242" s="33" t="s">
        <v>131</v>
      </c>
      <c r="B2242" s="26" t="s">
        <v>1919</v>
      </c>
      <c r="C2242" s="51">
        <v>22.0</v>
      </c>
      <c r="D2242" s="26" t="s">
        <v>7519</v>
      </c>
      <c r="E2242" s="26" t="s">
        <v>1902</v>
      </c>
      <c r="F2242" s="35"/>
      <c r="G2242" s="26"/>
      <c r="H2242" s="26"/>
      <c r="I2242" s="26"/>
      <c r="J2242" s="26" t="s">
        <v>1403</v>
      </c>
      <c r="K2242" s="26" t="s">
        <v>1193</v>
      </c>
      <c r="L2242" s="36">
        <v>55000.0</v>
      </c>
      <c r="M2242" s="29">
        <f t="shared" si="840"/>
        <v>55000</v>
      </c>
      <c r="N2242" s="28"/>
      <c r="O2242" s="37">
        <v>27500.0</v>
      </c>
      <c r="P2242" s="31">
        <f t="shared" si="836"/>
        <v>0.02</v>
      </c>
      <c r="Q2242" s="32">
        <f t="shared" si="837"/>
        <v>27500</v>
      </c>
      <c r="R2242" s="32">
        <f t="shared" si="838"/>
        <v>17500</v>
      </c>
      <c r="S2242" s="28"/>
      <c r="T2242" s="28">
        <f t="shared" si="839"/>
        <v>0</v>
      </c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</row>
    <row r="2243" ht="12.75" customHeight="1">
      <c r="A2243" s="33" t="s">
        <v>131</v>
      </c>
      <c r="B2243" s="26" t="s">
        <v>1919</v>
      </c>
      <c r="C2243" s="51">
        <v>35.0</v>
      </c>
      <c r="D2243" s="26" t="s">
        <v>7520</v>
      </c>
      <c r="E2243" s="26" t="s">
        <v>1902</v>
      </c>
      <c r="F2243" s="35"/>
      <c r="G2243" s="26"/>
      <c r="H2243" s="26"/>
      <c r="I2243" s="26"/>
      <c r="J2243" s="26" t="s">
        <v>1711</v>
      </c>
      <c r="K2243" s="26" t="s">
        <v>1003</v>
      </c>
      <c r="L2243" s="36">
        <v>95000.0</v>
      </c>
      <c r="M2243" s="29">
        <f t="shared" si="840"/>
        <v>95000</v>
      </c>
      <c r="N2243" s="28"/>
      <c r="O2243" s="37">
        <v>27500.0</v>
      </c>
      <c r="P2243" s="31">
        <f t="shared" si="836"/>
        <v>0.03454545455</v>
      </c>
      <c r="Q2243" s="32">
        <f t="shared" si="837"/>
        <v>67500</v>
      </c>
      <c r="R2243" s="32">
        <f t="shared" si="838"/>
        <v>57500</v>
      </c>
      <c r="S2243" s="28"/>
      <c r="T2243" s="28">
        <f t="shared" si="839"/>
        <v>0</v>
      </c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</row>
    <row r="2244" ht="12.75" customHeight="1">
      <c r="A2244" s="33" t="s">
        <v>131</v>
      </c>
      <c r="B2244" s="26" t="s">
        <v>1919</v>
      </c>
      <c r="C2244" s="34">
        <v>59.0</v>
      </c>
      <c r="D2244" s="26" t="s">
        <v>7521</v>
      </c>
      <c r="E2244" s="26" t="s">
        <v>1905</v>
      </c>
      <c r="F2244" s="35"/>
      <c r="G2244" s="26"/>
      <c r="H2244" s="26"/>
      <c r="I2244" s="26"/>
      <c r="J2244" s="26" t="s">
        <v>1749</v>
      </c>
      <c r="K2244" s="26" t="s">
        <v>883</v>
      </c>
      <c r="L2244" s="36">
        <v>62000.0</v>
      </c>
      <c r="M2244" s="29">
        <f t="shared" si="840"/>
        <v>62000</v>
      </c>
      <c r="N2244" s="28"/>
      <c r="O2244" s="37">
        <v>27500.0</v>
      </c>
      <c r="P2244" s="31">
        <f t="shared" si="836"/>
        <v>0.02254545455</v>
      </c>
      <c r="Q2244" s="32">
        <f t="shared" si="837"/>
        <v>34500</v>
      </c>
      <c r="R2244" s="32">
        <f t="shared" si="838"/>
        <v>24500</v>
      </c>
      <c r="S2244" s="28"/>
      <c r="T2244" s="28">
        <f t="shared" si="839"/>
        <v>0</v>
      </c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</row>
    <row r="2245" ht="12.75" customHeight="1">
      <c r="A2245" s="33" t="s">
        <v>131</v>
      </c>
      <c r="B2245" s="26" t="s">
        <v>1919</v>
      </c>
      <c r="C2245" s="34">
        <v>65.0</v>
      </c>
      <c r="D2245" s="26" t="s">
        <v>7522</v>
      </c>
      <c r="E2245" s="26" t="s">
        <v>1905</v>
      </c>
      <c r="F2245" s="35"/>
      <c r="G2245" s="26"/>
      <c r="H2245" s="26"/>
      <c r="I2245" s="26"/>
      <c r="J2245" s="26" t="s">
        <v>1713</v>
      </c>
      <c r="K2245" s="26" t="s">
        <v>754</v>
      </c>
      <c r="L2245" s="36">
        <v>14000.0</v>
      </c>
      <c r="M2245" s="29">
        <f t="shared" si="840"/>
        <v>14000</v>
      </c>
      <c r="N2245" s="28"/>
      <c r="O2245" s="37">
        <v>27500.0</v>
      </c>
      <c r="P2245" s="31">
        <f t="shared" si="836"/>
        <v>0.005090909091</v>
      </c>
      <c r="Q2245" s="32">
        <f t="shared" si="837"/>
        <v>-13500</v>
      </c>
      <c r="R2245" s="32">
        <f t="shared" si="838"/>
        <v>-23500</v>
      </c>
      <c r="S2245" s="28"/>
      <c r="T2245" s="28">
        <f t="shared" si="839"/>
        <v>1</v>
      </c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</row>
    <row r="2246" ht="12.75" customHeight="1">
      <c r="A2246" s="33" t="s">
        <v>131</v>
      </c>
      <c r="B2246" s="26" t="s">
        <v>1919</v>
      </c>
      <c r="C2246" s="34">
        <v>78.0</v>
      </c>
      <c r="D2246" s="26" t="s">
        <v>7523</v>
      </c>
      <c r="E2246" s="26" t="s">
        <v>1905</v>
      </c>
      <c r="F2246" s="35"/>
      <c r="G2246" s="26"/>
      <c r="H2246" s="26"/>
      <c r="I2246" s="26"/>
      <c r="J2246" s="26" t="s">
        <v>1733</v>
      </c>
      <c r="K2246" s="26" t="s">
        <v>398</v>
      </c>
      <c r="L2246" s="36">
        <v>65000.0</v>
      </c>
      <c r="M2246" s="29">
        <f t="shared" si="840"/>
        <v>65000</v>
      </c>
      <c r="N2246" s="28"/>
      <c r="O2246" s="37">
        <v>27500.0</v>
      </c>
      <c r="P2246" s="31">
        <f t="shared" si="836"/>
        <v>0.02363636364</v>
      </c>
      <c r="Q2246" s="32">
        <f t="shared" si="837"/>
        <v>37500</v>
      </c>
      <c r="R2246" s="32">
        <f t="shared" si="838"/>
        <v>27500</v>
      </c>
      <c r="S2246" s="28"/>
      <c r="T2246" s="28">
        <f t="shared" si="839"/>
        <v>0</v>
      </c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</row>
    <row r="2247" ht="12.75" customHeight="1">
      <c r="A2247" s="33" t="s">
        <v>131</v>
      </c>
      <c r="B2247" s="26" t="s">
        <v>1919</v>
      </c>
      <c r="C2247" s="34">
        <v>83.0</v>
      </c>
      <c r="D2247" s="26" t="s">
        <v>7524</v>
      </c>
      <c r="E2247" s="26" t="s">
        <v>1902</v>
      </c>
      <c r="F2247" s="35"/>
      <c r="G2247" s="26"/>
      <c r="H2247" s="26"/>
      <c r="I2247" s="26"/>
      <c r="J2247" s="26" t="s">
        <v>1746</v>
      </c>
      <c r="K2247" s="26" t="s">
        <v>660</v>
      </c>
      <c r="L2247" s="36">
        <v>75000.0</v>
      </c>
      <c r="M2247" s="29">
        <f t="shared" si="840"/>
        <v>75000</v>
      </c>
      <c r="N2247" s="28"/>
      <c r="O2247" s="37">
        <v>27500.0</v>
      </c>
      <c r="P2247" s="31">
        <f t="shared" si="836"/>
        <v>0.02727272727</v>
      </c>
      <c r="Q2247" s="32">
        <f t="shared" si="837"/>
        <v>47500</v>
      </c>
      <c r="R2247" s="32">
        <f t="shared" si="838"/>
        <v>37500</v>
      </c>
      <c r="S2247" s="28"/>
      <c r="T2247" s="28">
        <f t="shared" si="839"/>
        <v>0</v>
      </c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</row>
    <row r="2248" ht="12.75" customHeight="1">
      <c r="A2248" s="33" t="s">
        <v>131</v>
      </c>
      <c r="B2248" s="26" t="s">
        <v>1919</v>
      </c>
      <c r="C2248" s="34">
        <v>123.0</v>
      </c>
      <c r="D2248" s="26" t="s">
        <v>7525</v>
      </c>
      <c r="E2248" s="26" t="s">
        <v>1902</v>
      </c>
      <c r="F2248" s="35"/>
      <c r="G2248" s="26"/>
      <c r="H2248" s="26"/>
      <c r="I2248" s="26"/>
      <c r="J2248" s="26" t="s">
        <v>1508</v>
      </c>
      <c r="K2248" s="26" t="s">
        <v>903</v>
      </c>
      <c r="L2248" s="36">
        <v>25000.0</v>
      </c>
      <c r="M2248" s="29">
        <f t="shared" si="840"/>
        <v>25000</v>
      </c>
      <c r="N2248" s="28"/>
      <c r="O2248" s="37">
        <v>27500.0</v>
      </c>
      <c r="P2248" s="31">
        <f t="shared" si="836"/>
        <v>0.009090909091</v>
      </c>
      <c r="Q2248" s="32">
        <f t="shared" si="837"/>
        <v>-2500</v>
      </c>
      <c r="R2248" s="32">
        <f t="shared" si="838"/>
        <v>-12500</v>
      </c>
      <c r="S2248" s="28"/>
      <c r="T2248" s="28">
        <f t="shared" si="839"/>
        <v>1</v>
      </c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</row>
    <row r="2249" ht="12.75" customHeight="1">
      <c r="A2249" s="33" t="s">
        <v>131</v>
      </c>
      <c r="B2249" s="26" t="s">
        <v>1919</v>
      </c>
      <c r="C2249" s="34">
        <v>186.0</v>
      </c>
      <c r="D2249" s="26" t="s">
        <v>7526</v>
      </c>
      <c r="E2249" s="26" t="s">
        <v>1905</v>
      </c>
      <c r="F2249" s="35"/>
      <c r="G2249" s="26"/>
      <c r="H2249" s="26"/>
      <c r="I2249" s="26"/>
      <c r="J2249" s="26" t="s">
        <v>1387</v>
      </c>
      <c r="K2249" s="26" t="s">
        <v>701</v>
      </c>
      <c r="L2249" s="36">
        <v>135000.0</v>
      </c>
      <c r="M2249" s="29">
        <f t="shared" si="840"/>
        <v>135000</v>
      </c>
      <c r="N2249" s="28"/>
      <c r="O2249" s="37">
        <v>27500.0</v>
      </c>
      <c r="P2249" s="31">
        <f t="shared" si="836"/>
        <v>0.04909090909</v>
      </c>
      <c r="Q2249" s="32">
        <f t="shared" si="837"/>
        <v>107500</v>
      </c>
      <c r="R2249" s="32">
        <f t="shared" si="838"/>
        <v>97500</v>
      </c>
      <c r="S2249" s="28"/>
      <c r="T2249" s="28">
        <f t="shared" si="839"/>
        <v>0</v>
      </c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</row>
    <row r="2250" ht="12.75" customHeight="1">
      <c r="A2250" s="33" t="s">
        <v>131</v>
      </c>
      <c r="B2250" s="26" t="s">
        <v>1919</v>
      </c>
      <c r="C2250" s="51">
        <v>188.0</v>
      </c>
      <c r="D2250" s="26" t="s">
        <v>7527</v>
      </c>
      <c r="E2250" s="26" t="s">
        <v>1905</v>
      </c>
      <c r="F2250" s="35"/>
      <c r="G2250" s="26"/>
      <c r="H2250" s="26"/>
      <c r="I2250" s="26"/>
      <c r="J2250" s="26" t="s">
        <v>1708</v>
      </c>
      <c r="K2250" s="26" t="s">
        <v>365</v>
      </c>
      <c r="L2250" s="36">
        <v>65000.0</v>
      </c>
      <c r="M2250" s="29">
        <f t="shared" si="840"/>
        <v>65000</v>
      </c>
      <c r="N2250" s="28"/>
      <c r="O2250" s="37">
        <v>27500.0</v>
      </c>
      <c r="P2250" s="31">
        <f t="shared" si="836"/>
        <v>0.02363636364</v>
      </c>
      <c r="Q2250" s="32">
        <f t="shared" si="837"/>
        <v>37500</v>
      </c>
      <c r="R2250" s="32">
        <f t="shared" si="838"/>
        <v>27500</v>
      </c>
      <c r="S2250" s="28"/>
      <c r="T2250" s="28">
        <f t="shared" si="839"/>
        <v>0</v>
      </c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</row>
    <row r="2251" ht="12.75" customHeight="1">
      <c r="A2251" s="33" t="s">
        <v>131</v>
      </c>
      <c r="B2251" s="26" t="s">
        <v>1919</v>
      </c>
      <c r="C2251" s="51">
        <v>200.0</v>
      </c>
      <c r="D2251" s="26" t="s">
        <v>7528</v>
      </c>
      <c r="E2251" s="26" t="s">
        <v>1905</v>
      </c>
      <c r="F2251" s="35"/>
      <c r="G2251" s="26"/>
      <c r="H2251" s="26"/>
      <c r="I2251" s="26"/>
      <c r="J2251" s="26" t="s">
        <v>1761</v>
      </c>
      <c r="K2251" s="26" t="s">
        <v>251</v>
      </c>
      <c r="L2251" s="36">
        <v>185000.0</v>
      </c>
      <c r="M2251" s="29">
        <f t="shared" si="840"/>
        <v>185000</v>
      </c>
      <c r="N2251" s="28"/>
      <c r="O2251" s="37">
        <v>27500.0</v>
      </c>
      <c r="P2251" s="31">
        <f t="shared" si="836"/>
        <v>0.06727272727</v>
      </c>
      <c r="Q2251" s="32">
        <f t="shared" si="837"/>
        <v>157500</v>
      </c>
      <c r="R2251" s="32">
        <f t="shared" si="838"/>
        <v>147500</v>
      </c>
      <c r="S2251" s="28"/>
      <c r="T2251" s="28">
        <f t="shared" si="839"/>
        <v>0</v>
      </c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</row>
    <row r="2252" ht="12.75" customHeight="1">
      <c r="A2252" s="33" t="s">
        <v>131</v>
      </c>
      <c r="B2252" s="26" t="s">
        <v>1919</v>
      </c>
      <c r="C2252" s="51">
        <v>249.0</v>
      </c>
      <c r="D2252" s="26" t="s">
        <v>7529</v>
      </c>
      <c r="E2252" s="26" t="s">
        <v>1905</v>
      </c>
      <c r="F2252" s="35"/>
      <c r="G2252" s="26"/>
      <c r="H2252" s="26"/>
      <c r="I2252" s="26"/>
      <c r="J2252" s="26" t="s">
        <v>1586</v>
      </c>
      <c r="K2252" s="26" t="s">
        <v>851</v>
      </c>
      <c r="L2252" s="36">
        <v>75000.0</v>
      </c>
      <c r="M2252" s="29">
        <f t="shared" si="840"/>
        <v>75000</v>
      </c>
      <c r="N2252" s="53"/>
      <c r="O2252" s="37">
        <v>27500.0</v>
      </c>
      <c r="P2252" s="31">
        <f t="shared" si="836"/>
        <v>0.02727272727</v>
      </c>
      <c r="Q2252" s="32">
        <f t="shared" si="837"/>
        <v>47500</v>
      </c>
      <c r="R2252" s="32">
        <f t="shared" si="838"/>
        <v>37500</v>
      </c>
      <c r="S2252" s="28"/>
      <c r="T2252" s="28">
        <f t="shared" si="839"/>
        <v>0</v>
      </c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</row>
    <row r="2253" ht="12.75" customHeight="1">
      <c r="A2253" s="52" t="s">
        <v>131</v>
      </c>
      <c r="B2253" s="26" t="s">
        <v>1919</v>
      </c>
      <c r="C2253" s="34">
        <v>275.0</v>
      </c>
      <c r="D2253" s="26" t="s">
        <v>7530</v>
      </c>
      <c r="E2253" s="26" t="s">
        <v>1905</v>
      </c>
      <c r="F2253" s="28"/>
      <c r="G2253" s="28"/>
      <c r="H2253" s="28"/>
      <c r="I2253" s="28"/>
      <c r="J2253" s="26" t="s">
        <v>1441</v>
      </c>
      <c r="K2253" s="26" t="s">
        <v>300</v>
      </c>
      <c r="L2253" s="40">
        <v>70000.0</v>
      </c>
      <c r="M2253" s="29">
        <f t="shared" si="840"/>
        <v>70000</v>
      </c>
      <c r="N2253" s="53"/>
      <c r="O2253" s="30">
        <v>27500.0</v>
      </c>
      <c r="P2253" s="31">
        <f t="shared" si="836"/>
        <v>0.02545454545</v>
      </c>
      <c r="Q2253" s="32">
        <f t="shared" si="837"/>
        <v>42500</v>
      </c>
      <c r="R2253" s="32">
        <f t="shared" si="838"/>
        <v>32500</v>
      </c>
      <c r="S2253" s="28"/>
      <c r="T2253" s="28">
        <f t="shared" si="839"/>
        <v>0</v>
      </c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</row>
    <row r="2254" ht="12.75" customHeight="1">
      <c r="A2254" s="52" t="s">
        <v>131</v>
      </c>
      <c r="B2254" s="26" t="s">
        <v>1919</v>
      </c>
      <c r="C2254" s="34">
        <v>338.0</v>
      </c>
      <c r="D2254" s="26" t="s">
        <v>7531</v>
      </c>
      <c r="E2254" s="26" t="s">
        <v>1905</v>
      </c>
      <c r="F2254" s="28"/>
      <c r="G2254" s="28"/>
      <c r="H2254" s="28"/>
      <c r="I2254" s="28"/>
      <c r="J2254" s="26" t="s">
        <v>1449</v>
      </c>
      <c r="K2254" s="26" t="s">
        <v>1096</v>
      </c>
      <c r="L2254" s="40">
        <v>80000.0</v>
      </c>
      <c r="M2254" s="29">
        <f t="shared" si="840"/>
        <v>80000</v>
      </c>
      <c r="N2254" s="53"/>
      <c r="O2254" s="30">
        <v>27500.0</v>
      </c>
      <c r="P2254" s="31">
        <f t="shared" si="836"/>
        <v>0.02909090909</v>
      </c>
      <c r="Q2254" s="32">
        <f t="shared" si="837"/>
        <v>52500</v>
      </c>
      <c r="R2254" s="32">
        <f t="shared" si="838"/>
        <v>42500</v>
      </c>
      <c r="S2254" s="28"/>
      <c r="T2254" s="28">
        <f t="shared" si="839"/>
        <v>0</v>
      </c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</row>
    <row r="2255" ht="12.75" customHeight="1">
      <c r="A2255" s="33" t="s">
        <v>131</v>
      </c>
      <c r="B2255" s="26" t="s">
        <v>2005</v>
      </c>
      <c r="C2255" s="54">
        <v>548.0</v>
      </c>
      <c r="D2255" s="28" t="s">
        <v>7532</v>
      </c>
      <c r="E2255" s="26" t="s">
        <v>1905</v>
      </c>
      <c r="F2255" s="35" t="s">
        <v>2007</v>
      </c>
      <c r="G2255" s="35" t="s">
        <v>7533</v>
      </c>
      <c r="H2255" s="28"/>
      <c r="I2255" s="28"/>
      <c r="J2255" s="35" t="s">
        <v>1685</v>
      </c>
      <c r="K2255" s="35" t="s">
        <v>560</v>
      </c>
      <c r="L2255" s="40">
        <v>15000.0</v>
      </c>
      <c r="M2255" s="29">
        <f t="shared" si="840"/>
        <v>15000</v>
      </c>
      <c r="N2255" s="53"/>
      <c r="O2255" s="30">
        <v>27500.0</v>
      </c>
      <c r="P2255" s="31">
        <f t="shared" si="836"/>
        <v>0.005454545455</v>
      </c>
      <c r="Q2255" s="32">
        <f t="shared" si="837"/>
        <v>-12500</v>
      </c>
      <c r="R2255" s="32">
        <f t="shared" si="838"/>
        <v>-22500</v>
      </c>
      <c r="S2255" s="28"/>
      <c r="T2255" s="28">
        <f t="shared" si="839"/>
        <v>1</v>
      </c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</row>
    <row r="2256" ht="12.75" customHeight="1">
      <c r="A2256" s="33" t="s">
        <v>131</v>
      </c>
      <c r="B2256" s="26" t="s">
        <v>2005</v>
      </c>
      <c r="C2256" s="54">
        <v>554.0</v>
      </c>
      <c r="D2256" s="28" t="s">
        <v>7534</v>
      </c>
      <c r="E2256" s="26" t="s">
        <v>1905</v>
      </c>
      <c r="F2256" s="35" t="s">
        <v>2800</v>
      </c>
      <c r="G2256" s="35" t="s">
        <v>7535</v>
      </c>
      <c r="H2256" s="28"/>
      <c r="I2256" s="28"/>
      <c r="J2256" s="35" t="s">
        <v>1506</v>
      </c>
      <c r="K2256" s="35" t="s">
        <v>330</v>
      </c>
      <c r="L2256" s="40">
        <v>50000.0</v>
      </c>
      <c r="M2256" s="29">
        <f t="shared" si="840"/>
        <v>50000</v>
      </c>
      <c r="N2256" s="53"/>
      <c r="O2256" s="30">
        <v>27500.0</v>
      </c>
      <c r="P2256" s="31">
        <f t="shared" si="836"/>
        <v>0.01818181818</v>
      </c>
      <c r="Q2256" s="32">
        <f t="shared" si="837"/>
        <v>22500</v>
      </c>
      <c r="R2256" s="32">
        <f t="shared" si="838"/>
        <v>12500</v>
      </c>
      <c r="S2256" s="28"/>
      <c r="T2256" s="28">
        <f t="shared" si="839"/>
        <v>0</v>
      </c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</row>
    <row r="2257" ht="12.75" customHeight="1">
      <c r="A2257" s="33" t="s">
        <v>131</v>
      </c>
      <c r="B2257" s="26" t="s">
        <v>2005</v>
      </c>
      <c r="C2257" s="54">
        <v>599.0</v>
      </c>
      <c r="D2257" s="28" t="s">
        <v>7536</v>
      </c>
      <c r="E2257" s="26" t="s">
        <v>1902</v>
      </c>
      <c r="F2257" s="35" t="s">
        <v>2010</v>
      </c>
      <c r="G2257" s="35" t="s">
        <v>7537</v>
      </c>
      <c r="H2257" s="28"/>
      <c r="I2257" s="28"/>
      <c r="J2257" s="35" t="s">
        <v>1585</v>
      </c>
      <c r="K2257" s="35" t="s">
        <v>338</v>
      </c>
      <c r="L2257" s="40">
        <v>5000.0</v>
      </c>
      <c r="M2257" s="29">
        <f t="shared" si="840"/>
        <v>5000</v>
      </c>
      <c r="N2257" s="53"/>
      <c r="O2257" s="30">
        <v>27500.0</v>
      </c>
      <c r="P2257" s="31">
        <f t="shared" si="836"/>
        <v>0.001818181818</v>
      </c>
      <c r="Q2257" s="32">
        <f t="shared" si="837"/>
        <v>-22500</v>
      </c>
      <c r="R2257" s="32">
        <f t="shared" si="838"/>
        <v>-32500</v>
      </c>
      <c r="S2257" s="28"/>
      <c r="T2257" s="28">
        <f t="shared" si="839"/>
        <v>1</v>
      </c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</row>
    <row r="2258" ht="12.75" customHeight="1">
      <c r="A2258" s="52" t="s">
        <v>131</v>
      </c>
      <c r="B2258" s="26" t="s">
        <v>2005</v>
      </c>
      <c r="C2258" s="34">
        <v>625.0</v>
      </c>
      <c r="D2258" s="28" t="s">
        <v>7538</v>
      </c>
      <c r="E2258" s="26" t="s">
        <v>1902</v>
      </c>
      <c r="F2258" s="26" t="s">
        <v>2010</v>
      </c>
      <c r="G2258" s="26" t="s">
        <v>7539</v>
      </c>
      <c r="H2258" s="28"/>
      <c r="I2258" s="28"/>
      <c r="J2258" s="26" t="s">
        <v>1848</v>
      </c>
      <c r="K2258" s="26" t="s">
        <v>883</v>
      </c>
      <c r="L2258" s="40">
        <v>60000.0</v>
      </c>
      <c r="M2258" s="29">
        <f t="shared" si="840"/>
        <v>60000</v>
      </c>
      <c r="N2258" s="53"/>
      <c r="O2258" s="30">
        <v>27500.0</v>
      </c>
      <c r="P2258" s="31">
        <f t="shared" si="836"/>
        <v>0.02181818182</v>
      </c>
      <c r="Q2258" s="32">
        <f t="shared" si="837"/>
        <v>32500</v>
      </c>
      <c r="R2258" s="32">
        <f t="shared" si="838"/>
        <v>22500</v>
      </c>
      <c r="S2258" s="28"/>
      <c r="T2258" s="28">
        <f t="shared" si="839"/>
        <v>0</v>
      </c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</row>
    <row r="2259" ht="12.75" customHeight="1">
      <c r="A2259" s="52" t="s">
        <v>131</v>
      </c>
      <c r="B2259" s="26" t="s">
        <v>2005</v>
      </c>
      <c r="C2259" s="34">
        <v>653.0</v>
      </c>
      <c r="D2259" s="28" t="s">
        <v>7540</v>
      </c>
      <c r="E2259" s="26" t="s">
        <v>1902</v>
      </c>
      <c r="F2259" s="26" t="s">
        <v>1952</v>
      </c>
      <c r="G2259" s="26" t="s">
        <v>7541</v>
      </c>
      <c r="H2259" s="28"/>
      <c r="I2259" s="28"/>
      <c r="J2259" s="26" t="s">
        <v>1775</v>
      </c>
      <c r="K2259" s="26" t="s">
        <v>291</v>
      </c>
      <c r="L2259" s="36">
        <v>18000.0</v>
      </c>
      <c r="M2259" s="29">
        <f t="shared" si="840"/>
        <v>18000</v>
      </c>
      <c r="N2259" s="53"/>
      <c r="O2259" s="30">
        <v>27500.0</v>
      </c>
      <c r="P2259" s="31">
        <f t="shared" si="836"/>
        <v>0.006545454545</v>
      </c>
      <c r="Q2259" s="32">
        <f t="shared" si="837"/>
        <v>-9500</v>
      </c>
      <c r="R2259" s="32">
        <f t="shared" si="838"/>
        <v>-19500</v>
      </c>
      <c r="S2259" s="28"/>
      <c r="T2259" s="28">
        <f t="shared" si="839"/>
        <v>1</v>
      </c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</row>
    <row r="2260" ht="12.75" customHeight="1">
      <c r="A2260" s="52" t="s">
        <v>131</v>
      </c>
      <c r="B2260" s="26" t="s">
        <v>2005</v>
      </c>
      <c r="C2260" s="34">
        <v>681.0</v>
      </c>
      <c r="D2260" s="28" t="s">
        <v>7542</v>
      </c>
      <c r="E2260" s="26" t="s">
        <v>1905</v>
      </c>
      <c r="F2260" s="26" t="s">
        <v>1924</v>
      </c>
      <c r="G2260" s="26" t="s">
        <v>7543</v>
      </c>
      <c r="H2260" s="28"/>
      <c r="I2260" s="28"/>
      <c r="J2260" s="26" t="s">
        <v>1773</v>
      </c>
      <c r="K2260" s="26" t="s">
        <v>871</v>
      </c>
      <c r="L2260" s="36">
        <v>35000.0</v>
      </c>
      <c r="M2260" s="29">
        <f t="shared" si="840"/>
        <v>35000</v>
      </c>
      <c r="N2260" s="53"/>
      <c r="O2260" s="30">
        <v>27500.0</v>
      </c>
      <c r="P2260" s="31">
        <f t="shared" si="836"/>
        <v>0.01272727273</v>
      </c>
      <c r="Q2260" s="32">
        <f t="shared" si="837"/>
        <v>7500</v>
      </c>
      <c r="R2260" s="32">
        <f t="shared" si="838"/>
        <v>-2500</v>
      </c>
      <c r="S2260" s="28"/>
      <c r="T2260" s="28">
        <f t="shared" si="839"/>
        <v>0</v>
      </c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</row>
    <row r="2261" ht="12.75" customHeight="1">
      <c r="A2261" s="33" t="s">
        <v>131</v>
      </c>
      <c r="B2261" s="26" t="s">
        <v>2005</v>
      </c>
      <c r="C2261" s="54">
        <v>683.0</v>
      </c>
      <c r="D2261" s="28" t="s">
        <v>7544</v>
      </c>
      <c r="E2261" s="26" t="s">
        <v>1902</v>
      </c>
      <c r="F2261" s="35" t="s">
        <v>1952</v>
      </c>
      <c r="G2261" s="35" t="s">
        <v>7545</v>
      </c>
      <c r="H2261" s="28"/>
      <c r="I2261" s="28"/>
      <c r="J2261" s="35" t="s">
        <v>1839</v>
      </c>
      <c r="K2261" s="35" t="s">
        <v>547</v>
      </c>
      <c r="L2261" s="40">
        <v>26000.0</v>
      </c>
      <c r="M2261" s="29">
        <f t="shared" si="840"/>
        <v>26000</v>
      </c>
      <c r="N2261" s="53"/>
      <c r="O2261" s="30">
        <v>27500.0</v>
      </c>
      <c r="P2261" s="31">
        <f t="shared" si="836"/>
        <v>0.009454545455</v>
      </c>
      <c r="Q2261" s="32">
        <f t="shared" si="837"/>
        <v>-1500</v>
      </c>
      <c r="R2261" s="32">
        <f t="shared" si="838"/>
        <v>-11500</v>
      </c>
      <c r="S2261" s="28"/>
      <c r="T2261" s="28">
        <f t="shared" si="839"/>
        <v>1</v>
      </c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</row>
    <row r="2262" ht="12.75" customHeight="1">
      <c r="A2262" s="33" t="s">
        <v>131</v>
      </c>
      <c r="B2262" s="26" t="s">
        <v>2005</v>
      </c>
      <c r="C2262" s="54">
        <v>704.0</v>
      </c>
      <c r="D2262" s="35" t="s">
        <v>7546</v>
      </c>
      <c r="E2262" s="26" t="s">
        <v>1902</v>
      </c>
      <c r="F2262" s="35" t="s">
        <v>1924</v>
      </c>
      <c r="G2262" s="35">
        <v>2023.0</v>
      </c>
      <c r="H2262" s="28"/>
      <c r="I2262" s="28"/>
      <c r="J2262" s="35" t="s">
        <v>1841</v>
      </c>
      <c r="K2262" s="35" t="s">
        <v>903</v>
      </c>
      <c r="L2262" s="40">
        <v>17000.0</v>
      </c>
      <c r="M2262" s="29">
        <f t="shared" si="840"/>
        <v>17000</v>
      </c>
      <c r="N2262" s="53"/>
      <c r="O2262" s="30">
        <v>27500.0</v>
      </c>
      <c r="P2262" s="31">
        <f t="shared" si="836"/>
        <v>0.006181818182</v>
      </c>
      <c r="Q2262" s="32">
        <f t="shared" si="837"/>
        <v>-10500</v>
      </c>
      <c r="R2262" s="32">
        <f t="shared" si="838"/>
        <v>-20500</v>
      </c>
      <c r="S2262" s="28"/>
      <c r="T2262" s="28">
        <f t="shared" si="839"/>
        <v>1</v>
      </c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</row>
    <row r="2263" ht="12.75" customHeight="1">
      <c r="A2263" s="52" t="s">
        <v>131</v>
      </c>
      <c r="B2263" s="26" t="s">
        <v>2005</v>
      </c>
      <c r="C2263" s="34">
        <v>736.0</v>
      </c>
      <c r="D2263" s="26" t="s">
        <v>7547</v>
      </c>
      <c r="E2263" s="26" t="s">
        <v>1902</v>
      </c>
      <c r="F2263" s="26" t="s">
        <v>2019</v>
      </c>
      <c r="G2263" s="26" t="s">
        <v>7548</v>
      </c>
      <c r="H2263" s="28"/>
      <c r="I2263" s="28"/>
      <c r="J2263" s="26" t="s">
        <v>1876</v>
      </c>
      <c r="K2263" s="26" t="s">
        <v>799</v>
      </c>
      <c r="L2263" s="36">
        <v>27000.0</v>
      </c>
      <c r="M2263" s="29">
        <f t="shared" si="840"/>
        <v>27000</v>
      </c>
      <c r="N2263" s="53"/>
      <c r="O2263" s="30">
        <v>27500.0</v>
      </c>
      <c r="P2263" s="31">
        <f t="shared" si="836"/>
        <v>0.009818181818</v>
      </c>
      <c r="Q2263" s="32">
        <f t="shared" si="837"/>
        <v>-500</v>
      </c>
      <c r="R2263" s="32">
        <f t="shared" si="838"/>
        <v>-10500</v>
      </c>
      <c r="S2263" s="28"/>
      <c r="T2263" s="28">
        <f t="shared" si="839"/>
        <v>1</v>
      </c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</row>
    <row r="2264" ht="12.75" customHeight="1">
      <c r="A2264" s="52" t="s">
        <v>131</v>
      </c>
      <c r="B2264" s="26" t="s">
        <v>2005</v>
      </c>
      <c r="C2264" s="34">
        <v>746.0</v>
      </c>
      <c r="D2264" s="26" t="s">
        <v>7549</v>
      </c>
      <c r="E2264" s="26" t="s">
        <v>1902</v>
      </c>
      <c r="F2264" s="26" t="s">
        <v>2019</v>
      </c>
      <c r="G2264" s="26" t="s">
        <v>7550</v>
      </c>
      <c r="H2264" s="28"/>
      <c r="I2264" s="28"/>
      <c r="J2264" s="26" t="s">
        <v>1495</v>
      </c>
      <c r="K2264" s="26" t="s">
        <v>1165</v>
      </c>
      <c r="L2264" s="36">
        <v>44000.0</v>
      </c>
      <c r="M2264" s="29">
        <f t="shared" si="840"/>
        <v>44000</v>
      </c>
      <c r="N2264" s="53"/>
      <c r="O2264" s="30">
        <v>27500.0</v>
      </c>
      <c r="P2264" s="31">
        <f t="shared" si="836"/>
        <v>0.016</v>
      </c>
      <c r="Q2264" s="32">
        <f t="shared" si="837"/>
        <v>16500</v>
      </c>
      <c r="R2264" s="32">
        <f t="shared" si="838"/>
        <v>6500</v>
      </c>
      <c r="S2264" s="28"/>
      <c r="T2264" s="28">
        <f t="shared" si="839"/>
        <v>0</v>
      </c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</row>
    <row r="2265" ht="12.75" customHeight="1">
      <c r="A2265" s="52" t="s">
        <v>131</v>
      </c>
      <c r="B2265" s="26" t="s">
        <v>2005</v>
      </c>
      <c r="C2265" s="34">
        <v>782.0</v>
      </c>
      <c r="D2265" s="28" t="str">
        <f t="shared" ref="D2265:D2272" si="841">CONCATENATE(A2265," x ", G2265)</f>
        <v>Sioux Nation (USA) x Hot Legs (IRE)</v>
      </c>
      <c r="E2265" s="26" t="s">
        <v>1905</v>
      </c>
      <c r="F2265" s="26" t="s">
        <v>2019</v>
      </c>
      <c r="G2265" s="26" t="s">
        <v>7551</v>
      </c>
      <c r="H2265" s="28"/>
      <c r="I2265" s="28"/>
      <c r="J2265" s="26" t="s">
        <v>1449</v>
      </c>
      <c r="K2265" s="26" t="s">
        <v>741</v>
      </c>
      <c r="L2265" s="55">
        <v>3000.0</v>
      </c>
      <c r="M2265" s="29">
        <f t="shared" si="840"/>
        <v>3000</v>
      </c>
      <c r="N2265" s="28"/>
      <c r="O2265" s="73">
        <v>27500.0</v>
      </c>
      <c r="P2265" s="31">
        <f t="shared" si="836"/>
        <v>0.001090909091</v>
      </c>
      <c r="Q2265" s="32">
        <f t="shared" si="837"/>
        <v>-24500</v>
      </c>
      <c r="R2265" s="32">
        <f t="shared" si="838"/>
        <v>-34500</v>
      </c>
      <c r="S2265" s="28"/>
      <c r="T2265" s="28">
        <f t="shared" si="839"/>
        <v>1</v>
      </c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</row>
    <row r="2266" ht="12.75" customHeight="1">
      <c r="A2266" s="52" t="s">
        <v>131</v>
      </c>
      <c r="B2266" s="26" t="s">
        <v>2005</v>
      </c>
      <c r="C2266" s="34">
        <v>805.0</v>
      </c>
      <c r="D2266" s="28" t="str">
        <f t="shared" si="841"/>
        <v>Sioux Nation (USA) x Jenniings (IRE)</v>
      </c>
      <c r="E2266" s="26" t="s">
        <v>1902</v>
      </c>
      <c r="F2266" s="26" t="s">
        <v>2019</v>
      </c>
      <c r="G2266" s="26" t="s">
        <v>7552</v>
      </c>
      <c r="H2266" s="28"/>
      <c r="I2266" s="28"/>
      <c r="J2266" s="26" t="s">
        <v>1575</v>
      </c>
      <c r="K2266" s="26" t="s">
        <v>1031</v>
      </c>
      <c r="L2266" s="55">
        <v>8000.0</v>
      </c>
      <c r="M2266" s="29">
        <f t="shared" si="840"/>
        <v>8000</v>
      </c>
      <c r="N2266" s="28"/>
      <c r="O2266" s="73">
        <v>27500.0</v>
      </c>
      <c r="P2266" s="31">
        <f t="shared" si="836"/>
        <v>0.002909090909</v>
      </c>
      <c r="Q2266" s="32">
        <f t="shared" si="837"/>
        <v>-19500</v>
      </c>
      <c r="R2266" s="32">
        <f t="shared" si="838"/>
        <v>-29500</v>
      </c>
      <c r="S2266" s="28"/>
      <c r="T2266" s="28">
        <f t="shared" si="839"/>
        <v>1</v>
      </c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</row>
    <row r="2267" ht="12.75" customHeight="1">
      <c r="A2267" s="52" t="s">
        <v>131</v>
      </c>
      <c r="B2267" s="26" t="s">
        <v>2005</v>
      </c>
      <c r="C2267" s="34">
        <v>814.0</v>
      </c>
      <c r="D2267" s="28" t="str">
        <f t="shared" si="841"/>
        <v>Sioux Nation (USA) x Kerineya (IRE)</v>
      </c>
      <c r="E2267" s="26" t="s">
        <v>1902</v>
      </c>
      <c r="F2267" s="26" t="s">
        <v>2019</v>
      </c>
      <c r="G2267" s="26" t="s">
        <v>7553</v>
      </c>
      <c r="H2267" s="28"/>
      <c r="I2267" s="28"/>
      <c r="J2267" s="26" t="s">
        <v>1650</v>
      </c>
      <c r="K2267" s="26" t="s">
        <v>247</v>
      </c>
      <c r="L2267" s="55">
        <v>22000.0</v>
      </c>
      <c r="M2267" s="29">
        <f t="shared" si="840"/>
        <v>22000</v>
      </c>
      <c r="N2267" s="28"/>
      <c r="O2267" s="37">
        <v>27500.0</v>
      </c>
      <c r="P2267" s="31">
        <f t="shared" si="836"/>
        <v>0.008</v>
      </c>
      <c r="Q2267" s="32">
        <f t="shared" si="837"/>
        <v>-5500</v>
      </c>
      <c r="R2267" s="32">
        <f t="shared" si="838"/>
        <v>-15500</v>
      </c>
      <c r="S2267" s="28"/>
      <c r="T2267" s="28">
        <f t="shared" si="839"/>
        <v>1</v>
      </c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</row>
    <row r="2268" ht="12.75" customHeight="1">
      <c r="A2268" s="52" t="s">
        <v>131</v>
      </c>
      <c r="B2268" s="26" t="s">
        <v>2005</v>
      </c>
      <c r="C2268" s="34">
        <v>837.0</v>
      </c>
      <c r="D2268" s="28" t="str">
        <f t="shared" si="841"/>
        <v>Sioux Nation (USA) x Leoube (IRE)</v>
      </c>
      <c r="E2268" s="26" t="s">
        <v>1902</v>
      </c>
      <c r="F2268" s="26" t="s">
        <v>2019</v>
      </c>
      <c r="G2268" s="26" t="s">
        <v>7554</v>
      </c>
      <c r="H2268" s="28"/>
      <c r="I2268" s="28"/>
      <c r="J2268" s="26" t="s">
        <v>1575</v>
      </c>
      <c r="K2268" s="26" t="s">
        <v>1260</v>
      </c>
      <c r="L2268" s="55">
        <v>135000.0</v>
      </c>
      <c r="M2268" s="29">
        <f t="shared" si="840"/>
        <v>135000</v>
      </c>
      <c r="N2268" s="28"/>
      <c r="O2268" s="73">
        <v>27500.0</v>
      </c>
      <c r="P2268" s="31">
        <f t="shared" si="836"/>
        <v>0.04909090909</v>
      </c>
      <c r="Q2268" s="32">
        <f t="shared" si="837"/>
        <v>107500</v>
      </c>
      <c r="R2268" s="32">
        <f t="shared" si="838"/>
        <v>97500</v>
      </c>
      <c r="S2268" s="28"/>
      <c r="T2268" s="28">
        <f t="shared" si="839"/>
        <v>0</v>
      </c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</row>
    <row r="2269" ht="12.75" customHeight="1">
      <c r="A2269" s="52" t="s">
        <v>131</v>
      </c>
      <c r="B2269" s="26" t="s">
        <v>2005</v>
      </c>
      <c r="C2269" s="34">
        <v>861.0</v>
      </c>
      <c r="D2269" s="28" t="str">
        <f t="shared" si="841"/>
        <v>Sioux Nation (USA) x Marthamydear (USA)</v>
      </c>
      <c r="E2269" s="26" t="s">
        <v>1902</v>
      </c>
      <c r="F2269" s="26" t="s">
        <v>2437</v>
      </c>
      <c r="G2269" s="26" t="s">
        <v>7555</v>
      </c>
      <c r="H2269" s="28"/>
      <c r="I2269" s="28"/>
      <c r="J2269" s="26" t="s">
        <v>1495</v>
      </c>
      <c r="K2269" s="26" t="s">
        <v>970</v>
      </c>
      <c r="L2269" s="55">
        <v>22000.0</v>
      </c>
      <c r="M2269" s="29">
        <f t="shared" si="840"/>
        <v>22000</v>
      </c>
      <c r="N2269" s="28"/>
      <c r="O2269" s="73">
        <v>27500.0</v>
      </c>
      <c r="P2269" s="31">
        <f t="shared" si="836"/>
        <v>0.008</v>
      </c>
      <c r="Q2269" s="32">
        <f t="shared" si="837"/>
        <v>-5500</v>
      </c>
      <c r="R2269" s="32">
        <f t="shared" si="838"/>
        <v>-15500</v>
      </c>
      <c r="S2269" s="28"/>
      <c r="T2269" s="28">
        <f t="shared" si="839"/>
        <v>1</v>
      </c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</row>
    <row r="2270" ht="12.75" customHeight="1">
      <c r="A2270" s="52" t="s">
        <v>131</v>
      </c>
      <c r="B2270" s="26" t="s">
        <v>2005</v>
      </c>
      <c r="C2270" s="34">
        <v>882.0</v>
      </c>
      <c r="D2270" s="28" t="str">
        <f t="shared" si="841"/>
        <v>Sioux Nation (USA) x Mufaraqaat (IRE)</v>
      </c>
      <c r="E2270" s="26" t="s">
        <v>1902</v>
      </c>
      <c r="F2270" s="26" t="s">
        <v>4197</v>
      </c>
      <c r="G2270" s="26" t="s">
        <v>7556</v>
      </c>
      <c r="H2270" s="28"/>
      <c r="I2270" s="28"/>
      <c r="J2270" s="26" t="s">
        <v>1460</v>
      </c>
      <c r="K2270" s="26" t="s">
        <v>705</v>
      </c>
      <c r="L2270" s="55">
        <v>28000.0</v>
      </c>
      <c r="M2270" s="29">
        <f t="shared" si="840"/>
        <v>28000</v>
      </c>
      <c r="N2270" s="28"/>
      <c r="O2270" s="73">
        <v>27500.0</v>
      </c>
      <c r="P2270" s="31">
        <f t="shared" si="836"/>
        <v>0.01018181818</v>
      </c>
      <c r="Q2270" s="32">
        <f t="shared" si="837"/>
        <v>500</v>
      </c>
      <c r="R2270" s="32">
        <f t="shared" si="838"/>
        <v>-9500</v>
      </c>
      <c r="S2270" s="28"/>
      <c r="T2270" s="28">
        <f t="shared" si="839"/>
        <v>0</v>
      </c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</row>
    <row r="2271" ht="12.75" customHeight="1">
      <c r="A2271" s="52" t="s">
        <v>131</v>
      </c>
      <c r="B2271" s="26" t="s">
        <v>2005</v>
      </c>
      <c r="C2271" s="34">
        <v>962.0</v>
      </c>
      <c r="D2271" s="28" t="str">
        <f t="shared" si="841"/>
        <v>Sioux Nation (USA) x Seelie (IRE)</v>
      </c>
      <c r="E2271" s="26" t="s">
        <v>1905</v>
      </c>
      <c r="F2271" s="26" t="s">
        <v>2019</v>
      </c>
      <c r="G2271" s="26" t="s">
        <v>7557</v>
      </c>
      <c r="H2271" s="28"/>
      <c r="I2271" s="28"/>
      <c r="J2271" s="26" t="s">
        <v>1876</v>
      </c>
      <c r="K2271" s="26" t="s">
        <v>814</v>
      </c>
      <c r="L2271" s="55">
        <v>15000.0</v>
      </c>
      <c r="M2271" s="29">
        <f t="shared" si="840"/>
        <v>15000</v>
      </c>
      <c r="N2271" s="28"/>
      <c r="O2271" s="73">
        <v>27500.0</v>
      </c>
      <c r="P2271" s="31">
        <f t="shared" si="836"/>
        <v>0.005454545455</v>
      </c>
      <c r="Q2271" s="32">
        <f t="shared" si="837"/>
        <v>-12500</v>
      </c>
      <c r="R2271" s="32">
        <f t="shared" si="838"/>
        <v>-22500</v>
      </c>
      <c r="S2271" s="28"/>
      <c r="T2271" s="28">
        <f t="shared" si="839"/>
        <v>1</v>
      </c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</row>
    <row r="2272" ht="12.75" customHeight="1">
      <c r="A2272" s="52" t="s">
        <v>131</v>
      </c>
      <c r="B2272" s="26" t="s">
        <v>2005</v>
      </c>
      <c r="C2272" s="34">
        <v>970.0</v>
      </c>
      <c r="D2272" s="28" t="str">
        <f t="shared" si="841"/>
        <v>Sioux Nation (USA) x Siesta Time (GB)</v>
      </c>
      <c r="E2272" s="26" t="s">
        <v>1905</v>
      </c>
      <c r="F2272" s="26" t="s">
        <v>2019</v>
      </c>
      <c r="G2272" s="26" t="s">
        <v>7558</v>
      </c>
      <c r="H2272" s="28"/>
      <c r="I2272" s="28"/>
      <c r="J2272" s="26" t="s">
        <v>1592</v>
      </c>
      <c r="K2272" s="26" t="s">
        <v>808</v>
      </c>
      <c r="L2272" s="55">
        <v>26000.0</v>
      </c>
      <c r="M2272" s="29">
        <f t="shared" si="840"/>
        <v>26000</v>
      </c>
      <c r="N2272" s="28"/>
      <c r="O2272" s="73">
        <v>27500.0</v>
      </c>
      <c r="P2272" s="31">
        <f t="shared" si="836"/>
        <v>0.009454545455</v>
      </c>
      <c r="Q2272" s="32">
        <f t="shared" si="837"/>
        <v>-1500</v>
      </c>
      <c r="R2272" s="32">
        <f t="shared" si="838"/>
        <v>-11500</v>
      </c>
      <c r="S2272" s="28"/>
      <c r="T2272" s="28">
        <f t="shared" si="839"/>
        <v>1</v>
      </c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</row>
    <row r="2273" ht="12.75" customHeight="1">
      <c r="A2273" s="38" t="s">
        <v>131</v>
      </c>
      <c r="B2273" s="34" t="s">
        <v>1921</v>
      </c>
      <c r="C2273" s="39" t="s">
        <v>6619</v>
      </c>
      <c r="D2273" s="28" t="s">
        <v>7559</v>
      </c>
      <c r="E2273" s="26" t="s">
        <v>1902</v>
      </c>
      <c r="F2273" s="28" t="s">
        <v>1924</v>
      </c>
      <c r="G2273" s="28" t="s">
        <v>7560</v>
      </c>
      <c r="H2273" s="28" t="s">
        <v>3882</v>
      </c>
      <c r="I2273" s="28" t="s">
        <v>48</v>
      </c>
      <c r="J2273" s="28" t="s">
        <v>1868</v>
      </c>
      <c r="K2273" s="28" t="s">
        <v>1133</v>
      </c>
      <c r="L2273" s="40">
        <v>42000.0</v>
      </c>
      <c r="M2273" s="29">
        <f t="shared" si="840"/>
        <v>42000</v>
      </c>
      <c r="N2273" s="57"/>
      <c r="O2273" s="37">
        <v>27500.0</v>
      </c>
      <c r="P2273" s="31">
        <f t="shared" si="836"/>
        <v>0.01527272727</v>
      </c>
      <c r="Q2273" s="32">
        <f t="shared" si="837"/>
        <v>14500</v>
      </c>
      <c r="R2273" s="32">
        <f t="shared" si="838"/>
        <v>4500</v>
      </c>
      <c r="S2273" s="28"/>
      <c r="T2273" s="28">
        <f t="shared" si="839"/>
        <v>0</v>
      </c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</row>
    <row r="2274" ht="12.75" customHeight="1">
      <c r="A2274" s="38" t="s">
        <v>131</v>
      </c>
      <c r="B2274" s="34" t="s">
        <v>1921</v>
      </c>
      <c r="C2274" s="39" t="s">
        <v>6377</v>
      </c>
      <c r="D2274" s="28" t="s">
        <v>7561</v>
      </c>
      <c r="E2274" s="26" t="s">
        <v>1902</v>
      </c>
      <c r="F2274" s="28" t="s">
        <v>2282</v>
      </c>
      <c r="G2274" s="28" t="s">
        <v>7562</v>
      </c>
      <c r="H2274" s="28" t="s">
        <v>3882</v>
      </c>
      <c r="I2274" s="28" t="s">
        <v>7563</v>
      </c>
      <c r="J2274" s="28" t="s">
        <v>1751</v>
      </c>
      <c r="K2274" s="28" t="s">
        <v>776</v>
      </c>
      <c r="L2274" s="40">
        <v>40000.0</v>
      </c>
      <c r="M2274" s="29">
        <f t="shared" si="840"/>
        <v>40000</v>
      </c>
      <c r="N2274" s="57"/>
      <c r="O2274" s="37">
        <v>27500.0</v>
      </c>
      <c r="P2274" s="31">
        <f t="shared" si="836"/>
        <v>0.01454545455</v>
      </c>
      <c r="Q2274" s="32">
        <f t="shared" si="837"/>
        <v>12500</v>
      </c>
      <c r="R2274" s="32">
        <f t="shared" si="838"/>
        <v>2500</v>
      </c>
      <c r="S2274" s="28"/>
      <c r="T2274" s="28">
        <f t="shared" si="839"/>
        <v>0</v>
      </c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</row>
    <row r="2275" ht="12.75" customHeight="1">
      <c r="A2275" s="38" t="s">
        <v>131</v>
      </c>
      <c r="B2275" s="34" t="s">
        <v>1921</v>
      </c>
      <c r="C2275" s="39" t="s">
        <v>7564</v>
      </c>
      <c r="D2275" s="28" t="s">
        <v>7565</v>
      </c>
      <c r="E2275" s="26" t="s">
        <v>1902</v>
      </c>
      <c r="F2275" s="28" t="s">
        <v>1944</v>
      </c>
      <c r="G2275" s="28" t="s">
        <v>7566</v>
      </c>
      <c r="H2275" s="28" t="s">
        <v>3882</v>
      </c>
      <c r="I2275" s="28" t="s">
        <v>88</v>
      </c>
      <c r="J2275" s="28" t="s">
        <v>1442</v>
      </c>
      <c r="K2275" s="28" t="s">
        <v>724</v>
      </c>
      <c r="L2275" s="40">
        <v>70000.0</v>
      </c>
      <c r="M2275" s="29">
        <f t="shared" si="840"/>
        <v>70000</v>
      </c>
      <c r="N2275" s="57"/>
      <c r="O2275" s="37">
        <v>27500.0</v>
      </c>
      <c r="P2275" s="31">
        <f t="shared" si="836"/>
        <v>0.02545454545</v>
      </c>
      <c r="Q2275" s="32">
        <f t="shared" si="837"/>
        <v>42500</v>
      </c>
      <c r="R2275" s="32">
        <f t="shared" si="838"/>
        <v>32500</v>
      </c>
      <c r="S2275" s="28"/>
      <c r="T2275" s="28">
        <f t="shared" si="839"/>
        <v>0</v>
      </c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</row>
    <row r="2276" ht="12.75" customHeight="1">
      <c r="A2276" s="38" t="s">
        <v>131</v>
      </c>
      <c r="B2276" s="34" t="s">
        <v>1921</v>
      </c>
      <c r="C2276" s="39" t="s">
        <v>3883</v>
      </c>
      <c r="D2276" s="28" t="s">
        <v>7567</v>
      </c>
      <c r="E2276" s="26" t="s">
        <v>1902</v>
      </c>
      <c r="F2276" s="28" t="s">
        <v>1924</v>
      </c>
      <c r="G2276" s="28" t="s">
        <v>7568</v>
      </c>
      <c r="H2276" s="28" t="s">
        <v>3882</v>
      </c>
      <c r="I2276" s="28" t="s">
        <v>1968</v>
      </c>
      <c r="J2276" s="28" t="s">
        <v>1761</v>
      </c>
      <c r="K2276" s="28" t="s">
        <v>809</v>
      </c>
      <c r="L2276" s="40">
        <v>42000.0</v>
      </c>
      <c r="M2276" s="29">
        <f t="shared" si="840"/>
        <v>42000</v>
      </c>
      <c r="N2276" s="57"/>
      <c r="O2276" s="37">
        <v>27500.0</v>
      </c>
      <c r="P2276" s="31">
        <f t="shared" si="836"/>
        <v>0.01527272727</v>
      </c>
      <c r="Q2276" s="32">
        <f t="shared" si="837"/>
        <v>14500</v>
      </c>
      <c r="R2276" s="32">
        <f t="shared" si="838"/>
        <v>4500</v>
      </c>
      <c r="S2276" s="28"/>
      <c r="T2276" s="28">
        <f t="shared" si="839"/>
        <v>0</v>
      </c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</row>
    <row r="2277" ht="12.75" customHeight="1">
      <c r="A2277" s="38" t="s">
        <v>131</v>
      </c>
      <c r="B2277" s="34" t="s">
        <v>1921</v>
      </c>
      <c r="C2277" s="39" t="s">
        <v>7569</v>
      </c>
      <c r="D2277" s="28" t="s">
        <v>7570</v>
      </c>
      <c r="E2277" s="26" t="s">
        <v>1905</v>
      </c>
      <c r="F2277" s="28" t="s">
        <v>1924</v>
      </c>
      <c r="G2277" s="28" t="s">
        <v>7571</v>
      </c>
      <c r="H2277" s="28" t="s">
        <v>3882</v>
      </c>
      <c r="I2277" s="28" t="s">
        <v>2505</v>
      </c>
      <c r="J2277" s="28" t="s">
        <v>1839</v>
      </c>
      <c r="K2277" s="28" t="s">
        <v>1108</v>
      </c>
      <c r="L2277" s="40">
        <v>65000.0</v>
      </c>
      <c r="M2277" s="29">
        <f t="shared" si="840"/>
        <v>65000</v>
      </c>
      <c r="N2277" s="57"/>
      <c r="O2277" s="37">
        <v>27500.0</v>
      </c>
      <c r="P2277" s="31">
        <f t="shared" si="836"/>
        <v>0.02363636364</v>
      </c>
      <c r="Q2277" s="32">
        <f t="shared" si="837"/>
        <v>37500</v>
      </c>
      <c r="R2277" s="32">
        <f t="shared" si="838"/>
        <v>27500</v>
      </c>
      <c r="S2277" s="28"/>
      <c r="T2277" s="28">
        <f t="shared" si="839"/>
        <v>0</v>
      </c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</row>
    <row r="2278" ht="12.75" customHeight="1">
      <c r="A2278" s="38" t="s">
        <v>131</v>
      </c>
      <c r="B2278" s="34" t="s">
        <v>1921</v>
      </c>
      <c r="C2278" s="39" t="s">
        <v>7572</v>
      </c>
      <c r="D2278" s="28" t="s">
        <v>7573</v>
      </c>
      <c r="E2278" s="26" t="s">
        <v>1902</v>
      </c>
      <c r="F2278" s="28" t="s">
        <v>1952</v>
      </c>
      <c r="G2278" s="28" t="s">
        <v>7574</v>
      </c>
      <c r="H2278" s="28" t="s">
        <v>3882</v>
      </c>
      <c r="I2278" s="28" t="s">
        <v>7575</v>
      </c>
      <c r="J2278" s="28" t="s">
        <v>1793</v>
      </c>
      <c r="K2278" s="28" t="s">
        <v>458</v>
      </c>
      <c r="L2278" s="40">
        <v>38000.0</v>
      </c>
      <c r="M2278" s="29">
        <f t="shared" si="840"/>
        <v>38000</v>
      </c>
      <c r="N2278" s="57"/>
      <c r="O2278" s="37">
        <v>27500.0</v>
      </c>
      <c r="P2278" s="31">
        <f t="shared" si="836"/>
        <v>0.01381818182</v>
      </c>
      <c r="Q2278" s="32">
        <f t="shared" si="837"/>
        <v>10500</v>
      </c>
      <c r="R2278" s="32">
        <f t="shared" si="838"/>
        <v>500</v>
      </c>
      <c r="S2278" s="28"/>
      <c r="T2278" s="28">
        <f t="shared" si="839"/>
        <v>0</v>
      </c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</row>
    <row r="2279" ht="12.75" customHeight="1">
      <c r="A2279" s="38" t="s">
        <v>131</v>
      </c>
      <c r="B2279" s="34" t="s">
        <v>1921</v>
      </c>
      <c r="C2279" s="39" t="s">
        <v>7136</v>
      </c>
      <c r="D2279" s="28" t="s">
        <v>7576</v>
      </c>
      <c r="E2279" s="26" t="s">
        <v>1905</v>
      </c>
      <c r="F2279" s="28" t="s">
        <v>1924</v>
      </c>
      <c r="G2279" s="28" t="s">
        <v>7577</v>
      </c>
      <c r="H2279" s="28" t="s">
        <v>3882</v>
      </c>
      <c r="I2279" s="28" t="s">
        <v>49</v>
      </c>
      <c r="J2279" s="28" t="s">
        <v>1646</v>
      </c>
      <c r="K2279" s="28" t="s">
        <v>654</v>
      </c>
      <c r="L2279" s="40">
        <v>15000.0</v>
      </c>
      <c r="M2279" s="29">
        <f t="shared" si="840"/>
        <v>15000</v>
      </c>
      <c r="N2279" s="57"/>
      <c r="O2279" s="37">
        <v>27500.0</v>
      </c>
      <c r="P2279" s="31">
        <f t="shared" si="836"/>
        <v>0.005454545455</v>
      </c>
      <c r="Q2279" s="32">
        <f t="shared" si="837"/>
        <v>-12500</v>
      </c>
      <c r="R2279" s="32">
        <f t="shared" si="838"/>
        <v>-22500</v>
      </c>
      <c r="S2279" s="28"/>
      <c r="T2279" s="28">
        <f t="shared" si="839"/>
        <v>1</v>
      </c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</row>
    <row r="2280" ht="12.75" customHeight="1">
      <c r="A2280" s="38" t="s">
        <v>131</v>
      </c>
      <c r="B2280" s="34" t="s">
        <v>1921</v>
      </c>
      <c r="C2280" s="39" t="s">
        <v>7578</v>
      </c>
      <c r="D2280" s="28" t="s">
        <v>7579</v>
      </c>
      <c r="E2280" s="26" t="s">
        <v>1905</v>
      </c>
      <c r="F2280" s="28" t="s">
        <v>1952</v>
      </c>
      <c r="G2280" s="28" t="s">
        <v>7580</v>
      </c>
      <c r="H2280" s="28" t="s">
        <v>3882</v>
      </c>
      <c r="I2280" s="28" t="s">
        <v>120</v>
      </c>
      <c r="J2280" s="28" t="s">
        <v>1447</v>
      </c>
      <c r="K2280" s="28" t="s">
        <v>1004</v>
      </c>
      <c r="L2280" s="40">
        <v>65000.0</v>
      </c>
      <c r="M2280" s="29">
        <f t="shared" si="840"/>
        <v>65000</v>
      </c>
      <c r="N2280" s="57"/>
      <c r="O2280" s="37">
        <v>27500.0</v>
      </c>
      <c r="P2280" s="31">
        <f t="shared" si="836"/>
        <v>0.02363636364</v>
      </c>
      <c r="Q2280" s="32">
        <f t="shared" si="837"/>
        <v>37500</v>
      </c>
      <c r="R2280" s="32">
        <f t="shared" si="838"/>
        <v>27500</v>
      </c>
      <c r="S2280" s="28"/>
      <c r="T2280" s="28">
        <f t="shared" si="839"/>
        <v>0</v>
      </c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</row>
    <row r="2281" ht="12.75" customHeight="1">
      <c r="A2281" s="38" t="s">
        <v>131</v>
      </c>
      <c r="B2281" s="34" t="s">
        <v>1921</v>
      </c>
      <c r="C2281" s="39" t="s">
        <v>5469</v>
      </c>
      <c r="D2281" s="28" t="s">
        <v>7581</v>
      </c>
      <c r="E2281" s="26" t="s">
        <v>1902</v>
      </c>
      <c r="F2281" s="28" t="s">
        <v>2282</v>
      </c>
      <c r="G2281" s="28" t="s">
        <v>7582</v>
      </c>
      <c r="H2281" s="28" t="s">
        <v>3882</v>
      </c>
      <c r="I2281" s="28" t="s">
        <v>2030</v>
      </c>
      <c r="J2281" s="28" t="s">
        <v>1493</v>
      </c>
      <c r="K2281" s="28" t="s">
        <v>1135</v>
      </c>
      <c r="L2281" s="40">
        <v>40000.0</v>
      </c>
      <c r="M2281" s="29">
        <f t="shared" si="840"/>
        <v>40000</v>
      </c>
      <c r="N2281" s="57"/>
      <c r="O2281" s="37">
        <v>27500.0</v>
      </c>
      <c r="P2281" s="31">
        <f t="shared" si="836"/>
        <v>0.01454545455</v>
      </c>
      <c r="Q2281" s="32">
        <f t="shared" si="837"/>
        <v>12500</v>
      </c>
      <c r="R2281" s="32">
        <f t="shared" si="838"/>
        <v>2500</v>
      </c>
      <c r="S2281" s="28"/>
      <c r="T2281" s="28">
        <f t="shared" si="839"/>
        <v>0</v>
      </c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</row>
    <row r="2282" ht="12.75" customHeight="1">
      <c r="A2282" s="38" t="s">
        <v>131</v>
      </c>
      <c r="B2282" s="34" t="s">
        <v>1921</v>
      </c>
      <c r="C2282" s="39" t="s">
        <v>7583</v>
      </c>
      <c r="D2282" s="28" t="s">
        <v>7584</v>
      </c>
      <c r="E2282" s="26" t="s">
        <v>1905</v>
      </c>
      <c r="F2282" s="28" t="s">
        <v>1924</v>
      </c>
      <c r="G2282" s="28" t="s">
        <v>7585</v>
      </c>
      <c r="H2282" s="28" t="s">
        <v>3882</v>
      </c>
      <c r="I2282" s="28" t="s">
        <v>45</v>
      </c>
      <c r="J2282" s="28" t="s">
        <v>1091</v>
      </c>
      <c r="K2282" s="28" t="s">
        <v>862</v>
      </c>
      <c r="L2282" s="40">
        <v>24000.0</v>
      </c>
      <c r="M2282" s="29">
        <f t="shared" si="840"/>
        <v>24000</v>
      </c>
      <c r="N2282" s="57"/>
      <c r="O2282" s="37">
        <v>27500.0</v>
      </c>
      <c r="P2282" s="31">
        <f t="shared" si="836"/>
        <v>0.008727272727</v>
      </c>
      <c r="Q2282" s="32">
        <f t="shared" si="837"/>
        <v>-3500</v>
      </c>
      <c r="R2282" s="32">
        <f t="shared" si="838"/>
        <v>-13500</v>
      </c>
      <c r="S2282" s="28"/>
      <c r="T2282" s="28">
        <f t="shared" si="839"/>
        <v>1</v>
      </c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</row>
    <row r="2283" ht="12.75" customHeight="1">
      <c r="A2283" s="38" t="s">
        <v>131</v>
      </c>
      <c r="B2283" s="34" t="s">
        <v>1921</v>
      </c>
      <c r="C2283" s="39" t="s">
        <v>7586</v>
      </c>
      <c r="D2283" s="28" t="s">
        <v>7587</v>
      </c>
      <c r="E2283" s="26" t="s">
        <v>1905</v>
      </c>
      <c r="F2283" s="28" t="s">
        <v>1924</v>
      </c>
      <c r="G2283" s="28" t="s">
        <v>7588</v>
      </c>
      <c r="H2283" s="28" t="s">
        <v>3882</v>
      </c>
      <c r="I2283" s="28" t="s">
        <v>79</v>
      </c>
      <c r="J2283" s="28" t="s">
        <v>1426</v>
      </c>
      <c r="K2283" s="28" t="s">
        <v>547</v>
      </c>
      <c r="L2283" s="40">
        <v>33000.0</v>
      </c>
      <c r="M2283" s="29">
        <f t="shared" si="840"/>
        <v>33000</v>
      </c>
      <c r="N2283" s="57"/>
      <c r="O2283" s="37">
        <v>27500.0</v>
      </c>
      <c r="P2283" s="31">
        <f t="shared" si="836"/>
        <v>0.012</v>
      </c>
      <c r="Q2283" s="32">
        <f t="shared" si="837"/>
        <v>5500</v>
      </c>
      <c r="R2283" s="32">
        <f t="shared" si="838"/>
        <v>-4500</v>
      </c>
      <c r="S2283" s="28"/>
      <c r="T2283" s="28">
        <f t="shared" si="839"/>
        <v>0</v>
      </c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</row>
    <row r="2284" ht="12.75" customHeight="1">
      <c r="A2284" s="38" t="s">
        <v>131</v>
      </c>
      <c r="B2284" s="34" t="s">
        <v>1921</v>
      </c>
      <c r="C2284" s="39" t="s">
        <v>4980</v>
      </c>
      <c r="D2284" s="28" t="s">
        <v>7589</v>
      </c>
      <c r="E2284" s="26" t="s">
        <v>1902</v>
      </c>
      <c r="F2284" s="28" t="s">
        <v>1944</v>
      </c>
      <c r="G2284" s="28" t="s">
        <v>7590</v>
      </c>
      <c r="H2284" s="28" t="s">
        <v>3882</v>
      </c>
      <c r="I2284" s="28" t="s">
        <v>4235</v>
      </c>
      <c r="J2284" s="28" t="s">
        <v>1680</v>
      </c>
      <c r="K2284" s="28" t="s">
        <v>746</v>
      </c>
      <c r="L2284" s="40">
        <v>10000.0</v>
      </c>
      <c r="M2284" s="29">
        <f t="shared" si="840"/>
        <v>10000</v>
      </c>
      <c r="N2284" s="57"/>
      <c r="O2284" s="37">
        <v>27500.0</v>
      </c>
      <c r="P2284" s="31">
        <f t="shared" si="836"/>
        <v>0.003636363636</v>
      </c>
      <c r="Q2284" s="32">
        <f t="shared" si="837"/>
        <v>-17500</v>
      </c>
      <c r="R2284" s="32">
        <f t="shared" si="838"/>
        <v>-27500</v>
      </c>
      <c r="S2284" s="28"/>
      <c r="T2284" s="28">
        <f t="shared" si="839"/>
        <v>1</v>
      </c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</row>
    <row r="2285" ht="12.75" customHeight="1">
      <c r="A2285" s="38" t="s">
        <v>131</v>
      </c>
      <c r="B2285" s="34" t="s">
        <v>1921</v>
      </c>
      <c r="C2285" s="39" t="s">
        <v>6410</v>
      </c>
      <c r="D2285" s="28" t="s">
        <v>7591</v>
      </c>
      <c r="E2285" s="26" t="s">
        <v>1902</v>
      </c>
      <c r="F2285" s="28" t="s">
        <v>1924</v>
      </c>
      <c r="G2285" s="28" t="s">
        <v>7592</v>
      </c>
      <c r="H2285" s="28" t="s">
        <v>3882</v>
      </c>
      <c r="I2285" s="28" t="s">
        <v>3513</v>
      </c>
      <c r="J2285" s="28" t="s">
        <v>1776</v>
      </c>
      <c r="K2285" s="28" t="s">
        <v>1013</v>
      </c>
      <c r="L2285" s="40">
        <v>52000.0</v>
      </c>
      <c r="M2285" s="29">
        <f t="shared" si="840"/>
        <v>52000</v>
      </c>
      <c r="N2285" s="57"/>
      <c r="O2285" s="37">
        <v>27500.0</v>
      </c>
      <c r="P2285" s="31">
        <f t="shared" si="836"/>
        <v>0.01890909091</v>
      </c>
      <c r="Q2285" s="32">
        <f t="shared" si="837"/>
        <v>24500</v>
      </c>
      <c r="R2285" s="32">
        <f t="shared" si="838"/>
        <v>14500</v>
      </c>
      <c r="S2285" s="28"/>
      <c r="T2285" s="28">
        <f t="shared" si="839"/>
        <v>0</v>
      </c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</row>
    <row r="2286" ht="12.75" customHeight="1">
      <c r="A2286" s="38" t="s">
        <v>131</v>
      </c>
      <c r="B2286" s="34" t="s">
        <v>1921</v>
      </c>
      <c r="C2286" s="39" t="s">
        <v>7593</v>
      </c>
      <c r="D2286" s="28" t="s">
        <v>7594</v>
      </c>
      <c r="E2286" s="26" t="s">
        <v>1902</v>
      </c>
      <c r="F2286" s="28" t="s">
        <v>1924</v>
      </c>
      <c r="G2286" s="28" t="s">
        <v>7595</v>
      </c>
      <c r="H2286" s="28" t="s">
        <v>3882</v>
      </c>
      <c r="I2286" s="28" t="s">
        <v>2030</v>
      </c>
      <c r="J2286" s="28" t="s">
        <v>1643</v>
      </c>
      <c r="K2286" s="28" t="s">
        <v>248</v>
      </c>
      <c r="L2286" s="40">
        <v>24000.0</v>
      </c>
      <c r="M2286" s="29">
        <f t="shared" si="840"/>
        <v>24000</v>
      </c>
      <c r="N2286" s="57"/>
      <c r="O2286" s="37">
        <v>27500.0</v>
      </c>
      <c r="P2286" s="31">
        <f t="shared" si="836"/>
        <v>0.008727272727</v>
      </c>
      <c r="Q2286" s="32">
        <f t="shared" si="837"/>
        <v>-3500</v>
      </c>
      <c r="R2286" s="32">
        <f t="shared" si="838"/>
        <v>-13500</v>
      </c>
      <c r="S2286" s="28"/>
      <c r="T2286" s="28">
        <f t="shared" si="839"/>
        <v>1</v>
      </c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</row>
    <row r="2287" ht="12.75" customHeight="1">
      <c r="A2287" s="38" t="s">
        <v>131</v>
      </c>
      <c r="B2287" s="34" t="s">
        <v>1921</v>
      </c>
      <c r="C2287" s="39" t="s">
        <v>7596</v>
      </c>
      <c r="D2287" s="28" t="s">
        <v>7597</v>
      </c>
      <c r="E2287" s="26" t="s">
        <v>1905</v>
      </c>
      <c r="F2287" s="28" t="s">
        <v>1924</v>
      </c>
      <c r="G2287" s="28" t="s">
        <v>7598</v>
      </c>
      <c r="H2287" s="28" t="s">
        <v>3882</v>
      </c>
      <c r="I2287" s="28" t="s">
        <v>5135</v>
      </c>
      <c r="J2287" s="28" t="s">
        <v>1876</v>
      </c>
      <c r="K2287" s="28" t="s">
        <v>904</v>
      </c>
      <c r="L2287" s="40">
        <v>21000.0</v>
      </c>
      <c r="M2287" s="29">
        <f t="shared" si="840"/>
        <v>21000</v>
      </c>
      <c r="N2287" s="57"/>
      <c r="O2287" s="37">
        <v>27500.0</v>
      </c>
      <c r="P2287" s="31">
        <f t="shared" si="836"/>
        <v>0.007636363636</v>
      </c>
      <c r="Q2287" s="32">
        <f t="shared" si="837"/>
        <v>-6500</v>
      </c>
      <c r="R2287" s="32">
        <f t="shared" si="838"/>
        <v>-16500</v>
      </c>
      <c r="S2287" s="28"/>
      <c r="T2287" s="28">
        <f t="shared" si="839"/>
        <v>1</v>
      </c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</row>
    <row r="2288" ht="12.75" customHeight="1">
      <c r="A2288" s="38" t="s">
        <v>131</v>
      </c>
      <c r="B2288" s="34" t="s">
        <v>1921</v>
      </c>
      <c r="C2288" s="39" t="s">
        <v>5375</v>
      </c>
      <c r="D2288" s="28" t="s">
        <v>7599</v>
      </c>
      <c r="E2288" s="26" t="s">
        <v>1902</v>
      </c>
      <c r="F2288" s="28" t="s">
        <v>1924</v>
      </c>
      <c r="G2288" s="28" t="s">
        <v>7600</v>
      </c>
      <c r="H2288" s="28" t="s">
        <v>3882</v>
      </c>
      <c r="I2288" s="28" t="s">
        <v>44</v>
      </c>
      <c r="J2288" s="28" t="s">
        <v>1786</v>
      </c>
      <c r="K2288" s="28" t="s">
        <v>842</v>
      </c>
      <c r="L2288" s="40">
        <v>30000.0</v>
      </c>
      <c r="M2288" s="29">
        <f t="shared" si="840"/>
        <v>30000</v>
      </c>
      <c r="N2288" s="57"/>
      <c r="O2288" s="37">
        <v>27500.0</v>
      </c>
      <c r="P2288" s="31">
        <f t="shared" si="836"/>
        <v>0.01090909091</v>
      </c>
      <c r="Q2288" s="32">
        <f t="shared" si="837"/>
        <v>2500</v>
      </c>
      <c r="R2288" s="32">
        <f t="shared" si="838"/>
        <v>-7500</v>
      </c>
      <c r="S2288" s="28"/>
      <c r="T2288" s="28">
        <f t="shared" si="839"/>
        <v>0</v>
      </c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</row>
    <row r="2289" ht="12.75" customHeight="1">
      <c r="A2289" s="38" t="s">
        <v>131</v>
      </c>
      <c r="B2289" s="34" t="s">
        <v>1928</v>
      </c>
      <c r="C2289" s="39" t="s">
        <v>7153</v>
      </c>
      <c r="D2289" s="28" t="s">
        <v>7601</v>
      </c>
      <c r="E2289" s="26" t="s">
        <v>1905</v>
      </c>
      <c r="F2289" s="28" t="s">
        <v>3587</v>
      </c>
      <c r="G2289" s="28" t="s">
        <v>7602</v>
      </c>
      <c r="H2289" s="28" t="s">
        <v>3882</v>
      </c>
      <c r="I2289" s="28" t="s">
        <v>3243</v>
      </c>
      <c r="J2289" s="28" t="s">
        <v>1488</v>
      </c>
      <c r="K2289" s="28" t="s">
        <v>471</v>
      </c>
      <c r="L2289" s="40">
        <v>18000.0</v>
      </c>
      <c r="M2289" s="29">
        <f t="shared" si="840"/>
        <v>18000</v>
      </c>
      <c r="N2289" s="57"/>
      <c r="O2289" s="37">
        <v>27500.0</v>
      </c>
      <c r="P2289" s="31">
        <f t="shared" si="836"/>
        <v>0.006545454545</v>
      </c>
      <c r="Q2289" s="32">
        <f t="shared" si="837"/>
        <v>-9500</v>
      </c>
      <c r="R2289" s="32">
        <f t="shared" si="838"/>
        <v>-19500</v>
      </c>
      <c r="S2289" s="28"/>
      <c r="T2289" s="28">
        <f t="shared" si="839"/>
        <v>1</v>
      </c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</row>
    <row r="2290" ht="12.75" customHeight="1">
      <c r="A2290" s="38" t="s">
        <v>131</v>
      </c>
      <c r="B2290" s="34" t="s">
        <v>1928</v>
      </c>
      <c r="C2290" s="39" t="s">
        <v>4983</v>
      </c>
      <c r="D2290" s="28" t="s">
        <v>7603</v>
      </c>
      <c r="E2290" s="26" t="s">
        <v>1902</v>
      </c>
      <c r="F2290" s="28" t="s">
        <v>1924</v>
      </c>
      <c r="G2290" s="28" t="s">
        <v>7604</v>
      </c>
      <c r="H2290" s="28" t="s">
        <v>3882</v>
      </c>
      <c r="I2290" s="28" t="s">
        <v>4177</v>
      </c>
      <c r="J2290" s="28" t="s">
        <v>1839</v>
      </c>
      <c r="K2290" s="28" t="s">
        <v>1206</v>
      </c>
      <c r="L2290" s="40">
        <v>32000.0</v>
      </c>
      <c r="M2290" s="29">
        <f t="shared" si="840"/>
        <v>32000</v>
      </c>
      <c r="N2290" s="57"/>
      <c r="O2290" s="37">
        <v>27500.0</v>
      </c>
      <c r="P2290" s="31">
        <f t="shared" si="836"/>
        <v>0.01163636364</v>
      </c>
      <c r="Q2290" s="32">
        <f t="shared" si="837"/>
        <v>4500</v>
      </c>
      <c r="R2290" s="32">
        <f t="shared" si="838"/>
        <v>-5500</v>
      </c>
      <c r="S2290" s="28"/>
      <c r="T2290" s="28">
        <f t="shared" si="839"/>
        <v>0</v>
      </c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</row>
    <row r="2291" ht="12.75" customHeight="1">
      <c r="A2291" s="38" t="s">
        <v>131</v>
      </c>
      <c r="B2291" s="34" t="s">
        <v>1928</v>
      </c>
      <c r="C2291" s="39" t="s">
        <v>6390</v>
      </c>
      <c r="D2291" s="28" t="s">
        <v>7605</v>
      </c>
      <c r="E2291" s="26" t="s">
        <v>1905</v>
      </c>
      <c r="F2291" s="28" t="s">
        <v>1944</v>
      </c>
      <c r="G2291" s="28" t="s">
        <v>7606</v>
      </c>
      <c r="H2291" s="28" t="s">
        <v>3882</v>
      </c>
      <c r="I2291" s="28" t="s">
        <v>7607</v>
      </c>
      <c r="J2291" s="28" t="s">
        <v>1839</v>
      </c>
      <c r="K2291" s="28" t="s">
        <v>1306</v>
      </c>
      <c r="L2291" s="40">
        <v>18000.0</v>
      </c>
      <c r="M2291" s="29">
        <f t="shared" si="840"/>
        <v>18000</v>
      </c>
      <c r="N2291" s="57"/>
      <c r="O2291" s="37">
        <v>27500.0</v>
      </c>
      <c r="P2291" s="31">
        <f t="shared" si="836"/>
        <v>0.006545454545</v>
      </c>
      <c r="Q2291" s="32">
        <f t="shared" si="837"/>
        <v>-9500</v>
      </c>
      <c r="R2291" s="32">
        <f t="shared" si="838"/>
        <v>-19500</v>
      </c>
      <c r="S2291" s="28"/>
      <c r="T2291" s="28">
        <f t="shared" si="839"/>
        <v>1</v>
      </c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</row>
    <row r="2292" ht="12.75" customHeight="1">
      <c r="A2292" s="38" t="s">
        <v>131</v>
      </c>
      <c r="B2292" s="34" t="s">
        <v>1928</v>
      </c>
      <c r="C2292" s="39" t="s">
        <v>2984</v>
      </c>
      <c r="D2292" s="28" t="s">
        <v>7608</v>
      </c>
      <c r="E2292" s="26" t="s">
        <v>1905</v>
      </c>
      <c r="F2292" s="28" t="s">
        <v>1924</v>
      </c>
      <c r="G2292" s="28" t="s">
        <v>7609</v>
      </c>
      <c r="H2292" s="28" t="s">
        <v>3882</v>
      </c>
      <c r="I2292" s="28" t="s">
        <v>2422</v>
      </c>
      <c r="J2292" s="28" t="s">
        <v>1449</v>
      </c>
      <c r="K2292" s="28" t="s">
        <v>890</v>
      </c>
      <c r="L2292" s="40">
        <v>52000.0</v>
      </c>
      <c r="M2292" s="29">
        <f t="shared" si="840"/>
        <v>52000</v>
      </c>
      <c r="N2292" s="57"/>
      <c r="O2292" s="37">
        <v>27500.0</v>
      </c>
      <c r="P2292" s="31">
        <f t="shared" si="836"/>
        <v>0.01890909091</v>
      </c>
      <c r="Q2292" s="32">
        <f t="shared" si="837"/>
        <v>24500</v>
      </c>
      <c r="R2292" s="32">
        <f t="shared" si="838"/>
        <v>14500</v>
      </c>
      <c r="S2292" s="28"/>
      <c r="T2292" s="28">
        <f t="shared" si="839"/>
        <v>0</v>
      </c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</row>
    <row r="2293" ht="12.75" customHeight="1">
      <c r="A2293" s="38" t="s">
        <v>131</v>
      </c>
      <c r="B2293" s="34" t="s">
        <v>1928</v>
      </c>
      <c r="C2293" s="39" t="s">
        <v>7610</v>
      </c>
      <c r="D2293" s="28" t="s">
        <v>7611</v>
      </c>
      <c r="E2293" s="26" t="s">
        <v>1902</v>
      </c>
      <c r="F2293" s="28" t="s">
        <v>1952</v>
      </c>
      <c r="G2293" s="28" t="s">
        <v>7612</v>
      </c>
      <c r="H2293" s="28" t="s">
        <v>3882</v>
      </c>
      <c r="I2293" s="28" t="s">
        <v>7613</v>
      </c>
      <c r="J2293" s="28" t="s">
        <v>1632</v>
      </c>
      <c r="K2293" s="28" t="s">
        <v>580</v>
      </c>
      <c r="L2293" s="40">
        <v>95000.0</v>
      </c>
      <c r="M2293" s="29">
        <f t="shared" si="840"/>
        <v>95000</v>
      </c>
      <c r="N2293" s="57"/>
      <c r="O2293" s="37">
        <v>27500.0</v>
      </c>
      <c r="P2293" s="31">
        <f t="shared" si="836"/>
        <v>0.03454545455</v>
      </c>
      <c r="Q2293" s="32">
        <f t="shared" si="837"/>
        <v>67500</v>
      </c>
      <c r="R2293" s="32">
        <f t="shared" si="838"/>
        <v>57500</v>
      </c>
      <c r="S2293" s="28"/>
      <c r="T2293" s="28">
        <f t="shared" si="839"/>
        <v>0</v>
      </c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</row>
    <row r="2294" ht="12.75" customHeight="1">
      <c r="A2294" s="38" t="s">
        <v>131</v>
      </c>
      <c r="B2294" s="34" t="s">
        <v>1928</v>
      </c>
      <c r="C2294" s="39" t="s">
        <v>7614</v>
      </c>
      <c r="D2294" s="28" t="s">
        <v>7615</v>
      </c>
      <c r="E2294" s="26" t="s">
        <v>1905</v>
      </c>
      <c r="F2294" s="28" t="s">
        <v>1944</v>
      </c>
      <c r="G2294" s="28" t="s">
        <v>7616</v>
      </c>
      <c r="H2294" s="28" t="s">
        <v>3882</v>
      </c>
      <c r="I2294" s="28" t="s">
        <v>6208</v>
      </c>
      <c r="J2294" s="28" t="s">
        <v>1629</v>
      </c>
      <c r="K2294" s="28" t="s">
        <v>226</v>
      </c>
      <c r="L2294" s="40">
        <v>35000.0</v>
      </c>
      <c r="M2294" s="29">
        <f t="shared" si="840"/>
        <v>35000</v>
      </c>
      <c r="N2294" s="57"/>
      <c r="O2294" s="37">
        <v>27500.0</v>
      </c>
      <c r="P2294" s="31">
        <f t="shared" si="836"/>
        <v>0.01272727273</v>
      </c>
      <c r="Q2294" s="32">
        <f t="shared" si="837"/>
        <v>7500</v>
      </c>
      <c r="R2294" s="32">
        <f t="shared" si="838"/>
        <v>-2500</v>
      </c>
      <c r="S2294" s="28"/>
      <c r="T2294" s="28">
        <f t="shared" si="839"/>
        <v>0</v>
      </c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</row>
    <row r="2295" ht="12.75" customHeight="1">
      <c r="A2295" s="38" t="s">
        <v>131</v>
      </c>
      <c r="B2295" s="34" t="s">
        <v>1928</v>
      </c>
      <c r="C2295" s="39" t="s">
        <v>3609</v>
      </c>
      <c r="D2295" s="28" t="s">
        <v>7617</v>
      </c>
      <c r="E2295" s="26" t="s">
        <v>1902</v>
      </c>
      <c r="F2295" s="28" t="s">
        <v>1924</v>
      </c>
      <c r="G2295" s="28" t="s">
        <v>7618</v>
      </c>
      <c r="H2295" s="28" t="s">
        <v>3882</v>
      </c>
      <c r="I2295" s="28" t="s">
        <v>2604</v>
      </c>
      <c r="J2295" s="28" t="s">
        <v>1531</v>
      </c>
      <c r="K2295" s="28" t="s">
        <v>1087</v>
      </c>
      <c r="L2295" s="40">
        <v>80000.0</v>
      </c>
      <c r="M2295" s="29">
        <f t="shared" si="840"/>
        <v>80000</v>
      </c>
      <c r="N2295" s="57"/>
      <c r="O2295" s="37">
        <v>27500.0</v>
      </c>
      <c r="P2295" s="31">
        <f t="shared" si="836"/>
        <v>0.02909090909</v>
      </c>
      <c r="Q2295" s="32">
        <f t="shared" si="837"/>
        <v>52500</v>
      </c>
      <c r="R2295" s="32">
        <f t="shared" si="838"/>
        <v>42500</v>
      </c>
      <c r="S2295" s="28"/>
      <c r="T2295" s="28">
        <f t="shared" si="839"/>
        <v>0</v>
      </c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</row>
    <row r="2296" ht="12.75" customHeight="1">
      <c r="A2296" s="38" t="s">
        <v>131</v>
      </c>
      <c r="B2296" s="34" t="s">
        <v>1928</v>
      </c>
      <c r="C2296" s="39" t="s">
        <v>7413</v>
      </c>
      <c r="D2296" s="28" t="s">
        <v>7619</v>
      </c>
      <c r="E2296" s="26" t="s">
        <v>1905</v>
      </c>
      <c r="F2296" s="28" t="s">
        <v>1924</v>
      </c>
      <c r="G2296" s="28" t="s">
        <v>7620</v>
      </c>
      <c r="H2296" s="28" t="s">
        <v>3882</v>
      </c>
      <c r="I2296" s="28" t="s">
        <v>74</v>
      </c>
      <c r="J2296" s="28" t="s">
        <v>1449</v>
      </c>
      <c r="K2296" s="28" t="s">
        <v>885</v>
      </c>
      <c r="L2296" s="40">
        <v>48000.0</v>
      </c>
      <c r="M2296" s="29">
        <f t="shared" si="840"/>
        <v>48000</v>
      </c>
      <c r="N2296" s="57"/>
      <c r="O2296" s="37">
        <v>27500.0</v>
      </c>
      <c r="P2296" s="31">
        <f t="shared" si="836"/>
        <v>0.01745454545</v>
      </c>
      <c r="Q2296" s="32">
        <f t="shared" si="837"/>
        <v>20500</v>
      </c>
      <c r="R2296" s="32">
        <f t="shared" si="838"/>
        <v>10500</v>
      </c>
      <c r="S2296" s="28"/>
      <c r="T2296" s="28">
        <f t="shared" si="839"/>
        <v>0</v>
      </c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</row>
    <row r="2297" ht="12.75" customHeight="1">
      <c r="A2297" s="38" t="s">
        <v>131</v>
      </c>
      <c r="B2297" s="34" t="s">
        <v>1928</v>
      </c>
      <c r="C2297" s="39" t="s">
        <v>7287</v>
      </c>
      <c r="D2297" s="28" t="s">
        <v>7621</v>
      </c>
      <c r="E2297" s="26" t="s">
        <v>1902</v>
      </c>
      <c r="F2297" s="28" t="s">
        <v>2282</v>
      </c>
      <c r="G2297" s="28" t="s">
        <v>7622</v>
      </c>
      <c r="H2297" s="28" t="s">
        <v>3882</v>
      </c>
      <c r="I2297" s="28" t="s">
        <v>3243</v>
      </c>
      <c r="J2297" s="28" t="s">
        <v>1839</v>
      </c>
      <c r="K2297" s="28" t="s">
        <v>218</v>
      </c>
      <c r="L2297" s="40">
        <v>75000.0</v>
      </c>
      <c r="M2297" s="29">
        <f t="shared" si="840"/>
        <v>75000</v>
      </c>
      <c r="N2297" s="57"/>
      <c r="O2297" s="37">
        <v>27500.0</v>
      </c>
      <c r="P2297" s="31">
        <f t="shared" si="836"/>
        <v>0.02727272727</v>
      </c>
      <c r="Q2297" s="32">
        <f t="shared" si="837"/>
        <v>47500</v>
      </c>
      <c r="R2297" s="32">
        <f t="shared" si="838"/>
        <v>37500</v>
      </c>
      <c r="S2297" s="28"/>
      <c r="T2297" s="28">
        <f t="shared" si="839"/>
        <v>0</v>
      </c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</row>
    <row r="2298" ht="12.75" customHeight="1">
      <c r="A2298" s="38" t="s">
        <v>131</v>
      </c>
      <c r="B2298" s="34" t="s">
        <v>1928</v>
      </c>
      <c r="C2298" s="39" t="s">
        <v>5152</v>
      </c>
      <c r="D2298" s="28" t="s">
        <v>7623</v>
      </c>
      <c r="E2298" s="26" t="s">
        <v>1902</v>
      </c>
      <c r="F2298" s="28" t="s">
        <v>1924</v>
      </c>
      <c r="G2298" s="28" t="s">
        <v>7624</v>
      </c>
      <c r="H2298" s="28" t="s">
        <v>3882</v>
      </c>
      <c r="I2298" s="28" t="s">
        <v>120</v>
      </c>
      <c r="J2298" s="28" t="s">
        <v>1495</v>
      </c>
      <c r="K2298" s="28" t="s">
        <v>653</v>
      </c>
      <c r="L2298" s="40">
        <v>28000.0</v>
      </c>
      <c r="M2298" s="29">
        <f t="shared" si="840"/>
        <v>28000</v>
      </c>
      <c r="N2298" s="57"/>
      <c r="O2298" s="37">
        <v>27500.0</v>
      </c>
      <c r="P2298" s="31">
        <f t="shared" si="836"/>
        <v>0.01018181818</v>
      </c>
      <c r="Q2298" s="32">
        <f t="shared" si="837"/>
        <v>500</v>
      </c>
      <c r="R2298" s="32">
        <f t="shared" si="838"/>
        <v>-9500</v>
      </c>
      <c r="S2298" s="28"/>
      <c r="T2298" s="28">
        <f t="shared" si="839"/>
        <v>0</v>
      </c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</row>
    <row r="2299" ht="12.75" customHeight="1">
      <c r="A2299" s="38" t="s">
        <v>131</v>
      </c>
      <c r="B2299" s="34" t="s">
        <v>1928</v>
      </c>
      <c r="C2299" s="39" t="s">
        <v>6430</v>
      </c>
      <c r="D2299" s="28" t="s">
        <v>7625</v>
      </c>
      <c r="E2299" s="26" t="s">
        <v>1905</v>
      </c>
      <c r="F2299" s="28" t="s">
        <v>1924</v>
      </c>
      <c r="G2299" s="28" t="s">
        <v>7626</v>
      </c>
      <c r="H2299" s="28" t="s">
        <v>3882</v>
      </c>
      <c r="I2299" s="28" t="s">
        <v>74</v>
      </c>
      <c r="J2299" s="28" t="s">
        <v>1410</v>
      </c>
      <c r="K2299" s="28" t="s">
        <v>1209</v>
      </c>
      <c r="L2299" s="40">
        <v>27000.0</v>
      </c>
      <c r="M2299" s="29">
        <f t="shared" si="840"/>
        <v>27000</v>
      </c>
      <c r="N2299" s="57"/>
      <c r="O2299" s="37">
        <v>27500.0</v>
      </c>
      <c r="P2299" s="31">
        <f t="shared" si="836"/>
        <v>0.009818181818</v>
      </c>
      <c r="Q2299" s="32">
        <f t="shared" si="837"/>
        <v>-500</v>
      </c>
      <c r="R2299" s="32">
        <f t="shared" si="838"/>
        <v>-10500</v>
      </c>
      <c r="S2299" s="28"/>
      <c r="T2299" s="28">
        <f t="shared" si="839"/>
        <v>1</v>
      </c>
      <c r="V2299" s="28"/>
      <c r="W2299" s="28"/>
      <c r="X2299" s="28"/>
    </row>
    <row r="2300" ht="12.75" customHeight="1">
      <c r="A2300" s="38" t="s">
        <v>131</v>
      </c>
      <c r="B2300" s="34" t="s">
        <v>1928</v>
      </c>
      <c r="C2300" s="39" t="s">
        <v>4524</v>
      </c>
      <c r="D2300" s="28" t="s">
        <v>7627</v>
      </c>
      <c r="E2300" s="26" t="s">
        <v>1905</v>
      </c>
      <c r="F2300" s="28" t="s">
        <v>1924</v>
      </c>
      <c r="G2300" s="28" t="s">
        <v>7628</v>
      </c>
      <c r="H2300" s="28" t="s">
        <v>3882</v>
      </c>
      <c r="I2300" s="28" t="s">
        <v>2351</v>
      </c>
      <c r="J2300" s="28" t="s">
        <v>1554</v>
      </c>
      <c r="K2300" s="28" t="s">
        <v>654</v>
      </c>
      <c r="L2300" s="40">
        <v>15000.0</v>
      </c>
      <c r="M2300" s="29">
        <f t="shared" si="840"/>
        <v>15000</v>
      </c>
      <c r="N2300" s="57"/>
      <c r="O2300" s="37">
        <v>27500.0</v>
      </c>
      <c r="P2300" s="31">
        <f t="shared" si="836"/>
        <v>0.005454545455</v>
      </c>
      <c r="Q2300" s="32">
        <f t="shared" si="837"/>
        <v>-12500</v>
      </c>
      <c r="R2300" s="32">
        <f t="shared" si="838"/>
        <v>-22500</v>
      </c>
      <c r="S2300" s="28"/>
      <c r="T2300" s="28">
        <f t="shared" si="839"/>
        <v>1</v>
      </c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</row>
    <row r="2301" ht="12.75" customHeight="1">
      <c r="A2301" s="25" t="s">
        <v>131</v>
      </c>
      <c r="B2301" s="26" t="s">
        <v>1933</v>
      </c>
      <c r="C2301" s="39" t="s">
        <v>4789</v>
      </c>
      <c r="D2301" s="28" t="s">
        <v>7629</v>
      </c>
      <c r="E2301" s="28" t="s">
        <v>1902</v>
      </c>
      <c r="F2301" s="28" t="s">
        <v>1944</v>
      </c>
      <c r="G2301" s="28" t="s">
        <v>7630</v>
      </c>
      <c r="H2301" s="53" t="s">
        <v>3882</v>
      </c>
      <c r="I2301" s="28" t="s">
        <v>2314</v>
      </c>
      <c r="J2301" s="28" t="s">
        <v>1833</v>
      </c>
      <c r="K2301" s="28" t="s">
        <v>223</v>
      </c>
      <c r="L2301" s="29">
        <f t="shared" ref="L2301:L2310" si="842">M2301*1.2</f>
        <v>324000</v>
      </c>
      <c r="M2301" s="49">
        <v>270000.0</v>
      </c>
      <c r="N2301" s="28"/>
      <c r="O2301" s="37">
        <v>27500.0</v>
      </c>
      <c r="P2301" s="31">
        <f t="shared" si="836"/>
        <v>0.1178181818</v>
      </c>
      <c r="Q2301" s="32">
        <f t="shared" si="837"/>
        <v>296500</v>
      </c>
      <c r="R2301" s="32">
        <f t="shared" si="838"/>
        <v>286500</v>
      </c>
      <c r="S2301" s="28"/>
      <c r="T2301" s="28">
        <f t="shared" si="839"/>
        <v>0</v>
      </c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</row>
    <row r="2302" ht="12.75" customHeight="1">
      <c r="A2302" s="25" t="s">
        <v>131</v>
      </c>
      <c r="B2302" s="26" t="s">
        <v>1933</v>
      </c>
      <c r="C2302" s="39" t="s">
        <v>7631</v>
      </c>
      <c r="D2302" s="28" t="s">
        <v>7632</v>
      </c>
      <c r="E2302" s="28" t="s">
        <v>1902</v>
      </c>
      <c r="F2302" s="28" t="s">
        <v>1952</v>
      </c>
      <c r="G2302" s="28" t="s">
        <v>7633</v>
      </c>
      <c r="H2302" s="53" t="s">
        <v>3882</v>
      </c>
      <c r="I2302" s="28" t="s">
        <v>2422</v>
      </c>
      <c r="J2302" s="28" t="s">
        <v>1808</v>
      </c>
      <c r="K2302" s="28" t="s">
        <v>227</v>
      </c>
      <c r="L2302" s="29">
        <f t="shared" si="842"/>
        <v>96000</v>
      </c>
      <c r="M2302" s="49">
        <v>80000.0</v>
      </c>
      <c r="N2302" s="28"/>
      <c r="O2302" s="37">
        <v>27500.0</v>
      </c>
      <c r="P2302" s="31">
        <f t="shared" si="836"/>
        <v>0.03490909091</v>
      </c>
      <c r="Q2302" s="32">
        <f t="shared" si="837"/>
        <v>68500</v>
      </c>
      <c r="R2302" s="32">
        <f t="shared" si="838"/>
        <v>58500</v>
      </c>
      <c r="S2302" s="28"/>
      <c r="T2302" s="28">
        <f t="shared" si="839"/>
        <v>0</v>
      </c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</row>
    <row r="2303" ht="12.75" customHeight="1">
      <c r="A2303" s="25" t="s">
        <v>131</v>
      </c>
      <c r="B2303" s="26" t="s">
        <v>1937</v>
      </c>
      <c r="C2303" s="42" t="s">
        <v>7634</v>
      </c>
      <c r="D2303" s="28" t="s">
        <v>7635</v>
      </c>
      <c r="E2303" s="28" t="s">
        <v>1902</v>
      </c>
      <c r="F2303" s="28" t="s">
        <v>1944</v>
      </c>
      <c r="G2303" s="28" t="s">
        <v>7636</v>
      </c>
      <c r="H2303" s="28" t="s">
        <v>3882</v>
      </c>
      <c r="I2303" s="28" t="s">
        <v>2869</v>
      </c>
      <c r="J2303" s="28" t="s">
        <v>1714</v>
      </c>
      <c r="K2303" s="28" t="s">
        <v>315</v>
      </c>
      <c r="L2303" s="29">
        <f t="shared" si="842"/>
        <v>96000</v>
      </c>
      <c r="M2303" s="43">
        <v>80000.0</v>
      </c>
      <c r="N2303" s="28"/>
      <c r="O2303" s="30">
        <v>27500.0</v>
      </c>
      <c r="P2303" s="31">
        <f>sum(M2303/O2303/100)</f>
        <v>0.02909090909</v>
      </c>
      <c r="Q2303" s="32">
        <f>sum(M2303-O2303)</f>
        <v>52500</v>
      </c>
      <c r="R2303" s="32">
        <f>M2303-O2303-$S$1</f>
        <v>42500</v>
      </c>
      <c r="S2303" s="28"/>
      <c r="T2303" s="28">
        <f t="shared" ref="T2303:T2315" si="843">IF(O2303&gt;=M2303,1,0)</f>
        <v>0</v>
      </c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</row>
    <row r="2304" ht="12.75" customHeight="1">
      <c r="A2304" s="25" t="s">
        <v>131</v>
      </c>
      <c r="B2304" s="26" t="s">
        <v>1937</v>
      </c>
      <c r="C2304" s="44" t="s">
        <v>7634</v>
      </c>
      <c r="D2304" s="6" t="s">
        <v>7635</v>
      </c>
      <c r="E2304" s="6" t="s">
        <v>1902</v>
      </c>
      <c r="F2304" s="6" t="s">
        <v>1944</v>
      </c>
      <c r="G2304" s="6" t="s">
        <v>7636</v>
      </c>
      <c r="I2304" s="6" t="s">
        <v>3882</v>
      </c>
      <c r="J2304" s="6" t="s">
        <v>1714</v>
      </c>
      <c r="K2304" s="6" t="s">
        <v>315</v>
      </c>
      <c r="L2304" s="29">
        <f t="shared" si="842"/>
        <v>96000</v>
      </c>
      <c r="M2304" s="45">
        <v>80000.0</v>
      </c>
      <c r="O2304" s="30">
        <v>27500.0</v>
      </c>
      <c r="P2304" s="31">
        <v>0.02909090909090909</v>
      </c>
      <c r="Q2304" s="32">
        <v>52500.0</v>
      </c>
      <c r="R2304" s="32">
        <v>42500.0</v>
      </c>
      <c r="S2304" s="28"/>
      <c r="T2304" s="28">
        <f t="shared" si="843"/>
        <v>0</v>
      </c>
    </row>
    <row r="2305" ht="12.75" customHeight="1">
      <c r="A2305" s="25" t="s">
        <v>131</v>
      </c>
      <c r="B2305" s="26" t="s">
        <v>1937</v>
      </c>
      <c r="C2305" s="44" t="s">
        <v>7637</v>
      </c>
      <c r="D2305" s="6" t="s">
        <v>7638</v>
      </c>
      <c r="E2305" s="6" t="s">
        <v>1902</v>
      </c>
      <c r="F2305" s="6" t="s">
        <v>1924</v>
      </c>
      <c r="G2305" s="6" t="s">
        <v>7639</v>
      </c>
      <c r="I2305" s="6" t="s">
        <v>3882</v>
      </c>
      <c r="J2305" s="6" t="s">
        <v>1587</v>
      </c>
      <c r="K2305" s="6" t="s">
        <v>926</v>
      </c>
      <c r="L2305" s="29">
        <f t="shared" si="842"/>
        <v>84000</v>
      </c>
      <c r="M2305" s="45">
        <v>70000.0</v>
      </c>
      <c r="O2305" s="30">
        <v>27500.0</v>
      </c>
      <c r="P2305" s="31">
        <v>0.025454545454545455</v>
      </c>
      <c r="Q2305" s="32">
        <v>42500.0</v>
      </c>
      <c r="R2305" s="32">
        <v>32500.0</v>
      </c>
      <c r="S2305" s="28"/>
      <c r="T2305" s="28">
        <f t="shared" si="843"/>
        <v>0</v>
      </c>
    </row>
    <row r="2306" ht="12.75" customHeight="1">
      <c r="A2306" s="25" t="s">
        <v>131</v>
      </c>
      <c r="B2306" s="26" t="s">
        <v>1937</v>
      </c>
      <c r="C2306" s="39" t="s">
        <v>7640</v>
      </c>
      <c r="D2306" s="28" t="s">
        <v>7641</v>
      </c>
      <c r="E2306" s="28" t="s">
        <v>1902</v>
      </c>
      <c r="F2306" s="28" t="s">
        <v>1924</v>
      </c>
      <c r="G2306" s="28" t="s">
        <v>7642</v>
      </c>
      <c r="H2306" s="28" t="s">
        <v>3882</v>
      </c>
      <c r="I2306" s="28" t="s">
        <v>7643</v>
      </c>
      <c r="J2306" s="28" t="s">
        <v>1712</v>
      </c>
      <c r="K2306" s="28" t="s">
        <v>519</v>
      </c>
      <c r="L2306" s="29">
        <f t="shared" si="842"/>
        <v>336000</v>
      </c>
      <c r="M2306" s="40">
        <v>280000.0</v>
      </c>
      <c r="N2306" s="32"/>
      <c r="O2306" s="30">
        <v>27500.0</v>
      </c>
      <c r="P2306" s="31">
        <f t="shared" ref="P2306:P2315" si="844">sum(M2306/O2306/100)</f>
        <v>0.1018181818</v>
      </c>
      <c r="Q2306" s="32">
        <f t="shared" ref="Q2306:Q2315" si="845">sum(M2306-O2306)</f>
        <v>252500</v>
      </c>
      <c r="R2306" s="32">
        <f t="shared" ref="R2306:R2315" si="846">M2306-O2306-$S$1</f>
        <v>242500</v>
      </c>
      <c r="S2306" s="28"/>
      <c r="T2306" s="28">
        <f t="shared" si="843"/>
        <v>0</v>
      </c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</row>
    <row r="2307" ht="12.75" customHeight="1">
      <c r="A2307" s="25" t="s">
        <v>131</v>
      </c>
      <c r="B2307" s="26" t="s">
        <v>1937</v>
      </c>
      <c r="C2307" s="39" t="s">
        <v>5257</v>
      </c>
      <c r="D2307" s="28" t="s">
        <v>7644</v>
      </c>
      <c r="E2307" s="28" t="s">
        <v>1902</v>
      </c>
      <c r="F2307" s="28" t="s">
        <v>1924</v>
      </c>
      <c r="G2307" s="28" t="s">
        <v>7645</v>
      </c>
      <c r="H2307" s="28" t="s">
        <v>3882</v>
      </c>
      <c r="I2307" s="28" t="s">
        <v>2074</v>
      </c>
      <c r="J2307" s="28" t="s">
        <v>1547</v>
      </c>
      <c r="K2307" s="28" t="s">
        <v>315</v>
      </c>
      <c r="L2307" s="29">
        <f t="shared" si="842"/>
        <v>48000</v>
      </c>
      <c r="M2307" s="40">
        <v>40000.0</v>
      </c>
      <c r="N2307" s="32"/>
      <c r="O2307" s="30">
        <v>27500.0</v>
      </c>
      <c r="P2307" s="31">
        <f t="shared" si="844"/>
        <v>0.01454545455</v>
      </c>
      <c r="Q2307" s="32">
        <f t="shared" si="845"/>
        <v>12500</v>
      </c>
      <c r="R2307" s="32">
        <f t="shared" si="846"/>
        <v>2500</v>
      </c>
      <c r="S2307" s="28"/>
      <c r="T2307" s="28">
        <f t="shared" si="843"/>
        <v>0</v>
      </c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</row>
    <row r="2308" ht="12.75" customHeight="1">
      <c r="A2308" s="25" t="s">
        <v>131</v>
      </c>
      <c r="B2308" s="26" t="s">
        <v>1937</v>
      </c>
      <c r="C2308" s="42" t="s">
        <v>7646</v>
      </c>
      <c r="D2308" s="28" t="s">
        <v>7647</v>
      </c>
      <c r="E2308" s="28" t="s">
        <v>1902</v>
      </c>
      <c r="F2308" s="28" t="s">
        <v>1924</v>
      </c>
      <c r="G2308" s="28" t="s">
        <v>7648</v>
      </c>
      <c r="H2308" s="28" t="s">
        <v>3882</v>
      </c>
      <c r="I2308" s="28" t="s">
        <v>88</v>
      </c>
      <c r="J2308" s="28" t="s">
        <v>1679</v>
      </c>
      <c r="K2308" s="28" t="s">
        <v>984</v>
      </c>
      <c r="L2308" s="29">
        <f t="shared" si="842"/>
        <v>312000</v>
      </c>
      <c r="M2308" s="43">
        <v>260000.0</v>
      </c>
      <c r="N2308" s="28"/>
      <c r="O2308" s="30">
        <v>27500.0</v>
      </c>
      <c r="P2308" s="31">
        <f t="shared" si="844"/>
        <v>0.09454545455</v>
      </c>
      <c r="Q2308" s="32">
        <f t="shared" si="845"/>
        <v>232500</v>
      </c>
      <c r="R2308" s="32">
        <f t="shared" si="846"/>
        <v>222500</v>
      </c>
      <c r="S2308" s="28"/>
      <c r="T2308" s="28">
        <f t="shared" si="843"/>
        <v>0</v>
      </c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</row>
    <row r="2309" ht="12.75" customHeight="1">
      <c r="A2309" s="25" t="s">
        <v>131</v>
      </c>
      <c r="B2309" s="26" t="s">
        <v>1937</v>
      </c>
      <c r="C2309" s="42" t="s">
        <v>7649</v>
      </c>
      <c r="D2309" s="28" t="s">
        <v>7650</v>
      </c>
      <c r="E2309" s="28" t="s">
        <v>1905</v>
      </c>
      <c r="F2309" s="28" t="s">
        <v>1924</v>
      </c>
      <c r="G2309" s="28" t="s">
        <v>7651</v>
      </c>
      <c r="H2309" s="28" t="s">
        <v>3882</v>
      </c>
      <c r="I2309" s="28" t="s">
        <v>93</v>
      </c>
      <c r="J2309" s="28" t="s">
        <v>1529</v>
      </c>
      <c r="K2309" s="28" t="s">
        <v>880</v>
      </c>
      <c r="L2309" s="29">
        <f t="shared" si="842"/>
        <v>132000</v>
      </c>
      <c r="M2309" s="43">
        <v>110000.0</v>
      </c>
      <c r="N2309" s="28"/>
      <c r="O2309" s="30">
        <v>27500.0</v>
      </c>
      <c r="P2309" s="31">
        <f t="shared" si="844"/>
        <v>0.04</v>
      </c>
      <c r="Q2309" s="32">
        <f t="shared" si="845"/>
        <v>82500</v>
      </c>
      <c r="R2309" s="32">
        <f t="shared" si="846"/>
        <v>72500</v>
      </c>
      <c r="S2309" s="28"/>
      <c r="T2309" s="28">
        <f t="shared" si="843"/>
        <v>0</v>
      </c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</row>
    <row r="2310" ht="12.75" customHeight="1">
      <c r="A2310" s="25" t="s">
        <v>131</v>
      </c>
      <c r="B2310" s="26" t="s">
        <v>1937</v>
      </c>
      <c r="C2310" s="42" t="s">
        <v>7652</v>
      </c>
      <c r="D2310" s="28" t="s">
        <v>7653</v>
      </c>
      <c r="E2310" s="28" t="s">
        <v>1905</v>
      </c>
      <c r="F2310" s="28" t="s">
        <v>1924</v>
      </c>
      <c r="G2310" s="28" t="s">
        <v>7654</v>
      </c>
      <c r="H2310" s="28" t="s">
        <v>3882</v>
      </c>
      <c r="I2310" s="28" t="s">
        <v>1932</v>
      </c>
      <c r="J2310" s="28" t="s">
        <v>1714</v>
      </c>
      <c r="K2310" s="28" t="s">
        <v>265</v>
      </c>
      <c r="L2310" s="29">
        <f t="shared" si="842"/>
        <v>120000</v>
      </c>
      <c r="M2310" s="43">
        <v>100000.0</v>
      </c>
      <c r="N2310" s="28"/>
      <c r="O2310" s="30">
        <v>27500.0</v>
      </c>
      <c r="P2310" s="31">
        <f t="shared" si="844"/>
        <v>0.03636363636</v>
      </c>
      <c r="Q2310" s="32">
        <f t="shared" si="845"/>
        <v>72500</v>
      </c>
      <c r="R2310" s="32">
        <f t="shared" si="846"/>
        <v>62500</v>
      </c>
      <c r="S2310" s="28"/>
      <c r="T2310" s="28">
        <f t="shared" si="843"/>
        <v>0</v>
      </c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</row>
    <row r="2311" ht="12.75" customHeight="1">
      <c r="A2311" s="25" t="s">
        <v>131</v>
      </c>
      <c r="B2311" s="35" t="s">
        <v>1949</v>
      </c>
      <c r="C2311" s="27" t="s">
        <v>7655</v>
      </c>
      <c r="D2311" s="28" t="s">
        <v>7656</v>
      </c>
      <c r="E2311" s="28" t="s">
        <v>1902</v>
      </c>
      <c r="F2311" s="28" t="s">
        <v>1944</v>
      </c>
      <c r="G2311" s="28" t="s">
        <v>7657</v>
      </c>
      <c r="H2311" s="28" t="s">
        <v>3882</v>
      </c>
      <c r="I2311" s="28" t="s">
        <v>5399</v>
      </c>
      <c r="J2311" s="32" t="s">
        <v>1770</v>
      </c>
      <c r="K2311" s="32" t="s">
        <v>233</v>
      </c>
      <c r="L2311" s="29">
        <v>48000.0</v>
      </c>
      <c r="M2311" s="49">
        <v>40000.0</v>
      </c>
      <c r="N2311" s="50"/>
      <c r="O2311" s="48">
        <v>27500.0</v>
      </c>
      <c r="P2311" s="31">
        <f t="shared" si="844"/>
        <v>0.01454545455</v>
      </c>
      <c r="Q2311" s="32">
        <f t="shared" si="845"/>
        <v>12500</v>
      </c>
      <c r="R2311" s="32">
        <f t="shared" si="846"/>
        <v>2500</v>
      </c>
      <c r="S2311" s="28"/>
      <c r="T2311" s="28">
        <f t="shared" si="843"/>
        <v>0</v>
      </c>
      <c r="U2311" s="28"/>
      <c r="V2311" s="28"/>
      <c r="W2311" s="28"/>
    </row>
    <row r="2312" ht="12.75" customHeight="1">
      <c r="A2312" s="25" t="s">
        <v>131</v>
      </c>
      <c r="B2312" s="35" t="s">
        <v>1949</v>
      </c>
      <c r="C2312" s="27" t="s">
        <v>7658</v>
      </c>
      <c r="D2312" s="28" t="s">
        <v>7659</v>
      </c>
      <c r="E2312" s="28" t="s">
        <v>1902</v>
      </c>
      <c r="F2312" s="28" t="s">
        <v>1924</v>
      </c>
      <c r="G2312" s="28" t="s">
        <v>7660</v>
      </c>
      <c r="H2312" s="28" t="s">
        <v>3882</v>
      </c>
      <c r="I2312" s="28" t="s">
        <v>7661</v>
      </c>
      <c r="J2312" s="32" t="s">
        <v>1536</v>
      </c>
      <c r="K2312" s="32" t="s">
        <v>891</v>
      </c>
      <c r="L2312" s="29">
        <v>14400.0</v>
      </c>
      <c r="M2312" s="49">
        <v>12000.0</v>
      </c>
      <c r="N2312" s="50"/>
      <c r="O2312" s="48">
        <v>27500.0</v>
      </c>
      <c r="P2312" s="31">
        <f t="shared" si="844"/>
        <v>0.004363636364</v>
      </c>
      <c r="Q2312" s="32">
        <f t="shared" si="845"/>
        <v>-15500</v>
      </c>
      <c r="R2312" s="32">
        <f t="shared" si="846"/>
        <v>-25500</v>
      </c>
      <c r="S2312" s="28"/>
      <c r="T2312" s="28">
        <f t="shared" si="843"/>
        <v>1</v>
      </c>
      <c r="U2312" s="28"/>
      <c r="V2312" s="28"/>
      <c r="W2312" s="28"/>
    </row>
    <row r="2313" ht="12.75" customHeight="1">
      <c r="A2313" s="25" t="s">
        <v>131</v>
      </c>
      <c r="B2313" s="35" t="s">
        <v>1949</v>
      </c>
      <c r="C2313" s="27" t="s">
        <v>7662</v>
      </c>
      <c r="D2313" s="28" t="s">
        <v>7663</v>
      </c>
      <c r="E2313" s="28" t="s">
        <v>1902</v>
      </c>
      <c r="F2313" s="28" t="s">
        <v>1952</v>
      </c>
      <c r="G2313" s="28" t="s">
        <v>7664</v>
      </c>
      <c r="H2313" s="28" t="s">
        <v>3882</v>
      </c>
      <c r="I2313" s="28" t="s">
        <v>3708</v>
      </c>
      <c r="J2313" s="32" t="s">
        <v>1817</v>
      </c>
      <c r="K2313" s="32" t="s">
        <v>982</v>
      </c>
      <c r="L2313" s="29">
        <v>33600.0</v>
      </c>
      <c r="M2313" s="49">
        <v>28000.0</v>
      </c>
      <c r="N2313" s="50"/>
      <c r="O2313" s="48">
        <v>27500.0</v>
      </c>
      <c r="P2313" s="31">
        <f t="shared" si="844"/>
        <v>0.01018181818</v>
      </c>
      <c r="Q2313" s="32">
        <f t="shared" si="845"/>
        <v>500</v>
      </c>
      <c r="R2313" s="32">
        <f t="shared" si="846"/>
        <v>-9500</v>
      </c>
      <c r="S2313" s="28"/>
      <c r="T2313" s="28">
        <f t="shared" si="843"/>
        <v>0</v>
      </c>
      <c r="U2313" s="28"/>
      <c r="V2313" s="28"/>
      <c r="W2313" s="28"/>
    </row>
    <row r="2314" ht="12.75" customHeight="1">
      <c r="A2314" s="25" t="s">
        <v>131</v>
      </c>
      <c r="B2314" s="35" t="s">
        <v>1949</v>
      </c>
      <c r="C2314" s="27" t="s">
        <v>7665</v>
      </c>
      <c r="D2314" s="28" t="s">
        <v>7666</v>
      </c>
      <c r="E2314" s="28" t="s">
        <v>1905</v>
      </c>
      <c r="F2314" s="28" t="s">
        <v>1924</v>
      </c>
      <c r="G2314" s="28" t="s">
        <v>7667</v>
      </c>
      <c r="H2314" s="28" t="s">
        <v>3882</v>
      </c>
      <c r="I2314" s="28" t="s">
        <v>3105</v>
      </c>
      <c r="J2314" s="32" t="s">
        <v>1808</v>
      </c>
      <c r="K2314" s="32" t="s">
        <v>610</v>
      </c>
      <c r="L2314" s="29">
        <v>33600.0</v>
      </c>
      <c r="M2314" s="49">
        <v>28000.0</v>
      </c>
      <c r="N2314" s="50"/>
      <c r="O2314" s="48">
        <v>27500.0</v>
      </c>
      <c r="P2314" s="31">
        <f t="shared" si="844"/>
        <v>0.01018181818</v>
      </c>
      <c r="Q2314" s="32">
        <f t="shared" si="845"/>
        <v>500</v>
      </c>
      <c r="R2314" s="32">
        <f t="shared" si="846"/>
        <v>-9500</v>
      </c>
      <c r="S2314" s="28"/>
      <c r="T2314" s="28">
        <f t="shared" si="843"/>
        <v>0</v>
      </c>
      <c r="U2314" s="28"/>
      <c r="V2314" s="28"/>
      <c r="W2314" s="28"/>
    </row>
    <row r="2315" ht="12.75" customHeight="1">
      <c r="A2315" s="25" t="s">
        <v>132</v>
      </c>
      <c r="B2315" s="26" t="s">
        <v>1937</v>
      </c>
      <c r="C2315" s="39" t="s">
        <v>6876</v>
      </c>
      <c r="D2315" s="28" t="s">
        <v>7668</v>
      </c>
      <c r="E2315" s="28" t="s">
        <v>1902</v>
      </c>
      <c r="F2315" s="28" t="s">
        <v>1952</v>
      </c>
      <c r="G2315" s="28" t="s">
        <v>7669</v>
      </c>
      <c r="H2315" s="28" t="s">
        <v>2597</v>
      </c>
      <c r="I2315" s="28" t="s">
        <v>1961</v>
      </c>
      <c r="J2315" s="28" t="s">
        <v>1821</v>
      </c>
      <c r="K2315" s="28" t="s">
        <v>895</v>
      </c>
      <c r="L2315" s="29">
        <f>M2315*1.2</f>
        <v>36000</v>
      </c>
      <c r="M2315" s="40">
        <v>30000.0</v>
      </c>
      <c r="N2315" s="32"/>
      <c r="O2315" s="30">
        <v>27500.0</v>
      </c>
      <c r="P2315" s="31">
        <f t="shared" si="844"/>
        <v>0.01090909091</v>
      </c>
      <c r="Q2315" s="32">
        <f t="shared" si="845"/>
        <v>2500</v>
      </c>
      <c r="R2315" s="32">
        <f t="shared" si="846"/>
        <v>-7500</v>
      </c>
      <c r="S2315" s="28"/>
      <c r="T2315" s="28">
        <f t="shared" si="843"/>
        <v>0</v>
      </c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</row>
    <row r="2316" ht="12.75" customHeight="1">
      <c r="A2316" s="33" t="s">
        <v>133</v>
      </c>
      <c r="B2316" s="26" t="s">
        <v>1919</v>
      </c>
      <c r="C2316" s="34">
        <v>81.0</v>
      </c>
      <c r="D2316" s="26" t="s">
        <v>7670</v>
      </c>
      <c r="E2316" s="26" t="s">
        <v>1902</v>
      </c>
      <c r="F2316" s="35"/>
      <c r="G2316" s="26"/>
      <c r="H2316" s="26"/>
      <c r="I2316" s="26"/>
      <c r="J2316" s="26" t="s">
        <v>1734</v>
      </c>
      <c r="K2316" s="26" t="s">
        <v>701</v>
      </c>
      <c r="L2316" s="36">
        <v>50000.0</v>
      </c>
      <c r="M2316" s="29">
        <f t="shared" ref="M2316:M2317" si="847">L2316</f>
        <v>50000</v>
      </c>
      <c r="N2316" s="28"/>
      <c r="O2316" s="37">
        <v>200000.0</v>
      </c>
      <c r="P2316" s="31">
        <f t="shared" ref="P2316:P2323" si="848">sum(L2316/O2316/100)</f>
        <v>0.0025</v>
      </c>
      <c r="Q2316" s="32">
        <f t="shared" ref="Q2316:Q2323" si="849">sum(L2316-O2316)</f>
        <v>-150000</v>
      </c>
      <c r="R2316" s="32">
        <f t="shared" ref="R2316:R2323" si="850">L2316-O2316-$S$1</f>
        <v>-160000</v>
      </c>
      <c r="S2316" s="28"/>
      <c r="T2316" s="28">
        <f t="shared" ref="T2316:T2323" si="851">IF(O2316&gt;=L2316,1,0)</f>
        <v>1</v>
      </c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</row>
    <row r="2317" ht="12.75" customHeight="1">
      <c r="A2317" s="52" t="s">
        <v>133</v>
      </c>
      <c r="B2317" s="26" t="s">
        <v>1919</v>
      </c>
      <c r="C2317" s="34">
        <v>374.0</v>
      </c>
      <c r="D2317" s="26" t="s">
        <v>7671</v>
      </c>
      <c r="E2317" s="26" t="s">
        <v>1905</v>
      </c>
      <c r="F2317" s="28"/>
      <c r="G2317" s="28"/>
      <c r="H2317" s="28"/>
      <c r="I2317" s="28"/>
      <c r="J2317" s="26" t="s">
        <v>1467</v>
      </c>
      <c r="K2317" s="26" t="s">
        <v>996</v>
      </c>
      <c r="L2317" s="40">
        <v>45000.0</v>
      </c>
      <c r="M2317" s="29">
        <f t="shared" si="847"/>
        <v>45000</v>
      </c>
      <c r="N2317" s="53"/>
      <c r="O2317" s="37">
        <v>200000.0</v>
      </c>
      <c r="P2317" s="31">
        <f t="shared" si="848"/>
        <v>0.00225</v>
      </c>
      <c r="Q2317" s="32">
        <f t="shared" si="849"/>
        <v>-155000</v>
      </c>
      <c r="R2317" s="32">
        <f t="shared" si="850"/>
        <v>-165000</v>
      </c>
      <c r="S2317" s="28"/>
      <c r="T2317" s="28">
        <f t="shared" si="851"/>
        <v>1</v>
      </c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</row>
    <row r="2318" ht="12.75" customHeight="1">
      <c r="A2318" s="25" t="s">
        <v>133</v>
      </c>
      <c r="B2318" s="26" t="s">
        <v>1933</v>
      </c>
      <c r="C2318" s="39" t="s">
        <v>7672</v>
      </c>
      <c r="D2318" s="28" t="s">
        <v>7673</v>
      </c>
      <c r="E2318" s="28" t="s">
        <v>1905</v>
      </c>
      <c r="F2318" s="28" t="s">
        <v>1924</v>
      </c>
      <c r="G2318" s="28" t="s">
        <v>7674</v>
      </c>
      <c r="H2318" s="53" t="s">
        <v>2477</v>
      </c>
      <c r="I2318" s="28" t="s">
        <v>2205</v>
      </c>
      <c r="J2318" s="28" t="s">
        <v>1735</v>
      </c>
      <c r="K2318" s="28" t="s">
        <v>223</v>
      </c>
      <c r="L2318" s="29">
        <f t="shared" ref="L2318:L2322" si="852">M2318*1.2</f>
        <v>810000</v>
      </c>
      <c r="M2318" s="49">
        <v>675000.0</v>
      </c>
      <c r="N2318" s="28"/>
      <c r="O2318" s="37">
        <v>200000.0</v>
      </c>
      <c r="P2318" s="31">
        <f t="shared" si="848"/>
        <v>0.0405</v>
      </c>
      <c r="Q2318" s="32">
        <f t="shared" si="849"/>
        <v>610000</v>
      </c>
      <c r="R2318" s="32">
        <f t="shared" si="850"/>
        <v>600000</v>
      </c>
      <c r="S2318" s="28"/>
      <c r="T2318" s="28">
        <f t="shared" si="851"/>
        <v>0</v>
      </c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</row>
    <row r="2319" ht="12.75" customHeight="1">
      <c r="A2319" s="25" t="s">
        <v>133</v>
      </c>
      <c r="B2319" s="26" t="s">
        <v>1933</v>
      </c>
      <c r="C2319" s="39" t="s">
        <v>3806</v>
      </c>
      <c r="D2319" s="28" t="s">
        <v>7675</v>
      </c>
      <c r="E2319" s="28" t="s">
        <v>1905</v>
      </c>
      <c r="F2319" s="28" t="s">
        <v>1924</v>
      </c>
      <c r="G2319" s="28" t="s">
        <v>7676</v>
      </c>
      <c r="H2319" s="53" t="s">
        <v>2477</v>
      </c>
      <c r="I2319" s="28" t="s">
        <v>2869</v>
      </c>
      <c r="J2319" s="28" t="s">
        <v>1539</v>
      </c>
      <c r="K2319" s="28" t="s">
        <v>431</v>
      </c>
      <c r="L2319" s="29">
        <f t="shared" si="852"/>
        <v>240000</v>
      </c>
      <c r="M2319" s="49">
        <v>200000.0</v>
      </c>
      <c r="N2319" s="28"/>
      <c r="O2319" s="37">
        <v>200000.0</v>
      </c>
      <c r="P2319" s="31">
        <f t="shared" si="848"/>
        <v>0.012</v>
      </c>
      <c r="Q2319" s="32">
        <f t="shared" si="849"/>
        <v>40000</v>
      </c>
      <c r="R2319" s="32">
        <f t="shared" si="850"/>
        <v>30000</v>
      </c>
      <c r="S2319" s="28"/>
      <c r="T2319" s="28">
        <f t="shared" si="851"/>
        <v>0</v>
      </c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</row>
    <row r="2320" ht="12.75" customHeight="1">
      <c r="A2320" s="25" t="s">
        <v>133</v>
      </c>
      <c r="B2320" s="26" t="s">
        <v>1933</v>
      </c>
      <c r="C2320" s="39" t="s">
        <v>3487</v>
      </c>
      <c r="D2320" s="28" t="s">
        <v>7677</v>
      </c>
      <c r="E2320" s="28" t="s">
        <v>1902</v>
      </c>
      <c r="F2320" s="28" t="s">
        <v>1924</v>
      </c>
      <c r="G2320" s="28" t="s">
        <v>7678</v>
      </c>
      <c r="H2320" s="53" t="s">
        <v>2477</v>
      </c>
      <c r="I2320" s="28" t="s">
        <v>2209</v>
      </c>
      <c r="J2320" s="28" t="s">
        <v>1729</v>
      </c>
      <c r="K2320" s="28" t="s">
        <v>1117</v>
      </c>
      <c r="L2320" s="29">
        <f t="shared" si="852"/>
        <v>360000</v>
      </c>
      <c r="M2320" s="49">
        <v>300000.0</v>
      </c>
      <c r="N2320" s="28"/>
      <c r="O2320" s="37">
        <v>200000.0</v>
      </c>
      <c r="P2320" s="31">
        <f t="shared" si="848"/>
        <v>0.018</v>
      </c>
      <c r="Q2320" s="32">
        <f t="shared" si="849"/>
        <v>160000</v>
      </c>
      <c r="R2320" s="32">
        <f t="shared" si="850"/>
        <v>150000</v>
      </c>
      <c r="S2320" s="28"/>
      <c r="T2320" s="28">
        <f t="shared" si="851"/>
        <v>0</v>
      </c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</row>
    <row r="2321" ht="12.75" customHeight="1">
      <c r="A2321" s="25" t="s">
        <v>133</v>
      </c>
      <c r="B2321" s="26" t="s">
        <v>1933</v>
      </c>
      <c r="C2321" s="39" t="s">
        <v>7679</v>
      </c>
      <c r="D2321" s="28" t="s">
        <v>7680</v>
      </c>
      <c r="E2321" s="28" t="s">
        <v>1902</v>
      </c>
      <c r="F2321" s="28" t="s">
        <v>1952</v>
      </c>
      <c r="G2321" s="28" t="s">
        <v>7681</v>
      </c>
      <c r="H2321" s="53" t="s">
        <v>2477</v>
      </c>
      <c r="I2321" s="28" t="s">
        <v>2314</v>
      </c>
      <c r="J2321" s="28" t="s">
        <v>1707</v>
      </c>
      <c r="K2321" s="28" t="s">
        <v>1183</v>
      </c>
      <c r="L2321" s="29">
        <f t="shared" si="852"/>
        <v>264000</v>
      </c>
      <c r="M2321" s="49">
        <v>220000.0</v>
      </c>
      <c r="N2321" s="28"/>
      <c r="O2321" s="37">
        <v>200000.0</v>
      </c>
      <c r="P2321" s="31">
        <f t="shared" si="848"/>
        <v>0.0132</v>
      </c>
      <c r="Q2321" s="32">
        <f t="shared" si="849"/>
        <v>64000</v>
      </c>
      <c r="R2321" s="32">
        <f t="shared" si="850"/>
        <v>54000</v>
      </c>
      <c r="S2321" s="28"/>
      <c r="T2321" s="28">
        <f t="shared" si="851"/>
        <v>0</v>
      </c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</row>
    <row r="2322" ht="12.75" customHeight="1">
      <c r="A2322" s="25" t="s">
        <v>133</v>
      </c>
      <c r="B2322" s="26" t="s">
        <v>1933</v>
      </c>
      <c r="C2322" s="39" t="s">
        <v>3255</v>
      </c>
      <c r="D2322" s="28" t="s">
        <v>7682</v>
      </c>
      <c r="E2322" s="28" t="s">
        <v>1905</v>
      </c>
      <c r="F2322" s="28" t="s">
        <v>1924</v>
      </c>
      <c r="G2322" s="28" t="s">
        <v>7683</v>
      </c>
      <c r="H2322" s="53" t="s">
        <v>2477</v>
      </c>
      <c r="I2322" s="28" t="s">
        <v>2314</v>
      </c>
      <c r="J2322" s="28" t="s">
        <v>1729</v>
      </c>
      <c r="K2322" s="28" t="s">
        <v>565</v>
      </c>
      <c r="L2322" s="29">
        <f t="shared" si="852"/>
        <v>4440000</v>
      </c>
      <c r="M2322" s="49">
        <v>3700000.0</v>
      </c>
      <c r="N2322" s="28"/>
      <c r="O2322" s="37">
        <v>200000.0</v>
      </c>
      <c r="P2322" s="31">
        <f t="shared" si="848"/>
        <v>0.222</v>
      </c>
      <c r="Q2322" s="32">
        <f t="shared" si="849"/>
        <v>4240000</v>
      </c>
      <c r="R2322" s="32">
        <f t="shared" si="850"/>
        <v>4230000</v>
      </c>
      <c r="S2322" s="28"/>
      <c r="T2322" s="28">
        <f t="shared" si="851"/>
        <v>0</v>
      </c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</row>
    <row r="2323" ht="12.75" customHeight="1">
      <c r="A2323" s="38" t="s">
        <v>133</v>
      </c>
      <c r="B2323" s="34" t="s">
        <v>1933</v>
      </c>
      <c r="C2323" s="39" t="s">
        <v>7264</v>
      </c>
      <c r="D2323" s="28" t="s">
        <v>7684</v>
      </c>
      <c r="E2323" s="28" t="s">
        <v>1902</v>
      </c>
      <c r="F2323" s="28" t="s">
        <v>1952</v>
      </c>
      <c r="G2323" s="28" t="s">
        <v>7685</v>
      </c>
      <c r="H2323" s="28" t="s">
        <v>2477</v>
      </c>
      <c r="I2323" s="28" t="s">
        <v>2205</v>
      </c>
      <c r="J2323" s="53" t="s">
        <v>1610</v>
      </c>
      <c r="K2323" s="28" t="s">
        <v>1389</v>
      </c>
      <c r="L2323" s="29">
        <v>360000.0</v>
      </c>
      <c r="M2323" s="49">
        <v>300000.0</v>
      </c>
      <c r="N2323" s="28"/>
      <c r="O2323" s="30">
        <v>200000.0</v>
      </c>
      <c r="P2323" s="31">
        <f t="shared" si="848"/>
        <v>0.018</v>
      </c>
      <c r="Q2323" s="32">
        <f t="shared" si="849"/>
        <v>160000</v>
      </c>
      <c r="R2323" s="32">
        <f t="shared" si="850"/>
        <v>150000</v>
      </c>
      <c r="S2323" s="28"/>
      <c r="T2323" s="28">
        <f t="shared" si="851"/>
        <v>0</v>
      </c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</row>
    <row r="2324" ht="12.75" customHeight="1">
      <c r="A2324" s="25" t="s">
        <v>133</v>
      </c>
      <c r="B2324" s="26" t="s">
        <v>1937</v>
      </c>
      <c r="C2324" s="44" t="s">
        <v>7686</v>
      </c>
      <c r="D2324" s="6" t="s">
        <v>7687</v>
      </c>
      <c r="E2324" s="6" t="s">
        <v>1902</v>
      </c>
      <c r="F2324" s="6" t="s">
        <v>1924</v>
      </c>
      <c r="G2324" s="6" t="s">
        <v>7688</v>
      </c>
      <c r="I2324" s="6" t="s">
        <v>2477</v>
      </c>
      <c r="J2324" s="6" t="s">
        <v>1729</v>
      </c>
      <c r="K2324" s="6" t="s">
        <v>872</v>
      </c>
      <c r="L2324" s="29">
        <f>M2324*1.2</f>
        <v>132000</v>
      </c>
      <c r="M2324" s="45">
        <v>110000.0</v>
      </c>
      <c r="O2324" s="30">
        <v>200000.0</v>
      </c>
      <c r="P2324" s="31">
        <v>0.0055000000000000005</v>
      </c>
      <c r="Q2324" s="32">
        <v>-90000.0</v>
      </c>
      <c r="R2324" s="32">
        <v>-100000.0</v>
      </c>
      <c r="S2324" s="28"/>
      <c r="T2324" s="28">
        <f>IF(O2324&gt;=M2324,1,0)</f>
        <v>1</v>
      </c>
    </row>
    <row r="2325" ht="12.75" customHeight="1">
      <c r="A2325" s="38" t="s">
        <v>134</v>
      </c>
      <c r="B2325" s="34" t="s">
        <v>1921</v>
      </c>
      <c r="C2325" s="39" t="s">
        <v>7689</v>
      </c>
      <c r="D2325" s="28" t="s">
        <v>7690</v>
      </c>
      <c r="E2325" s="26" t="s">
        <v>1905</v>
      </c>
      <c r="F2325" s="28" t="s">
        <v>1924</v>
      </c>
      <c r="G2325" s="28" t="s">
        <v>7691</v>
      </c>
      <c r="H2325" s="28" t="s">
        <v>3882</v>
      </c>
      <c r="I2325" s="28" t="s">
        <v>4934</v>
      </c>
      <c r="J2325" s="28" t="s">
        <v>1651</v>
      </c>
      <c r="K2325" s="28" t="s">
        <v>304</v>
      </c>
      <c r="L2325" s="40">
        <v>1000.0</v>
      </c>
      <c r="M2325" s="29">
        <f>L2325</f>
        <v>1000</v>
      </c>
      <c r="N2325" s="26"/>
      <c r="O2325" s="37">
        <v>4000.0</v>
      </c>
      <c r="P2325" s="31">
        <f t="shared" ref="P2325:P2345" si="853">sum(L2325/O2325/100)</f>
        <v>0.0025</v>
      </c>
      <c r="Q2325" s="32">
        <f t="shared" ref="Q2325:Q2345" si="854">sum(L2325-O2325)</f>
        <v>-3000</v>
      </c>
      <c r="R2325" s="32">
        <f t="shared" ref="R2325:R2345" si="855">L2325-O2325-$S$1</f>
        <v>-13000</v>
      </c>
      <c r="S2325" s="28"/>
      <c r="T2325" s="28">
        <f t="shared" ref="T2325:T2345" si="856">IF(O2325&gt;=L2325,1,0)</f>
        <v>1</v>
      </c>
      <c r="V2325" s="28"/>
      <c r="W2325" s="28"/>
      <c r="X2325" s="28"/>
    </row>
    <row r="2326" ht="12.75" customHeight="1">
      <c r="A2326" s="25" t="s">
        <v>135</v>
      </c>
      <c r="B2326" s="26" t="s">
        <v>1900</v>
      </c>
      <c r="C2326" s="27">
        <v>63.0</v>
      </c>
      <c r="D2326" s="28" t="s">
        <v>7692</v>
      </c>
      <c r="E2326" s="28" t="s">
        <v>1902</v>
      </c>
      <c r="F2326" s="28"/>
      <c r="G2326" s="28" t="s">
        <v>7693</v>
      </c>
      <c r="H2326" s="28"/>
      <c r="I2326" s="28"/>
      <c r="J2326" s="28" t="s">
        <v>1435</v>
      </c>
      <c r="K2326" s="28" t="s">
        <v>1079</v>
      </c>
      <c r="L2326" s="29">
        <f t="shared" ref="L2326:L2329" si="857">M2326*1.2</f>
        <v>86400</v>
      </c>
      <c r="M2326" s="29">
        <v>72000.0</v>
      </c>
      <c r="N2326" s="28"/>
      <c r="O2326" s="30">
        <v>10200.0</v>
      </c>
      <c r="P2326" s="31">
        <f t="shared" si="853"/>
        <v>0.08470588235</v>
      </c>
      <c r="Q2326" s="32">
        <f t="shared" si="854"/>
        <v>76200</v>
      </c>
      <c r="R2326" s="32">
        <f t="shared" si="855"/>
        <v>66200</v>
      </c>
      <c r="S2326" s="28"/>
      <c r="T2326" s="28">
        <f t="shared" si="856"/>
        <v>0</v>
      </c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</row>
    <row r="2327" ht="12.75" customHeight="1">
      <c r="A2327" s="25" t="s">
        <v>135</v>
      </c>
      <c r="B2327" s="26" t="s">
        <v>1900</v>
      </c>
      <c r="C2327" s="27">
        <v>132.0</v>
      </c>
      <c r="D2327" s="28" t="s">
        <v>7694</v>
      </c>
      <c r="E2327" s="28" t="s">
        <v>1905</v>
      </c>
      <c r="F2327" s="28"/>
      <c r="G2327" s="28" t="s">
        <v>7695</v>
      </c>
      <c r="H2327" s="28"/>
      <c r="I2327" s="28"/>
      <c r="J2327" s="28" t="s">
        <v>1801</v>
      </c>
      <c r="K2327" s="28" t="s">
        <v>1348</v>
      </c>
      <c r="L2327" s="29">
        <f t="shared" si="857"/>
        <v>6000</v>
      </c>
      <c r="M2327" s="29">
        <v>5000.0</v>
      </c>
      <c r="N2327" s="28"/>
      <c r="O2327" s="30">
        <v>10200.0</v>
      </c>
      <c r="P2327" s="31">
        <f t="shared" si="853"/>
        <v>0.005882352941</v>
      </c>
      <c r="Q2327" s="32">
        <f t="shared" si="854"/>
        <v>-4200</v>
      </c>
      <c r="R2327" s="32">
        <f t="shared" si="855"/>
        <v>-14200</v>
      </c>
      <c r="S2327" s="28"/>
      <c r="T2327" s="28">
        <f t="shared" si="856"/>
        <v>1</v>
      </c>
      <c r="V2327" s="28"/>
      <c r="W2327" s="28"/>
      <c r="X2327" s="28"/>
    </row>
    <row r="2328" ht="12.75" customHeight="1">
      <c r="A2328" s="25" t="s">
        <v>135</v>
      </c>
      <c r="B2328" s="26" t="s">
        <v>1900</v>
      </c>
      <c r="C2328" s="27">
        <v>248.0</v>
      </c>
      <c r="D2328" s="28" t="s">
        <v>7696</v>
      </c>
      <c r="E2328" s="28" t="s">
        <v>1902</v>
      </c>
      <c r="F2328" s="28"/>
      <c r="G2328" s="28" t="s">
        <v>7697</v>
      </c>
      <c r="H2328" s="28"/>
      <c r="I2328" s="28"/>
      <c r="J2328" s="28" t="s">
        <v>1701</v>
      </c>
      <c r="K2328" s="28" t="s">
        <v>1012</v>
      </c>
      <c r="L2328" s="29">
        <f t="shared" si="857"/>
        <v>30000</v>
      </c>
      <c r="M2328" s="29">
        <v>25000.0</v>
      </c>
      <c r="N2328" s="28"/>
      <c r="O2328" s="30">
        <v>10200.0</v>
      </c>
      <c r="P2328" s="31">
        <f t="shared" si="853"/>
        <v>0.02941176471</v>
      </c>
      <c r="Q2328" s="32">
        <f t="shared" si="854"/>
        <v>19800</v>
      </c>
      <c r="R2328" s="32">
        <f t="shared" si="855"/>
        <v>9800</v>
      </c>
      <c r="S2328" s="28"/>
      <c r="T2328" s="28">
        <f t="shared" si="856"/>
        <v>0</v>
      </c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</row>
    <row r="2329" ht="12.75" customHeight="1">
      <c r="A2329" s="25" t="s">
        <v>135</v>
      </c>
      <c r="B2329" s="26" t="s">
        <v>1900</v>
      </c>
      <c r="C2329" s="27">
        <v>385.0</v>
      </c>
      <c r="D2329" s="28" t="s">
        <v>7698</v>
      </c>
      <c r="E2329" s="28" t="s">
        <v>1902</v>
      </c>
      <c r="F2329" s="28"/>
      <c r="G2329" s="28" t="s">
        <v>7699</v>
      </c>
      <c r="H2329" s="28"/>
      <c r="I2329" s="28"/>
      <c r="J2329" s="28" t="s">
        <v>1839</v>
      </c>
      <c r="K2329" s="28" t="s">
        <v>1041</v>
      </c>
      <c r="L2329" s="29">
        <f t="shared" si="857"/>
        <v>40800</v>
      </c>
      <c r="M2329" s="29">
        <v>34000.0</v>
      </c>
      <c r="N2329" s="28"/>
      <c r="O2329" s="30">
        <v>10200.0</v>
      </c>
      <c r="P2329" s="31">
        <f t="shared" si="853"/>
        <v>0.04</v>
      </c>
      <c r="Q2329" s="32">
        <f t="shared" si="854"/>
        <v>30600</v>
      </c>
      <c r="R2329" s="32">
        <f t="shared" si="855"/>
        <v>20600</v>
      </c>
      <c r="S2329" s="28"/>
      <c r="T2329" s="28">
        <f t="shared" si="856"/>
        <v>0</v>
      </c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</row>
    <row r="2330" ht="12.75" customHeight="1">
      <c r="A2330" s="52" t="s">
        <v>135</v>
      </c>
      <c r="B2330" s="26" t="s">
        <v>1919</v>
      </c>
      <c r="C2330" s="34">
        <v>274.0</v>
      </c>
      <c r="D2330" s="26" t="s">
        <v>7700</v>
      </c>
      <c r="E2330" s="26" t="s">
        <v>1902</v>
      </c>
      <c r="F2330" s="28"/>
      <c r="G2330" s="28"/>
      <c r="H2330" s="28"/>
      <c r="I2330" s="28"/>
      <c r="J2330" s="26" t="s">
        <v>1435</v>
      </c>
      <c r="K2330" s="26" t="s">
        <v>1088</v>
      </c>
      <c r="L2330" s="40">
        <v>72000.0</v>
      </c>
      <c r="M2330" s="29">
        <f t="shared" ref="M2330:M2345" si="858">L2330</f>
        <v>72000</v>
      </c>
      <c r="N2330" s="53"/>
      <c r="O2330" s="30">
        <v>10200.0</v>
      </c>
      <c r="P2330" s="31">
        <f t="shared" si="853"/>
        <v>0.07058823529</v>
      </c>
      <c r="Q2330" s="32">
        <f t="shared" si="854"/>
        <v>61800</v>
      </c>
      <c r="R2330" s="32">
        <f t="shared" si="855"/>
        <v>51800</v>
      </c>
      <c r="S2330" s="28"/>
      <c r="T2330" s="28">
        <f t="shared" si="856"/>
        <v>0</v>
      </c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</row>
    <row r="2331" ht="12.75" customHeight="1">
      <c r="A2331" s="52" t="s">
        <v>135</v>
      </c>
      <c r="B2331" s="26" t="s">
        <v>1919</v>
      </c>
      <c r="C2331" s="34">
        <v>491.0</v>
      </c>
      <c r="D2331" s="26" t="s">
        <v>7701</v>
      </c>
      <c r="E2331" s="26" t="s">
        <v>1902</v>
      </c>
      <c r="F2331" s="28"/>
      <c r="G2331" s="28"/>
      <c r="H2331" s="28"/>
      <c r="I2331" s="28"/>
      <c r="J2331" s="26" t="s">
        <v>1435</v>
      </c>
      <c r="K2331" s="26" t="s">
        <v>777</v>
      </c>
      <c r="L2331" s="40">
        <v>45000.0</v>
      </c>
      <c r="M2331" s="29">
        <f t="shared" si="858"/>
        <v>45000</v>
      </c>
      <c r="N2331" s="53"/>
      <c r="O2331" s="30">
        <v>10200.0</v>
      </c>
      <c r="P2331" s="31">
        <f t="shared" si="853"/>
        <v>0.04411764706</v>
      </c>
      <c r="Q2331" s="32">
        <f t="shared" si="854"/>
        <v>34800</v>
      </c>
      <c r="R2331" s="32">
        <f t="shared" si="855"/>
        <v>24800</v>
      </c>
      <c r="S2331" s="28"/>
      <c r="T2331" s="28">
        <f t="shared" si="856"/>
        <v>0</v>
      </c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</row>
    <row r="2332" ht="12.75" customHeight="1">
      <c r="A2332" s="33" t="s">
        <v>135</v>
      </c>
      <c r="B2332" s="26" t="s">
        <v>2005</v>
      </c>
      <c r="C2332" s="54">
        <v>522.0</v>
      </c>
      <c r="D2332" s="28" t="s">
        <v>7702</v>
      </c>
      <c r="E2332" s="26" t="s">
        <v>1902</v>
      </c>
      <c r="F2332" s="35" t="s">
        <v>2010</v>
      </c>
      <c r="G2332" s="35" t="s">
        <v>7703</v>
      </c>
      <c r="H2332" s="28"/>
      <c r="I2332" s="28"/>
      <c r="J2332" s="35" t="s">
        <v>1435</v>
      </c>
      <c r="K2332" s="35" t="s">
        <v>842</v>
      </c>
      <c r="L2332" s="40">
        <v>12000.0</v>
      </c>
      <c r="M2332" s="29">
        <f t="shared" si="858"/>
        <v>12000</v>
      </c>
      <c r="N2332" s="53"/>
      <c r="O2332" s="30">
        <v>10200.0</v>
      </c>
      <c r="P2332" s="31">
        <f t="shared" si="853"/>
        <v>0.01176470588</v>
      </c>
      <c r="Q2332" s="32">
        <f t="shared" si="854"/>
        <v>1800</v>
      </c>
      <c r="R2332" s="32">
        <f t="shared" si="855"/>
        <v>-8200</v>
      </c>
      <c r="S2332" s="28"/>
      <c r="T2332" s="28">
        <f t="shared" si="856"/>
        <v>0</v>
      </c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</row>
    <row r="2333" ht="12.75" customHeight="1">
      <c r="A2333" s="33" t="s">
        <v>135</v>
      </c>
      <c r="B2333" s="26" t="s">
        <v>2005</v>
      </c>
      <c r="C2333" s="54">
        <v>730.0</v>
      </c>
      <c r="D2333" s="28" t="s">
        <v>7704</v>
      </c>
      <c r="E2333" s="26" t="s">
        <v>1902</v>
      </c>
      <c r="F2333" s="35" t="s">
        <v>1924</v>
      </c>
      <c r="G2333" s="35">
        <v>2023.0</v>
      </c>
      <c r="H2333" s="28"/>
      <c r="I2333" s="28"/>
      <c r="J2333" s="35" t="s">
        <v>1741</v>
      </c>
      <c r="K2333" s="35" t="s">
        <v>374</v>
      </c>
      <c r="L2333" s="40">
        <v>8000.0</v>
      </c>
      <c r="M2333" s="29">
        <f t="shared" si="858"/>
        <v>8000</v>
      </c>
      <c r="N2333" s="53"/>
      <c r="O2333" s="30">
        <v>10200.0</v>
      </c>
      <c r="P2333" s="31">
        <f t="shared" si="853"/>
        <v>0.007843137255</v>
      </c>
      <c r="Q2333" s="32">
        <f t="shared" si="854"/>
        <v>-2200</v>
      </c>
      <c r="R2333" s="32">
        <f t="shared" si="855"/>
        <v>-12200</v>
      </c>
      <c r="S2333" s="28"/>
      <c r="T2333" s="28">
        <f t="shared" si="856"/>
        <v>1</v>
      </c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</row>
    <row r="2334" ht="12.75" customHeight="1">
      <c r="A2334" s="52" t="s">
        <v>135</v>
      </c>
      <c r="B2334" s="26" t="s">
        <v>2005</v>
      </c>
      <c r="C2334" s="34">
        <v>888.0</v>
      </c>
      <c r="D2334" s="28" t="str">
        <f>CONCATENATE(A2334," x ", G2334)</f>
        <v>Soldier's Call (GB) x Myrtie (IRE)</v>
      </c>
      <c r="E2334" s="26" t="s">
        <v>1905</v>
      </c>
      <c r="F2334" s="26" t="s">
        <v>2437</v>
      </c>
      <c r="G2334" s="26" t="s">
        <v>7705</v>
      </c>
      <c r="H2334" s="28"/>
      <c r="I2334" s="28"/>
      <c r="J2334" s="26" t="s">
        <v>1431</v>
      </c>
      <c r="K2334" s="26" t="s">
        <v>1272</v>
      </c>
      <c r="L2334" s="55">
        <v>5000.0</v>
      </c>
      <c r="M2334" s="29">
        <f t="shared" si="858"/>
        <v>5000</v>
      </c>
      <c r="N2334" s="28"/>
      <c r="O2334" s="37">
        <v>10200.0</v>
      </c>
      <c r="P2334" s="31">
        <f t="shared" si="853"/>
        <v>0.004901960784</v>
      </c>
      <c r="Q2334" s="32">
        <f t="shared" si="854"/>
        <v>-5200</v>
      </c>
      <c r="R2334" s="32">
        <f t="shared" si="855"/>
        <v>-15200</v>
      </c>
      <c r="S2334" s="28"/>
      <c r="T2334" s="28">
        <f t="shared" si="856"/>
        <v>1</v>
      </c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</row>
    <row r="2335" ht="12.75" customHeight="1">
      <c r="A2335" s="38" t="s">
        <v>135</v>
      </c>
      <c r="B2335" s="34" t="s">
        <v>1921</v>
      </c>
      <c r="C2335" s="39" t="s">
        <v>4627</v>
      </c>
      <c r="D2335" s="28" t="s">
        <v>7706</v>
      </c>
      <c r="E2335" s="26" t="s">
        <v>1905</v>
      </c>
      <c r="F2335" s="28" t="s">
        <v>1924</v>
      </c>
      <c r="G2335" s="28" t="s">
        <v>7707</v>
      </c>
      <c r="H2335" s="28" t="s">
        <v>130</v>
      </c>
      <c r="I2335" s="28" t="s">
        <v>3708</v>
      </c>
      <c r="J2335" s="28" t="s">
        <v>1435</v>
      </c>
      <c r="K2335" s="28" t="s">
        <v>324</v>
      </c>
      <c r="L2335" s="40">
        <v>5000.0</v>
      </c>
      <c r="M2335" s="29">
        <f t="shared" si="858"/>
        <v>5000</v>
      </c>
      <c r="N2335" s="41"/>
      <c r="O2335" s="37">
        <v>10200.0</v>
      </c>
      <c r="P2335" s="31">
        <f t="shared" si="853"/>
        <v>0.004901960784</v>
      </c>
      <c r="Q2335" s="32">
        <f t="shared" si="854"/>
        <v>-5200</v>
      </c>
      <c r="R2335" s="32">
        <f t="shared" si="855"/>
        <v>-15200</v>
      </c>
      <c r="S2335" s="28"/>
      <c r="T2335" s="28">
        <f t="shared" si="856"/>
        <v>1</v>
      </c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</row>
    <row r="2336" ht="12.75" customHeight="1">
      <c r="A2336" s="38" t="s">
        <v>135</v>
      </c>
      <c r="B2336" s="34" t="s">
        <v>1921</v>
      </c>
      <c r="C2336" s="39" t="s">
        <v>7708</v>
      </c>
      <c r="D2336" s="28" t="s">
        <v>7709</v>
      </c>
      <c r="E2336" s="26" t="s">
        <v>1902</v>
      </c>
      <c r="F2336" s="28" t="s">
        <v>1924</v>
      </c>
      <c r="G2336" s="28" t="s">
        <v>7710</v>
      </c>
      <c r="H2336" s="28" t="s">
        <v>130</v>
      </c>
      <c r="I2336" s="28" t="s">
        <v>47</v>
      </c>
      <c r="J2336" s="28" t="s">
        <v>1779</v>
      </c>
      <c r="K2336" s="28" t="s">
        <v>1040</v>
      </c>
      <c r="L2336" s="40">
        <v>8000.0</v>
      </c>
      <c r="M2336" s="29">
        <f t="shared" si="858"/>
        <v>8000</v>
      </c>
      <c r="N2336" s="41"/>
      <c r="O2336" s="37">
        <v>10200.0</v>
      </c>
      <c r="P2336" s="31">
        <f t="shared" si="853"/>
        <v>0.007843137255</v>
      </c>
      <c r="Q2336" s="32">
        <f t="shared" si="854"/>
        <v>-2200</v>
      </c>
      <c r="R2336" s="32">
        <f t="shared" si="855"/>
        <v>-12200</v>
      </c>
      <c r="S2336" s="28"/>
      <c r="T2336" s="28">
        <f t="shared" si="856"/>
        <v>1</v>
      </c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</row>
    <row r="2337" ht="12.75" customHeight="1">
      <c r="A2337" s="38" t="s">
        <v>135</v>
      </c>
      <c r="B2337" s="34" t="s">
        <v>1921</v>
      </c>
      <c r="C2337" s="39" t="s">
        <v>4059</v>
      </c>
      <c r="D2337" s="28" t="s">
        <v>7711</v>
      </c>
      <c r="E2337" s="26" t="s">
        <v>1902</v>
      </c>
      <c r="F2337" s="28" t="s">
        <v>1952</v>
      </c>
      <c r="G2337" s="28" t="s">
        <v>7712</v>
      </c>
      <c r="H2337" s="28" t="s">
        <v>130</v>
      </c>
      <c r="I2337" s="28" t="s">
        <v>2634</v>
      </c>
      <c r="J2337" s="28" t="s">
        <v>1432</v>
      </c>
      <c r="K2337" s="28" t="s">
        <v>1306</v>
      </c>
      <c r="L2337" s="40">
        <v>13000.0</v>
      </c>
      <c r="M2337" s="29">
        <f t="shared" si="858"/>
        <v>13000</v>
      </c>
      <c r="N2337" s="41"/>
      <c r="O2337" s="37">
        <v>10200.0</v>
      </c>
      <c r="P2337" s="31">
        <f t="shared" si="853"/>
        <v>0.01274509804</v>
      </c>
      <c r="Q2337" s="32">
        <f t="shared" si="854"/>
        <v>2800</v>
      </c>
      <c r="R2337" s="32">
        <f t="shared" si="855"/>
        <v>-7200</v>
      </c>
      <c r="S2337" s="28"/>
      <c r="T2337" s="28">
        <f t="shared" si="856"/>
        <v>0</v>
      </c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</row>
    <row r="2338" ht="12.75" customHeight="1">
      <c r="A2338" s="38" t="s">
        <v>135</v>
      </c>
      <c r="B2338" s="34" t="s">
        <v>1921</v>
      </c>
      <c r="C2338" s="39" t="s">
        <v>5143</v>
      </c>
      <c r="D2338" s="28" t="s">
        <v>7713</v>
      </c>
      <c r="E2338" s="26" t="s">
        <v>1905</v>
      </c>
      <c r="F2338" s="28" t="s">
        <v>1924</v>
      </c>
      <c r="G2338" s="28" t="s">
        <v>7714</v>
      </c>
      <c r="H2338" s="28" t="s">
        <v>130</v>
      </c>
      <c r="I2338" s="28" t="s">
        <v>44</v>
      </c>
      <c r="J2338" s="28" t="s">
        <v>1779</v>
      </c>
      <c r="K2338" s="28" t="s">
        <v>798</v>
      </c>
      <c r="L2338" s="40">
        <v>4000.0</v>
      </c>
      <c r="M2338" s="29">
        <f t="shared" si="858"/>
        <v>4000</v>
      </c>
      <c r="N2338" s="41"/>
      <c r="O2338" s="37">
        <v>10200.0</v>
      </c>
      <c r="P2338" s="31">
        <f t="shared" si="853"/>
        <v>0.003921568627</v>
      </c>
      <c r="Q2338" s="32">
        <f t="shared" si="854"/>
        <v>-6200</v>
      </c>
      <c r="R2338" s="32">
        <f t="shared" si="855"/>
        <v>-16200</v>
      </c>
      <c r="S2338" s="28"/>
      <c r="T2338" s="28">
        <f t="shared" si="856"/>
        <v>1</v>
      </c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</row>
    <row r="2339" ht="12.75" customHeight="1">
      <c r="A2339" s="38" t="s">
        <v>135</v>
      </c>
      <c r="B2339" s="34" t="s">
        <v>1921</v>
      </c>
      <c r="C2339" s="39" t="s">
        <v>7055</v>
      </c>
      <c r="D2339" s="28" t="s">
        <v>7715</v>
      </c>
      <c r="E2339" s="26" t="s">
        <v>1905</v>
      </c>
      <c r="F2339" s="28" t="s">
        <v>1924</v>
      </c>
      <c r="G2339" s="28" t="s">
        <v>7716</v>
      </c>
      <c r="H2339" s="28" t="s">
        <v>130</v>
      </c>
      <c r="I2339" s="28" t="s">
        <v>9</v>
      </c>
      <c r="J2339" s="28" t="s">
        <v>1779</v>
      </c>
      <c r="K2339" s="28" t="s">
        <v>1225</v>
      </c>
      <c r="L2339" s="40">
        <v>2000.0</v>
      </c>
      <c r="M2339" s="29">
        <f t="shared" si="858"/>
        <v>2000</v>
      </c>
      <c r="N2339" s="41"/>
      <c r="O2339" s="37">
        <v>10200.0</v>
      </c>
      <c r="P2339" s="31">
        <f t="shared" si="853"/>
        <v>0.001960784314</v>
      </c>
      <c r="Q2339" s="32">
        <f t="shared" si="854"/>
        <v>-8200</v>
      </c>
      <c r="R2339" s="32">
        <f t="shared" si="855"/>
        <v>-18200</v>
      </c>
      <c r="S2339" s="28"/>
      <c r="T2339" s="28">
        <f t="shared" si="856"/>
        <v>1</v>
      </c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</row>
    <row r="2340" ht="12.75" customHeight="1">
      <c r="A2340" s="38" t="s">
        <v>135</v>
      </c>
      <c r="B2340" s="34" t="s">
        <v>1921</v>
      </c>
      <c r="C2340" s="39" t="s">
        <v>7058</v>
      </c>
      <c r="D2340" s="28" t="s">
        <v>7717</v>
      </c>
      <c r="E2340" s="26" t="s">
        <v>1902</v>
      </c>
      <c r="F2340" s="28" t="s">
        <v>1924</v>
      </c>
      <c r="G2340" s="28" t="s">
        <v>7718</v>
      </c>
      <c r="H2340" s="28" t="s">
        <v>130</v>
      </c>
      <c r="I2340" s="28" t="s">
        <v>2608</v>
      </c>
      <c r="J2340" s="28" t="s">
        <v>1779</v>
      </c>
      <c r="K2340" s="28" t="s">
        <v>188</v>
      </c>
      <c r="L2340" s="40">
        <v>5000.0</v>
      </c>
      <c r="M2340" s="29">
        <f t="shared" si="858"/>
        <v>5000</v>
      </c>
      <c r="N2340" s="41"/>
      <c r="O2340" s="37">
        <v>10200.0</v>
      </c>
      <c r="P2340" s="31">
        <f t="shared" si="853"/>
        <v>0.004901960784</v>
      </c>
      <c r="Q2340" s="32">
        <f t="shared" si="854"/>
        <v>-5200</v>
      </c>
      <c r="R2340" s="32">
        <f t="shared" si="855"/>
        <v>-15200</v>
      </c>
      <c r="S2340" s="28"/>
      <c r="T2340" s="28">
        <f t="shared" si="856"/>
        <v>1</v>
      </c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</row>
    <row r="2341" ht="12.75" customHeight="1">
      <c r="A2341" s="38" t="s">
        <v>135</v>
      </c>
      <c r="B2341" s="34" t="s">
        <v>1921</v>
      </c>
      <c r="C2341" s="39" t="s">
        <v>6774</v>
      </c>
      <c r="D2341" s="28" t="s">
        <v>7719</v>
      </c>
      <c r="E2341" s="26" t="s">
        <v>1902</v>
      </c>
      <c r="F2341" s="28" t="s">
        <v>1944</v>
      </c>
      <c r="G2341" s="28" t="s">
        <v>7720</v>
      </c>
      <c r="H2341" s="28" t="s">
        <v>130</v>
      </c>
      <c r="I2341" s="28" t="s">
        <v>3828</v>
      </c>
      <c r="J2341" s="28" t="s">
        <v>1861</v>
      </c>
      <c r="K2341" s="28" t="s">
        <v>1069</v>
      </c>
      <c r="L2341" s="40">
        <v>4000.0</v>
      </c>
      <c r="M2341" s="29">
        <f t="shared" si="858"/>
        <v>4000</v>
      </c>
      <c r="N2341" s="41"/>
      <c r="O2341" s="37">
        <v>10200.0</v>
      </c>
      <c r="P2341" s="31">
        <f t="shared" si="853"/>
        <v>0.003921568627</v>
      </c>
      <c r="Q2341" s="32">
        <f t="shared" si="854"/>
        <v>-6200</v>
      </c>
      <c r="R2341" s="32">
        <f t="shared" si="855"/>
        <v>-16200</v>
      </c>
      <c r="S2341" s="28"/>
      <c r="T2341" s="28">
        <f t="shared" si="856"/>
        <v>1</v>
      </c>
      <c r="V2341" s="28"/>
      <c r="W2341" s="28"/>
      <c r="X2341" s="28"/>
    </row>
    <row r="2342" ht="12.75" customHeight="1">
      <c r="A2342" s="38" t="s">
        <v>135</v>
      </c>
      <c r="B2342" s="34" t="s">
        <v>1921</v>
      </c>
      <c r="C2342" s="39" t="s">
        <v>3039</v>
      </c>
      <c r="D2342" s="28" t="s">
        <v>7721</v>
      </c>
      <c r="E2342" s="26" t="s">
        <v>1902</v>
      </c>
      <c r="F2342" s="28" t="s">
        <v>1924</v>
      </c>
      <c r="G2342" s="28" t="s">
        <v>7722</v>
      </c>
      <c r="H2342" s="28" t="s">
        <v>130</v>
      </c>
      <c r="I2342" s="28" t="s">
        <v>2505</v>
      </c>
      <c r="J2342" s="28" t="s">
        <v>1557</v>
      </c>
      <c r="K2342" s="28" t="s">
        <v>1101</v>
      </c>
      <c r="L2342" s="40">
        <v>1500.0</v>
      </c>
      <c r="M2342" s="29">
        <f t="shared" si="858"/>
        <v>1500</v>
      </c>
      <c r="N2342" s="41"/>
      <c r="O2342" s="37">
        <v>10200.0</v>
      </c>
      <c r="P2342" s="31">
        <f t="shared" si="853"/>
        <v>0.001470588235</v>
      </c>
      <c r="Q2342" s="32">
        <f t="shared" si="854"/>
        <v>-8700</v>
      </c>
      <c r="R2342" s="32">
        <f t="shared" si="855"/>
        <v>-18700</v>
      </c>
      <c r="S2342" s="28"/>
      <c r="T2342" s="28">
        <f t="shared" si="856"/>
        <v>1</v>
      </c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</row>
    <row r="2343" ht="12.75" customHeight="1">
      <c r="A2343" s="38" t="s">
        <v>135</v>
      </c>
      <c r="B2343" s="34" t="s">
        <v>1921</v>
      </c>
      <c r="C2343" s="39" t="s">
        <v>7723</v>
      </c>
      <c r="D2343" s="28" t="s">
        <v>7724</v>
      </c>
      <c r="E2343" s="26" t="s">
        <v>1902</v>
      </c>
      <c r="F2343" s="28" t="s">
        <v>2382</v>
      </c>
      <c r="G2343" s="28" t="s">
        <v>7725</v>
      </c>
      <c r="H2343" s="28" t="s">
        <v>130</v>
      </c>
      <c r="I2343" s="28" t="s">
        <v>44</v>
      </c>
      <c r="J2343" s="28" t="s">
        <v>1779</v>
      </c>
      <c r="K2343" s="28" t="s">
        <v>653</v>
      </c>
      <c r="L2343" s="40">
        <v>3500.0</v>
      </c>
      <c r="M2343" s="29">
        <f t="shared" si="858"/>
        <v>3500</v>
      </c>
      <c r="N2343" s="41"/>
      <c r="O2343" s="37">
        <v>10200.0</v>
      </c>
      <c r="P2343" s="31">
        <f t="shared" si="853"/>
        <v>0.003431372549</v>
      </c>
      <c r="Q2343" s="32">
        <f t="shared" si="854"/>
        <v>-6700</v>
      </c>
      <c r="R2343" s="32">
        <f t="shared" si="855"/>
        <v>-16700</v>
      </c>
      <c r="S2343" s="28"/>
      <c r="T2343" s="28">
        <f t="shared" si="856"/>
        <v>1</v>
      </c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</row>
    <row r="2344" ht="12.75" customHeight="1">
      <c r="A2344" s="38" t="s">
        <v>135</v>
      </c>
      <c r="B2344" s="34" t="s">
        <v>1928</v>
      </c>
      <c r="C2344" s="39" t="s">
        <v>7726</v>
      </c>
      <c r="D2344" s="28" t="s">
        <v>7727</v>
      </c>
      <c r="E2344" s="26" t="s">
        <v>1905</v>
      </c>
      <c r="F2344" s="28" t="s">
        <v>2382</v>
      </c>
      <c r="G2344" s="28" t="s">
        <v>7728</v>
      </c>
      <c r="H2344" s="28" t="s">
        <v>130</v>
      </c>
      <c r="I2344" s="28" t="s">
        <v>44</v>
      </c>
      <c r="J2344" s="28" t="s">
        <v>1730</v>
      </c>
      <c r="K2344" s="28" t="s">
        <v>1103</v>
      </c>
      <c r="L2344" s="40">
        <v>5000.0</v>
      </c>
      <c r="M2344" s="29">
        <f t="shared" si="858"/>
        <v>5000</v>
      </c>
      <c r="N2344" s="41"/>
      <c r="O2344" s="37">
        <v>10200.0</v>
      </c>
      <c r="P2344" s="31">
        <f t="shared" si="853"/>
        <v>0.004901960784</v>
      </c>
      <c r="Q2344" s="32">
        <f t="shared" si="854"/>
        <v>-5200</v>
      </c>
      <c r="R2344" s="32">
        <f t="shared" si="855"/>
        <v>-15200</v>
      </c>
      <c r="S2344" s="28"/>
      <c r="T2344" s="28">
        <f t="shared" si="856"/>
        <v>1</v>
      </c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</row>
    <row r="2345" ht="12.75" customHeight="1">
      <c r="A2345" s="38" t="s">
        <v>135</v>
      </c>
      <c r="B2345" s="34" t="s">
        <v>1928</v>
      </c>
      <c r="C2345" s="39" t="s">
        <v>7729</v>
      </c>
      <c r="D2345" s="28" t="s">
        <v>7730</v>
      </c>
      <c r="E2345" s="26" t="s">
        <v>1902</v>
      </c>
      <c r="F2345" s="28" t="s">
        <v>1924</v>
      </c>
      <c r="G2345" s="28" t="s">
        <v>7731</v>
      </c>
      <c r="H2345" s="28" t="s">
        <v>130</v>
      </c>
      <c r="I2345" s="28" t="s">
        <v>2477</v>
      </c>
      <c r="J2345" s="28" t="s">
        <v>1504</v>
      </c>
      <c r="K2345" s="28" t="s">
        <v>679</v>
      </c>
      <c r="L2345" s="40">
        <v>65000.0</v>
      </c>
      <c r="M2345" s="29">
        <f t="shared" si="858"/>
        <v>65000</v>
      </c>
      <c r="N2345" s="41"/>
      <c r="O2345" s="37">
        <v>10200.0</v>
      </c>
      <c r="P2345" s="31">
        <f t="shared" si="853"/>
        <v>0.0637254902</v>
      </c>
      <c r="Q2345" s="32">
        <f t="shared" si="854"/>
        <v>54800</v>
      </c>
      <c r="R2345" s="32">
        <f t="shared" si="855"/>
        <v>44800</v>
      </c>
      <c r="S2345" s="28"/>
      <c r="T2345" s="28">
        <f t="shared" si="856"/>
        <v>0</v>
      </c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</row>
    <row r="2346" ht="12.75" customHeight="1">
      <c r="A2346" s="25" t="s">
        <v>135</v>
      </c>
      <c r="B2346" s="35" t="s">
        <v>1949</v>
      </c>
      <c r="C2346" s="27" t="s">
        <v>7732</v>
      </c>
      <c r="D2346" s="28" t="s">
        <v>7733</v>
      </c>
      <c r="E2346" s="28" t="s">
        <v>1905</v>
      </c>
      <c r="F2346" s="28" t="s">
        <v>1952</v>
      </c>
      <c r="G2346" s="28" t="s">
        <v>7734</v>
      </c>
      <c r="H2346" s="28" t="s">
        <v>130</v>
      </c>
      <c r="I2346" s="28" t="s">
        <v>120</v>
      </c>
      <c r="J2346" s="32" t="s">
        <v>1536</v>
      </c>
      <c r="K2346" s="32" t="s">
        <v>1306</v>
      </c>
      <c r="L2346" s="29">
        <v>21600.0</v>
      </c>
      <c r="M2346" s="49">
        <v>18000.0</v>
      </c>
      <c r="N2346" s="50"/>
      <c r="O2346" s="48">
        <v>10200.0</v>
      </c>
      <c r="P2346" s="31">
        <f>sum(M2346/O2346/100)</f>
        <v>0.01764705882</v>
      </c>
      <c r="Q2346" s="32">
        <f>sum(M2346-O2346)</f>
        <v>7800</v>
      </c>
      <c r="R2346" s="32">
        <f>M2346-O2346-$S$1</f>
        <v>-2200</v>
      </c>
      <c r="S2346" s="28"/>
      <c r="T2346" s="28">
        <f>IF(O2346&gt;=M2346,1,0)</f>
        <v>0</v>
      </c>
      <c r="U2346" s="28"/>
      <c r="V2346" s="28"/>
      <c r="W2346" s="28"/>
    </row>
    <row r="2347" ht="12.75" customHeight="1">
      <c r="A2347" s="33" t="s">
        <v>136</v>
      </c>
      <c r="B2347" s="26" t="s">
        <v>1919</v>
      </c>
      <c r="C2347" s="34">
        <v>147.0</v>
      </c>
      <c r="D2347" s="26" t="s">
        <v>7735</v>
      </c>
      <c r="E2347" s="26" t="s">
        <v>1902</v>
      </c>
      <c r="F2347" s="35"/>
      <c r="G2347" s="26"/>
      <c r="H2347" s="26"/>
      <c r="I2347" s="26"/>
      <c r="J2347" s="26" t="s">
        <v>1517</v>
      </c>
      <c r="K2347" s="26" t="s">
        <v>519</v>
      </c>
      <c r="L2347" s="36">
        <v>100000.0</v>
      </c>
      <c r="M2347" s="29">
        <f t="shared" ref="M2347:M2358" si="859">L2347</f>
        <v>100000</v>
      </c>
      <c r="N2347" s="28"/>
      <c r="O2347" s="37">
        <v>25000.0</v>
      </c>
      <c r="P2347" s="31">
        <f t="shared" ref="P2347:P2360" si="860">sum(L2347/O2347/100)</f>
        <v>0.04</v>
      </c>
      <c r="Q2347" s="32">
        <f t="shared" ref="Q2347:Q2360" si="861">sum(L2347-O2347)</f>
        <v>75000</v>
      </c>
      <c r="R2347" s="32">
        <f t="shared" ref="R2347:R2360" si="862">L2347-O2347-$S$1</f>
        <v>65000</v>
      </c>
      <c r="S2347" s="28"/>
      <c r="T2347" s="28">
        <f t="shared" ref="T2347:T2360" si="863">IF(O2347&gt;=L2347,1,0)</f>
        <v>0</v>
      </c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</row>
    <row r="2348" ht="12.75" customHeight="1">
      <c r="A2348" s="52" t="s">
        <v>136</v>
      </c>
      <c r="B2348" s="26" t="s">
        <v>1919</v>
      </c>
      <c r="C2348" s="34">
        <v>279.0</v>
      </c>
      <c r="D2348" s="26" t="s">
        <v>7736</v>
      </c>
      <c r="E2348" s="26" t="s">
        <v>1905</v>
      </c>
      <c r="F2348" s="28"/>
      <c r="G2348" s="28"/>
      <c r="H2348" s="28"/>
      <c r="I2348" s="28"/>
      <c r="J2348" s="26" t="s">
        <v>1512</v>
      </c>
      <c r="K2348" s="26" t="s">
        <v>442</v>
      </c>
      <c r="L2348" s="40">
        <v>38000.0</v>
      </c>
      <c r="M2348" s="29">
        <f t="shared" si="859"/>
        <v>38000</v>
      </c>
      <c r="N2348" s="53"/>
      <c r="O2348" s="37">
        <v>25000.0</v>
      </c>
      <c r="P2348" s="31">
        <f t="shared" si="860"/>
        <v>0.0152</v>
      </c>
      <c r="Q2348" s="32">
        <f t="shared" si="861"/>
        <v>13000</v>
      </c>
      <c r="R2348" s="32">
        <f t="shared" si="862"/>
        <v>3000</v>
      </c>
      <c r="S2348" s="28"/>
      <c r="T2348" s="28">
        <f t="shared" si="863"/>
        <v>0</v>
      </c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</row>
    <row r="2349" ht="12.75" customHeight="1">
      <c r="A2349" s="33" t="s">
        <v>136</v>
      </c>
      <c r="B2349" s="26" t="s">
        <v>2005</v>
      </c>
      <c r="C2349" s="54">
        <v>716.0</v>
      </c>
      <c r="D2349" s="28" t="s">
        <v>7737</v>
      </c>
      <c r="E2349" s="26" t="s">
        <v>1902</v>
      </c>
      <c r="F2349" s="35" t="s">
        <v>1924</v>
      </c>
      <c r="G2349" s="35">
        <v>2023.0</v>
      </c>
      <c r="H2349" s="28"/>
      <c r="I2349" s="28"/>
      <c r="J2349" s="35" t="s">
        <v>1493</v>
      </c>
      <c r="K2349" s="35" t="s">
        <v>891</v>
      </c>
      <c r="L2349" s="40">
        <v>17000.0</v>
      </c>
      <c r="M2349" s="29">
        <f t="shared" si="859"/>
        <v>17000</v>
      </c>
      <c r="N2349" s="53"/>
      <c r="O2349" s="37">
        <v>25000.0</v>
      </c>
      <c r="P2349" s="31">
        <f t="shared" si="860"/>
        <v>0.0068</v>
      </c>
      <c r="Q2349" s="32">
        <f t="shared" si="861"/>
        <v>-8000</v>
      </c>
      <c r="R2349" s="32">
        <f t="shared" si="862"/>
        <v>-18000</v>
      </c>
      <c r="S2349" s="28"/>
      <c r="T2349" s="28">
        <f t="shared" si="863"/>
        <v>1</v>
      </c>
    </row>
    <row r="2350" ht="12.75" customHeight="1">
      <c r="A2350" s="52" t="s">
        <v>136</v>
      </c>
      <c r="B2350" s="26" t="s">
        <v>2005</v>
      </c>
      <c r="C2350" s="34">
        <v>753.0</v>
      </c>
      <c r="D2350" s="26" t="s">
        <v>7738</v>
      </c>
      <c r="E2350" s="26" t="s">
        <v>1902</v>
      </c>
      <c r="F2350" s="26" t="s">
        <v>1924</v>
      </c>
      <c r="G2350" s="26" t="s">
        <v>7739</v>
      </c>
      <c r="H2350" s="28"/>
      <c r="I2350" s="28"/>
      <c r="J2350" s="26" t="s">
        <v>1449</v>
      </c>
      <c r="K2350" s="26" t="s">
        <v>877</v>
      </c>
      <c r="L2350" s="36">
        <v>8000.0</v>
      </c>
      <c r="M2350" s="29">
        <f t="shared" si="859"/>
        <v>8000</v>
      </c>
      <c r="N2350" s="53"/>
      <c r="O2350" s="37">
        <v>25000.0</v>
      </c>
      <c r="P2350" s="31">
        <f t="shared" si="860"/>
        <v>0.0032</v>
      </c>
      <c r="Q2350" s="32">
        <f t="shared" si="861"/>
        <v>-17000</v>
      </c>
      <c r="R2350" s="32">
        <f t="shared" si="862"/>
        <v>-27000</v>
      </c>
      <c r="S2350" s="28"/>
      <c r="T2350" s="28">
        <f t="shared" si="863"/>
        <v>1</v>
      </c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</row>
    <row r="2351" ht="12.75" customHeight="1">
      <c r="A2351" s="52" t="s">
        <v>136</v>
      </c>
      <c r="B2351" s="26" t="s">
        <v>2005</v>
      </c>
      <c r="C2351" s="34">
        <v>784.0</v>
      </c>
      <c r="D2351" s="28" t="str">
        <f t="shared" ref="D2351:D2352" si="864">CONCATENATE(A2351," x ", G2351)</f>
        <v>Sottsass (FR) x Hug And A Kiss (USA)</v>
      </c>
      <c r="E2351" s="26" t="s">
        <v>1905</v>
      </c>
      <c r="F2351" s="26" t="s">
        <v>2437</v>
      </c>
      <c r="G2351" s="26" t="s">
        <v>7740</v>
      </c>
      <c r="H2351" s="28"/>
      <c r="I2351" s="28"/>
      <c r="J2351" s="26" t="s">
        <v>1852</v>
      </c>
      <c r="K2351" s="26" t="s">
        <v>1080</v>
      </c>
      <c r="L2351" s="55">
        <v>28000.0</v>
      </c>
      <c r="M2351" s="29">
        <f t="shared" si="859"/>
        <v>28000</v>
      </c>
      <c r="N2351" s="28"/>
      <c r="O2351" s="37">
        <v>25000.0</v>
      </c>
      <c r="P2351" s="31">
        <f t="shared" si="860"/>
        <v>0.0112</v>
      </c>
      <c r="Q2351" s="32">
        <f t="shared" si="861"/>
        <v>3000</v>
      </c>
      <c r="R2351" s="32">
        <f t="shared" si="862"/>
        <v>-7000</v>
      </c>
      <c r="S2351" s="28"/>
      <c r="T2351" s="28">
        <f t="shared" si="863"/>
        <v>0</v>
      </c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</row>
    <row r="2352" ht="12.75" customHeight="1">
      <c r="A2352" s="52" t="s">
        <v>136</v>
      </c>
      <c r="B2352" s="26" t="s">
        <v>2005</v>
      </c>
      <c r="C2352" s="34">
        <v>879.0</v>
      </c>
      <c r="D2352" s="28" t="str">
        <f t="shared" si="864"/>
        <v>Sottsass (FR) x Mots Croises (GB)</v>
      </c>
      <c r="E2352" s="26" t="s">
        <v>1905</v>
      </c>
      <c r="F2352" s="26" t="s">
        <v>2019</v>
      </c>
      <c r="G2352" s="26" t="s">
        <v>7741</v>
      </c>
      <c r="H2352" s="28"/>
      <c r="I2352" s="28"/>
      <c r="J2352" s="26" t="s">
        <v>1449</v>
      </c>
      <c r="K2352" s="26" t="s">
        <v>328</v>
      </c>
      <c r="L2352" s="55">
        <v>15000.0</v>
      </c>
      <c r="M2352" s="29">
        <f t="shared" si="859"/>
        <v>15000</v>
      </c>
      <c r="N2352" s="28"/>
      <c r="O2352" s="37">
        <v>25000.0</v>
      </c>
      <c r="P2352" s="31">
        <f t="shared" si="860"/>
        <v>0.006</v>
      </c>
      <c r="Q2352" s="32">
        <f t="shared" si="861"/>
        <v>-10000</v>
      </c>
      <c r="R2352" s="32">
        <f t="shared" si="862"/>
        <v>-20000</v>
      </c>
      <c r="S2352" s="28"/>
      <c r="T2352" s="28">
        <f t="shared" si="863"/>
        <v>1</v>
      </c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</row>
    <row r="2353" ht="12.75" customHeight="1">
      <c r="A2353" s="38" t="s">
        <v>136</v>
      </c>
      <c r="B2353" s="34" t="s">
        <v>1921</v>
      </c>
      <c r="C2353" s="39" t="s">
        <v>2671</v>
      </c>
      <c r="D2353" s="28" t="s">
        <v>7742</v>
      </c>
      <c r="E2353" s="26" t="s">
        <v>1905</v>
      </c>
      <c r="F2353" s="28" t="s">
        <v>1952</v>
      </c>
      <c r="G2353" s="28" t="s">
        <v>7743</v>
      </c>
      <c r="H2353" s="28" t="s">
        <v>133</v>
      </c>
      <c r="I2353" s="28" t="s">
        <v>2205</v>
      </c>
      <c r="J2353" s="28" t="s">
        <v>1585</v>
      </c>
      <c r="K2353" s="28" t="s">
        <v>398</v>
      </c>
      <c r="L2353" s="40">
        <v>28000.0</v>
      </c>
      <c r="M2353" s="29">
        <f t="shared" si="859"/>
        <v>28000</v>
      </c>
      <c r="N2353" s="57"/>
      <c r="O2353" s="37">
        <v>25000.0</v>
      </c>
      <c r="P2353" s="31">
        <f t="shared" si="860"/>
        <v>0.0112</v>
      </c>
      <c r="Q2353" s="32">
        <f t="shared" si="861"/>
        <v>3000</v>
      </c>
      <c r="R2353" s="32">
        <f t="shared" si="862"/>
        <v>-7000</v>
      </c>
      <c r="S2353" s="28"/>
      <c r="T2353" s="28">
        <f t="shared" si="863"/>
        <v>0</v>
      </c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</row>
    <row r="2354" ht="12.75" customHeight="1">
      <c r="A2354" s="38" t="s">
        <v>136</v>
      </c>
      <c r="B2354" s="34" t="s">
        <v>1921</v>
      </c>
      <c r="C2354" s="39" t="s">
        <v>6380</v>
      </c>
      <c r="D2354" s="28" t="s">
        <v>7744</v>
      </c>
      <c r="E2354" s="26" t="s">
        <v>1905</v>
      </c>
      <c r="F2354" s="28" t="s">
        <v>1924</v>
      </c>
      <c r="G2354" s="28" t="s">
        <v>7745</v>
      </c>
      <c r="H2354" s="28" t="s">
        <v>133</v>
      </c>
      <c r="I2354" s="28" t="s">
        <v>126</v>
      </c>
      <c r="J2354" s="28" t="s">
        <v>1688</v>
      </c>
      <c r="K2354" s="28" t="s">
        <v>783</v>
      </c>
      <c r="L2354" s="40">
        <v>16000.0</v>
      </c>
      <c r="M2354" s="29">
        <f t="shared" si="859"/>
        <v>16000</v>
      </c>
      <c r="N2354" s="57"/>
      <c r="O2354" s="37">
        <v>25000.0</v>
      </c>
      <c r="P2354" s="31">
        <f t="shared" si="860"/>
        <v>0.0064</v>
      </c>
      <c r="Q2354" s="32">
        <f t="shared" si="861"/>
        <v>-9000</v>
      </c>
      <c r="R2354" s="32">
        <f t="shared" si="862"/>
        <v>-19000</v>
      </c>
      <c r="S2354" s="28"/>
      <c r="T2354" s="28">
        <f t="shared" si="863"/>
        <v>1</v>
      </c>
      <c r="V2354" s="28"/>
      <c r="W2354" s="28"/>
      <c r="X2354" s="28"/>
    </row>
    <row r="2355" ht="12.75" customHeight="1">
      <c r="A2355" s="38" t="s">
        <v>136</v>
      </c>
      <c r="B2355" s="34" t="s">
        <v>1921</v>
      </c>
      <c r="C2355" s="39" t="s">
        <v>4966</v>
      </c>
      <c r="D2355" s="28" t="s">
        <v>7746</v>
      </c>
      <c r="E2355" s="26" t="s">
        <v>1902</v>
      </c>
      <c r="F2355" s="28" t="s">
        <v>1952</v>
      </c>
      <c r="G2355" s="28" t="s">
        <v>7747</v>
      </c>
      <c r="H2355" s="28" t="s">
        <v>133</v>
      </c>
      <c r="I2355" s="28" t="s">
        <v>2296</v>
      </c>
      <c r="J2355" s="28" t="s">
        <v>1634</v>
      </c>
      <c r="K2355" s="28" t="s">
        <v>188</v>
      </c>
      <c r="L2355" s="40">
        <v>16000.0</v>
      </c>
      <c r="M2355" s="29">
        <f t="shared" si="859"/>
        <v>16000</v>
      </c>
      <c r="N2355" s="57"/>
      <c r="O2355" s="37">
        <v>25000.0</v>
      </c>
      <c r="P2355" s="31">
        <f t="shared" si="860"/>
        <v>0.0064</v>
      </c>
      <c r="Q2355" s="32">
        <f t="shared" si="861"/>
        <v>-9000</v>
      </c>
      <c r="R2355" s="32">
        <f t="shared" si="862"/>
        <v>-19000</v>
      </c>
      <c r="S2355" s="28"/>
      <c r="T2355" s="28">
        <f t="shared" si="863"/>
        <v>1</v>
      </c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</row>
    <row r="2356" ht="12.75" customHeight="1">
      <c r="A2356" s="38" t="s">
        <v>136</v>
      </c>
      <c r="B2356" s="34" t="s">
        <v>1921</v>
      </c>
      <c r="C2356" s="39" t="s">
        <v>7748</v>
      </c>
      <c r="D2356" s="28" t="s">
        <v>7749</v>
      </c>
      <c r="E2356" s="26" t="s">
        <v>1905</v>
      </c>
      <c r="F2356" s="28" t="s">
        <v>1924</v>
      </c>
      <c r="G2356" s="28" t="s">
        <v>7750</v>
      </c>
      <c r="H2356" s="28" t="s">
        <v>133</v>
      </c>
      <c r="I2356" s="28" t="s">
        <v>4881</v>
      </c>
      <c r="J2356" s="28" t="s">
        <v>1839</v>
      </c>
      <c r="K2356" s="28" t="s">
        <v>1135</v>
      </c>
      <c r="L2356" s="40">
        <v>18000.0</v>
      </c>
      <c r="M2356" s="29">
        <f t="shared" si="859"/>
        <v>18000</v>
      </c>
      <c r="N2356" s="57"/>
      <c r="O2356" s="37">
        <v>25000.0</v>
      </c>
      <c r="P2356" s="31">
        <f t="shared" si="860"/>
        <v>0.0072</v>
      </c>
      <c r="Q2356" s="32">
        <f t="shared" si="861"/>
        <v>-7000</v>
      </c>
      <c r="R2356" s="32">
        <f t="shared" si="862"/>
        <v>-17000</v>
      </c>
      <c r="S2356" s="28"/>
      <c r="T2356" s="28">
        <f t="shared" si="863"/>
        <v>1</v>
      </c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</row>
    <row r="2357" ht="12.75" customHeight="1">
      <c r="A2357" s="38" t="s">
        <v>136</v>
      </c>
      <c r="B2357" s="34" t="s">
        <v>1928</v>
      </c>
      <c r="C2357" s="39" t="s">
        <v>4507</v>
      </c>
      <c r="D2357" s="28" t="s">
        <v>7751</v>
      </c>
      <c r="E2357" s="26" t="s">
        <v>1905</v>
      </c>
      <c r="F2357" s="28" t="s">
        <v>1924</v>
      </c>
      <c r="G2357" s="28" t="s">
        <v>7752</v>
      </c>
      <c r="H2357" s="28" t="s">
        <v>133</v>
      </c>
      <c r="I2357" s="28" t="s">
        <v>3421</v>
      </c>
      <c r="J2357" s="28" t="s">
        <v>1868</v>
      </c>
      <c r="K2357" s="28" t="s">
        <v>891</v>
      </c>
      <c r="L2357" s="40">
        <v>28000.0</v>
      </c>
      <c r="M2357" s="29">
        <f t="shared" si="859"/>
        <v>28000</v>
      </c>
      <c r="N2357" s="57"/>
      <c r="O2357" s="37">
        <v>25000.0</v>
      </c>
      <c r="P2357" s="31">
        <f t="shared" si="860"/>
        <v>0.0112</v>
      </c>
      <c r="Q2357" s="32">
        <f t="shared" si="861"/>
        <v>3000</v>
      </c>
      <c r="R2357" s="32">
        <f t="shared" si="862"/>
        <v>-7000</v>
      </c>
      <c r="S2357" s="28"/>
      <c r="T2357" s="28">
        <f t="shared" si="863"/>
        <v>0</v>
      </c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</row>
    <row r="2358" ht="12.75" customHeight="1">
      <c r="A2358" s="38" t="s">
        <v>136</v>
      </c>
      <c r="B2358" s="34" t="s">
        <v>1928</v>
      </c>
      <c r="C2358" s="39" t="s">
        <v>7753</v>
      </c>
      <c r="D2358" s="28" t="s">
        <v>7754</v>
      </c>
      <c r="E2358" s="26" t="s">
        <v>1905</v>
      </c>
      <c r="F2358" s="28" t="s">
        <v>1952</v>
      </c>
      <c r="G2358" s="28" t="s">
        <v>7755</v>
      </c>
      <c r="H2358" s="28" t="s">
        <v>133</v>
      </c>
      <c r="I2358" s="28" t="s">
        <v>3828</v>
      </c>
      <c r="J2358" s="28" t="s">
        <v>1876</v>
      </c>
      <c r="K2358" s="28" t="s">
        <v>174</v>
      </c>
      <c r="L2358" s="40">
        <v>10000.0</v>
      </c>
      <c r="M2358" s="29">
        <f t="shared" si="859"/>
        <v>10000</v>
      </c>
      <c r="N2358" s="57"/>
      <c r="O2358" s="37">
        <v>25000.0</v>
      </c>
      <c r="P2358" s="31">
        <f t="shared" si="860"/>
        <v>0.004</v>
      </c>
      <c r="Q2358" s="32">
        <f t="shared" si="861"/>
        <v>-15000</v>
      </c>
      <c r="R2358" s="32">
        <f t="shared" si="862"/>
        <v>-25000</v>
      </c>
      <c r="S2358" s="28"/>
      <c r="T2358" s="28">
        <f t="shared" si="863"/>
        <v>1</v>
      </c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</row>
    <row r="2359" ht="12.75" customHeight="1">
      <c r="A2359" s="25" t="s">
        <v>136</v>
      </c>
      <c r="B2359" s="26" t="s">
        <v>1933</v>
      </c>
      <c r="C2359" s="39" t="s">
        <v>5558</v>
      </c>
      <c r="D2359" s="28" t="s">
        <v>7756</v>
      </c>
      <c r="E2359" s="28" t="s">
        <v>1902</v>
      </c>
      <c r="F2359" s="28" t="s">
        <v>1924</v>
      </c>
      <c r="G2359" s="28" t="s">
        <v>7757</v>
      </c>
      <c r="H2359" s="53" t="s">
        <v>133</v>
      </c>
      <c r="I2359" s="28" t="s">
        <v>58</v>
      </c>
      <c r="J2359" s="28" t="s">
        <v>1839</v>
      </c>
      <c r="K2359" s="28" t="s">
        <v>614</v>
      </c>
      <c r="L2359" s="29">
        <f t="shared" ref="L2359:L2364" si="865">M2359*1.2</f>
        <v>132000</v>
      </c>
      <c r="M2359" s="49">
        <v>110000.0</v>
      </c>
      <c r="N2359" s="28"/>
      <c r="O2359" s="37">
        <v>25000.0</v>
      </c>
      <c r="P2359" s="31">
        <f t="shared" si="860"/>
        <v>0.0528</v>
      </c>
      <c r="Q2359" s="32">
        <f t="shared" si="861"/>
        <v>107000</v>
      </c>
      <c r="R2359" s="32">
        <f t="shared" si="862"/>
        <v>97000</v>
      </c>
      <c r="S2359" s="28"/>
      <c r="T2359" s="28">
        <f t="shared" si="863"/>
        <v>0</v>
      </c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</row>
    <row r="2360" ht="12.75" customHeight="1">
      <c r="A2360" s="25" t="s">
        <v>136</v>
      </c>
      <c r="B2360" s="26" t="s">
        <v>1933</v>
      </c>
      <c r="C2360" s="39" t="s">
        <v>6946</v>
      </c>
      <c r="D2360" s="28" t="s">
        <v>7758</v>
      </c>
      <c r="E2360" s="28" t="s">
        <v>1902</v>
      </c>
      <c r="F2360" s="28" t="s">
        <v>1924</v>
      </c>
      <c r="G2360" s="28" t="s">
        <v>7759</v>
      </c>
      <c r="H2360" s="53" t="s">
        <v>133</v>
      </c>
      <c r="I2360" s="28" t="s">
        <v>7760</v>
      </c>
      <c r="J2360" s="28" t="s">
        <v>1866</v>
      </c>
      <c r="K2360" s="28" t="s">
        <v>227</v>
      </c>
      <c r="L2360" s="29">
        <f t="shared" si="865"/>
        <v>72000</v>
      </c>
      <c r="M2360" s="49">
        <v>60000.0</v>
      </c>
      <c r="N2360" s="28"/>
      <c r="O2360" s="37">
        <v>25000.0</v>
      </c>
      <c r="P2360" s="31">
        <f t="shared" si="860"/>
        <v>0.0288</v>
      </c>
      <c r="Q2360" s="32">
        <f t="shared" si="861"/>
        <v>47000</v>
      </c>
      <c r="R2360" s="32">
        <f t="shared" si="862"/>
        <v>37000</v>
      </c>
      <c r="S2360" s="28"/>
      <c r="T2360" s="28">
        <f t="shared" si="863"/>
        <v>0</v>
      </c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</row>
    <row r="2361" ht="12.75" customHeight="1">
      <c r="A2361" s="25" t="s">
        <v>136</v>
      </c>
      <c r="B2361" s="26" t="s">
        <v>1937</v>
      </c>
      <c r="C2361" s="44" t="s">
        <v>7761</v>
      </c>
      <c r="D2361" s="6" t="s">
        <v>7762</v>
      </c>
      <c r="E2361" s="6" t="s">
        <v>1902</v>
      </c>
      <c r="F2361" s="6" t="s">
        <v>1924</v>
      </c>
      <c r="G2361" s="6" t="s">
        <v>7763</v>
      </c>
      <c r="I2361" s="6" t="s">
        <v>133</v>
      </c>
      <c r="J2361" s="6" t="s">
        <v>1450</v>
      </c>
      <c r="K2361" s="6" t="s">
        <v>312</v>
      </c>
      <c r="L2361" s="29">
        <f t="shared" si="865"/>
        <v>48000</v>
      </c>
      <c r="M2361" s="45">
        <v>40000.0</v>
      </c>
      <c r="O2361" s="30">
        <v>25000.0</v>
      </c>
      <c r="P2361" s="31">
        <v>0.016</v>
      </c>
      <c r="Q2361" s="32">
        <v>15000.0</v>
      </c>
      <c r="R2361" s="32">
        <v>5000.0</v>
      </c>
      <c r="S2361" s="28"/>
      <c r="T2361" s="28">
        <f t="shared" ref="T2361:T2365" si="866">IF(O2361&gt;=M2361,1,0)</f>
        <v>0</v>
      </c>
    </row>
    <row r="2362" ht="12.75" customHeight="1">
      <c r="A2362" s="25" t="s">
        <v>136</v>
      </c>
      <c r="B2362" s="26" t="s">
        <v>1937</v>
      </c>
      <c r="C2362" s="39" t="s">
        <v>7764</v>
      </c>
      <c r="D2362" s="28" t="s">
        <v>7765</v>
      </c>
      <c r="E2362" s="28" t="s">
        <v>1902</v>
      </c>
      <c r="F2362" s="28" t="s">
        <v>1924</v>
      </c>
      <c r="G2362" s="28" t="s">
        <v>7766</v>
      </c>
      <c r="H2362" s="28" t="s">
        <v>133</v>
      </c>
      <c r="I2362" s="28" t="s">
        <v>2041</v>
      </c>
      <c r="J2362" s="28" t="s">
        <v>1839</v>
      </c>
      <c r="K2362" s="28" t="s">
        <v>232</v>
      </c>
      <c r="L2362" s="29">
        <f t="shared" si="865"/>
        <v>38400</v>
      </c>
      <c r="M2362" s="40">
        <v>32000.0</v>
      </c>
      <c r="N2362" s="32"/>
      <c r="O2362" s="30">
        <v>25000.0</v>
      </c>
      <c r="P2362" s="31">
        <f t="shared" ref="P2362:P2365" si="867">sum(M2362/O2362/100)</f>
        <v>0.0128</v>
      </c>
      <c r="Q2362" s="32">
        <f t="shared" ref="Q2362:Q2365" si="868">sum(M2362-O2362)</f>
        <v>7000</v>
      </c>
      <c r="R2362" s="32">
        <f t="shared" ref="R2362:R2365" si="869">M2362-O2362-$S$1</f>
        <v>-3000</v>
      </c>
      <c r="S2362" s="28"/>
      <c r="T2362" s="28">
        <f t="shared" si="866"/>
        <v>0</v>
      </c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</row>
    <row r="2363" ht="12.75" customHeight="1">
      <c r="A2363" s="25" t="s">
        <v>136</v>
      </c>
      <c r="B2363" s="26" t="s">
        <v>1937</v>
      </c>
      <c r="C2363" s="42" t="s">
        <v>7767</v>
      </c>
      <c r="D2363" s="28" t="s">
        <v>7768</v>
      </c>
      <c r="E2363" s="28" t="s">
        <v>1902</v>
      </c>
      <c r="F2363" s="28" t="s">
        <v>1952</v>
      </c>
      <c r="G2363" s="28" t="s">
        <v>7769</v>
      </c>
      <c r="H2363" s="28" t="s">
        <v>133</v>
      </c>
      <c r="I2363" s="28" t="s">
        <v>2771</v>
      </c>
      <c r="J2363" s="28" t="s">
        <v>1482</v>
      </c>
      <c r="K2363" s="28" t="s">
        <v>784</v>
      </c>
      <c r="L2363" s="29">
        <f t="shared" si="865"/>
        <v>120000</v>
      </c>
      <c r="M2363" s="43">
        <v>100000.0</v>
      </c>
      <c r="N2363" s="28"/>
      <c r="O2363" s="30">
        <v>25000.0</v>
      </c>
      <c r="P2363" s="31">
        <f t="shared" si="867"/>
        <v>0.04</v>
      </c>
      <c r="Q2363" s="32">
        <f t="shared" si="868"/>
        <v>75000</v>
      </c>
      <c r="R2363" s="32">
        <f t="shared" si="869"/>
        <v>65000</v>
      </c>
      <c r="S2363" s="28"/>
      <c r="T2363" s="28">
        <f t="shared" si="866"/>
        <v>0</v>
      </c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</row>
    <row r="2364" ht="12.75" customHeight="1">
      <c r="A2364" s="25" t="s">
        <v>136</v>
      </c>
      <c r="B2364" s="26" t="s">
        <v>1937</v>
      </c>
      <c r="C2364" s="42" t="s">
        <v>7770</v>
      </c>
      <c r="D2364" s="28" t="s">
        <v>7771</v>
      </c>
      <c r="E2364" s="28" t="s">
        <v>1902</v>
      </c>
      <c r="F2364" s="28" t="s">
        <v>1952</v>
      </c>
      <c r="G2364" s="28" t="s">
        <v>7772</v>
      </c>
      <c r="H2364" s="28" t="s">
        <v>133</v>
      </c>
      <c r="I2364" s="28" t="s">
        <v>75</v>
      </c>
      <c r="J2364" s="28" t="s">
        <v>1755</v>
      </c>
      <c r="K2364" s="28" t="s">
        <v>723</v>
      </c>
      <c r="L2364" s="29">
        <f t="shared" si="865"/>
        <v>36000</v>
      </c>
      <c r="M2364" s="43">
        <v>30000.0</v>
      </c>
      <c r="N2364" s="28"/>
      <c r="O2364" s="30">
        <v>25000.0</v>
      </c>
      <c r="P2364" s="31">
        <f t="shared" si="867"/>
        <v>0.012</v>
      </c>
      <c r="Q2364" s="32">
        <f t="shared" si="868"/>
        <v>5000</v>
      </c>
      <c r="R2364" s="32">
        <f t="shared" si="869"/>
        <v>-5000</v>
      </c>
      <c r="S2364" s="28"/>
      <c r="T2364" s="28">
        <f t="shared" si="866"/>
        <v>0</v>
      </c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</row>
    <row r="2365" ht="12.75" customHeight="1">
      <c r="A2365" s="25" t="s">
        <v>136</v>
      </c>
      <c r="B2365" s="35" t="s">
        <v>1949</v>
      </c>
      <c r="C2365" s="27" t="s">
        <v>7773</v>
      </c>
      <c r="D2365" s="28" t="s">
        <v>7774</v>
      </c>
      <c r="E2365" s="28" t="s">
        <v>1902</v>
      </c>
      <c r="F2365" s="28" t="s">
        <v>1924</v>
      </c>
      <c r="G2365" s="28" t="s">
        <v>7775</v>
      </c>
      <c r="H2365" s="28" t="s">
        <v>133</v>
      </c>
      <c r="I2365" s="28" t="s">
        <v>88</v>
      </c>
      <c r="J2365" s="32" t="s">
        <v>1498</v>
      </c>
      <c r="K2365" s="32" t="s">
        <v>913</v>
      </c>
      <c r="L2365" s="29">
        <v>30000.0</v>
      </c>
      <c r="M2365" s="49">
        <v>25000.0</v>
      </c>
      <c r="N2365" s="50"/>
      <c r="O2365" s="48">
        <v>25000.0</v>
      </c>
      <c r="P2365" s="31">
        <f t="shared" si="867"/>
        <v>0.01</v>
      </c>
      <c r="Q2365" s="32">
        <f t="shared" si="868"/>
        <v>0</v>
      </c>
      <c r="R2365" s="32">
        <f t="shared" si="869"/>
        <v>-10000</v>
      </c>
      <c r="S2365" s="28"/>
      <c r="T2365" s="28">
        <f t="shared" si="866"/>
        <v>1</v>
      </c>
      <c r="U2365" s="28"/>
      <c r="V2365" s="28"/>
      <c r="W2365" s="28"/>
    </row>
    <row r="2366" ht="12.75" customHeight="1">
      <c r="A2366" s="25" t="s">
        <v>137</v>
      </c>
      <c r="B2366" s="26" t="s">
        <v>1900</v>
      </c>
      <c r="C2366" s="27">
        <v>78.0</v>
      </c>
      <c r="D2366" s="28" t="s">
        <v>7776</v>
      </c>
      <c r="E2366" s="28" t="s">
        <v>1902</v>
      </c>
      <c r="F2366" s="28"/>
      <c r="G2366" s="28" t="s">
        <v>7777</v>
      </c>
      <c r="H2366" s="28"/>
      <c r="I2366" s="28"/>
      <c r="J2366" s="28" t="s">
        <v>1761</v>
      </c>
      <c r="K2366" s="28" t="s">
        <v>723</v>
      </c>
      <c r="L2366" s="29">
        <f t="shared" ref="L2366:L2372" si="870">M2366*1.2</f>
        <v>51600</v>
      </c>
      <c r="M2366" s="29">
        <v>43000.0</v>
      </c>
      <c r="N2366" s="28"/>
      <c r="O2366" s="30">
        <v>16000.0</v>
      </c>
      <c r="P2366" s="31">
        <f t="shared" ref="P2366:P2399" si="871">sum(L2366/O2366/100)</f>
        <v>0.03225</v>
      </c>
      <c r="Q2366" s="32">
        <f t="shared" ref="Q2366:Q2399" si="872">sum(L2366-O2366)</f>
        <v>35600</v>
      </c>
      <c r="R2366" s="32">
        <f t="shared" ref="R2366:R2399" si="873">L2366-O2366-$S$1</f>
        <v>25600</v>
      </c>
      <c r="S2366" s="28"/>
      <c r="T2366" s="28">
        <f t="shared" ref="T2366:T2399" si="874">IF(O2366&gt;=L2366,1,0)</f>
        <v>0</v>
      </c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</row>
    <row r="2367" ht="12.75" customHeight="1">
      <c r="A2367" s="25" t="s">
        <v>137</v>
      </c>
      <c r="B2367" s="26" t="s">
        <v>1900</v>
      </c>
      <c r="C2367" s="27">
        <v>116.0</v>
      </c>
      <c r="D2367" s="28" t="s">
        <v>7778</v>
      </c>
      <c r="E2367" s="28" t="s">
        <v>1902</v>
      </c>
      <c r="F2367" s="28"/>
      <c r="G2367" s="28" t="s">
        <v>7779</v>
      </c>
      <c r="H2367" s="28"/>
      <c r="I2367" s="28"/>
      <c r="J2367" s="28" t="s">
        <v>1713</v>
      </c>
      <c r="K2367" s="28" t="s">
        <v>1079</v>
      </c>
      <c r="L2367" s="29">
        <f t="shared" si="870"/>
        <v>180000</v>
      </c>
      <c r="M2367" s="29">
        <v>150000.0</v>
      </c>
      <c r="N2367" s="28"/>
      <c r="O2367" s="30">
        <v>16000.0</v>
      </c>
      <c r="P2367" s="31">
        <f t="shared" si="871"/>
        <v>0.1125</v>
      </c>
      <c r="Q2367" s="32">
        <f t="shared" si="872"/>
        <v>164000</v>
      </c>
      <c r="R2367" s="32">
        <f t="shared" si="873"/>
        <v>154000</v>
      </c>
      <c r="S2367" s="28"/>
      <c r="T2367" s="28">
        <f t="shared" si="874"/>
        <v>0</v>
      </c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</row>
    <row r="2368" ht="12.75" customHeight="1">
      <c r="A2368" s="25" t="s">
        <v>137</v>
      </c>
      <c r="B2368" s="26" t="s">
        <v>1900</v>
      </c>
      <c r="C2368" s="27">
        <v>163.0</v>
      </c>
      <c r="D2368" s="28" t="s">
        <v>7780</v>
      </c>
      <c r="E2368" s="28" t="s">
        <v>1902</v>
      </c>
      <c r="F2368" s="28"/>
      <c r="G2368" s="28" t="s">
        <v>7781</v>
      </c>
      <c r="H2368" s="28"/>
      <c r="I2368" s="28"/>
      <c r="J2368" s="28" t="s">
        <v>1387</v>
      </c>
      <c r="K2368" s="28" t="s">
        <v>1193</v>
      </c>
      <c r="L2368" s="29">
        <f t="shared" si="870"/>
        <v>67200</v>
      </c>
      <c r="M2368" s="29">
        <v>56000.0</v>
      </c>
      <c r="N2368" s="28"/>
      <c r="O2368" s="30">
        <v>16000.0</v>
      </c>
      <c r="P2368" s="31">
        <f t="shared" si="871"/>
        <v>0.042</v>
      </c>
      <c r="Q2368" s="32">
        <f t="shared" si="872"/>
        <v>51200</v>
      </c>
      <c r="R2368" s="32">
        <f t="shared" si="873"/>
        <v>41200</v>
      </c>
      <c r="S2368" s="28"/>
      <c r="T2368" s="28">
        <f t="shared" si="874"/>
        <v>0</v>
      </c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</row>
    <row r="2369" ht="12.75" customHeight="1">
      <c r="A2369" s="25" t="s">
        <v>137</v>
      </c>
      <c r="B2369" s="26" t="s">
        <v>1900</v>
      </c>
      <c r="C2369" s="27">
        <v>169.0</v>
      </c>
      <c r="D2369" s="28" t="s">
        <v>7782</v>
      </c>
      <c r="E2369" s="28" t="s">
        <v>1902</v>
      </c>
      <c r="F2369" s="28"/>
      <c r="G2369" s="28" t="s">
        <v>7783</v>
      </c>
      <c r="H2369" s="28"/>
      <c r="I2369" s="28"/>
      <c r="J2369" s="28" t="s">
        <v>1680</v>
      </c>
      <c r="K2369" s="28" t="s">
        <v>470</v>
      </c>
      <c r="L2369" s="29">
        <f t="shared" si="870"/>
        <v>52800</v>
      </c>
      <c r="M2369" s="29">
        <v>44000.0</v>
      </c>
      <c r="N2369" s="28"/>
      <c r="O2369" s="30">
        <v>16000.0</v>
      </c>
      <c r="P2369" s="31">
        <f t="shared" si="871"/>
        <v>0.033</v>
      </c>
      <c r="Q2369" s="32">
        <f t="shared" si="872"/>
        <v>36800</v>
      </c>
      <c r="R2369" s="32">
        <f t="shared" si="873"/>
        <v>26800</v>
      </c>
      <c r="S2369" s="28"/>
      <c r="T2369" s="28">
        <f t="shared" si="874"/>
        <v>0</v>
      </c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</row>
    <row r="2370" ht="12.75" customHeight="1">
      <c r="A2370" s="25" t="s">
        <v>137</v>
      </c>
      <c r="B2370" s="26" t="s">
        <v>1900</v>
      </c>
      <c r="C2370" s="27">
        <v>264.0</v>
      </c>
      <c r="D2370" s="28" t="s">
        <v>7784</v>
      </c>
      <c r="E2370" s="28" t="s">
        <v>1905</v>
      </c>
      <c r="F2370" s="28"/>
      <c r="G2370" s="28" t="s">
        <v>7785</v>
      </c>
      <c r="H2370" s="28"/>
      <c r="I2370" s="28"/>
      <c r="J2370" s="28" t="s">
        <v>1421</v>
      </c>
      <c r="K2370" s="28" t="s">
        <v>323</v>
      </c>
      <c r="L2370" s="29">
        <f t="shared" si="870"/>
        <v>3600</v>
      </c>
      <c r="M2370" s="29">
        <v>3000.0</v>
      </c>
      <c r="N2370" s="28"/>
      <c r="O2370" s="30">
        <v>16000.0</v>
      </c>
      <c r="P2370" s="31">
        <f t="shared" si="871"/>
        <v>0.00225</v>
      </c>
      <c r="Q2370" s="32">
        <f t="shared" si="872"/>
        <v>-12400</v>
      </c>
      <c r="R2370" s="32">
        <f t="shared" si="873"/>
        <v>-22400</v>
      </c>
      <c r="S2370" s="28"/>
      <c r="T2370" s="28">
        <f t="shared" si="874"/>
        <v>1</v>
      </c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</row>
    <row r="2371" ht="12.75" customHeight="1">
      <c r="A2371" s="25" t="s">
        <v>137</v>
      </c>
      <c r="B2371" s="26" t="s">
        <v>1900</v>
      </c>
      <c r="C2371" s="27">
        <v>277.0</v>
      </c>
      <c r="D2371" s="28" t="s">
        <v>7786</v>
      </c>
      <c r="E2371" s="28" t="s">
        <v>1902</v>
      </c>
      <c r="F2371" s="28"/>
      <c r="G2371" s="28" t="s">
        <v>7787</v>
      </c>
      <c r="H2371" s="28"/>
      <c r="I2371" s="28"/>
      <c r="J2371" s="28" t="s">
        <v>1582</v>
      </c>
      <c r="K2371" s="28" t="s">
        <v>347</v>
      </c>
      <c r="L2371" s="29">
        <f t="shared" si="870"/>
        <v>33600</v>
      </c>
      <c r="M2371" s="29">
        <v>28000.0</v>
      </c>
      <c r="N2371" s="28"/>
      <c r="O2371" s="30">
        <v>16000.0</v>
      </c>
      <c r="P2371" s="31">
        <f t="shared" si="871"/>
        <v>0.021</v>
      </c>
      <c r="Q2371" s="32">
        <f t="shared" si="872"/>
        <v>17600</v>
      </c>
      <c r="R2371" s="32">
        <f t="shared" si="873"/>
        <v>7600</v>
      </c>
      <c r="S2371" s="28"/>
      <c r="T2371" s="28">
        <f t="shared" si="874"/>
        <v>0</v>
      </c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</row>
    <row r="2372" ht="12.75" customHeight="1">
      <c r="A2372" s="25" t="s">
        <v>137</v>
      </c>
      <c r="B2372" s="26" t="s">
        <v>1900</v>
      </c>
      <c r="C2372" s="27">
        <v>321.0</v>
      </c>
      <c r="D2372" s="28" t="s">
        <v>7788</v>
      </c>
      <c r="E2372" s="28" t="s">
        <v>1905</v>
      </c>
      <c r="F2372" s="28"/>
      <c r="G2372" s="28" t="s">
        <v>7789</v>
      </c>
      <c r="H2372" s="28"/>
      <c r="I2372" s="28"/>
      <c r="J2372" s="28" t="s">
        <v>1621</v>
      </c>
      <c r="K2372" s="28" t="s">
        <v>1319</v>
      </c>
      <c r="L2372" s="29">
        <f t="shared" si="870"/>
        <v>18000</v>
      </c>
      <c r="M2372" s="29">
        <v>15000.0</v>
      </c>
      <c r="N2372" s="28"/>
      <c r="O2372" s="30">
        <v>16000.0</v>
      </c>
      <c r="P2372" s="31">
        <f t="shared" si="871"/>
        <v>0.01125</v>
      </c>
      <c r="Q2372" s="32">
        <f t="shared" si="872"/>
        <v>2000</v>
      </c>
      <c r="R2372" s="32">
        <f t="shared" si="873"/>
        <v>-8000</v>
      </c>
      <c r="S2372" s="28"/>
      <c r="T2372" s="28">
        <f t="shared" si="874"/>
        <v>0</v>
      </c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</row>
    <row r="2373" ht="12.75" customHeight="1">
      <c r="A2373" s="33" t="s">
        <v>137</v>
      </c>
      <c r="B2373" s="26" t="s">
        <v>1919</v>
      </c>
      <c r="C2373" s="51">
        <v>28.0</v>
      </c>
      <c r="D2373" s="26" t="s">
        <v>7790</v>
      </c>
      <c r="E2373" s="26" t="s">
        <v>1905</v>
      </c>
      <c r="F2373" s="35"/>
      <c r="G2373" s="26"/>
      <c r="H2373" s="26"/>
      <c r="I2373" s="26"/>
      <c r="J2373" s="26" t="s">
        <v>1387</v>
      </c>
      <c r="K2373" s="26" t="s">
        <v>519</v>
      </c>
      <c r="L2373" s="36">
        <v>105000.0</v>
      </c>
      <c r="M2373" s="29">
        <f t="shared" ref="M2373:M2397" si="875">L2373</f>
        <v>105000</v>
      </c>
      <c r="N2373" s="28"/>
      <c r="O2373" s="37">
        <v>16000.0</v>
      </c>
      <c r="P2373" s="31">
        <f t="shared" si="871"/>
        <v>0.065625</v>
      </c>
      <c r="Q2373" s="32">
        <f t="shared" si="872"/>
        <v>89000</v>
      </c>
      <c r="R2373" s="32">
        <f t="shared" si="873"/>
        <v>79000</v>
      </c>
      <c r="S2373" s="28"/>
      <c r="T2373" s="28">
        <f t="shared" si="874"/>
        <v>0</v>
      </c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</row>
    <row r="2374" ht="12.75" customHeight="1">
      <c r="A2374" s="33" t="s">
        <v>137</v>
      </c>
      <c r="B2374" s="26" t="s">
        <v>1919</v>
      </c>
      <c r="C2374" s="51">
        <v>66.0</v>
      </c>
      <c r="D2374" s="26" t="s">
        <v>7791</v>
      </c>
      <c r="E2374" s="26" t="s">
        <v>1902</v>
      </c>
      <c r="F2374" s="35"/>
      <c r="G2374" s="26"/>
      <c r="H2374" s="26"/>
      <c r="I2374" s="26"/>
      <c r="J2374" s="26" t="s">
        <v>1816</v>
      </c>
      <c r="K2374" s="26" t="s">
        <v>1383</v>
      </c>
      <c r="L2374" s="36">
        <v>35000.0</v>
      </c>
      <c r="M2374" s="29">
        <f t="shared" si="875"/>
        <v>35000</v>
      </c>
      <c r="N2374" s="28"/>
      <c r="O2374" s="37">
        <v>16000.0</v>
      </c>
      <c r="P2374" s="31">
        <f t="shared" si="871"/>
        <v>0.021875</v>
      </c>
      <c r="Q2374" s="32">
        <f t="shared" si="872"/>
        <v>19000</v>
      </c>
      <c r="R2374" s="32">
        <f t="shared" si="873"/>
        <v>9000</v>
      </c>
      <c r="S2374" s="28"/>
      <c r="T2374" s="28">
        <f t="shared" si="874"/>
        <v>0</v>
      </c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</row>
    <row r="2375" ht="12.75" customHeight="1">
      <c r="A2375" s="33" t="s">
        <v>137</v>
      </c>
      <c r="B2375" s="26" t="s">
        <v>1919</v>
      </c>
      <c r="C2375" s="34">
        <v>85.0</v>
      </c>
      <c r="D2375" s="26" t="s">
        <v>7792</v>
      </c>
      <c r="E2375" s="26" t="s">
        <v>1902</v>
      </c>
      <c r="F2375" s="35"/>
      <c r="G2375" s="26"/>
      <c r="H2375" s="26"/>
      <c r="I2375" s="26"/>
      <c r="J2375" s="26" t="s">
        <v>1517</v>
      </c>
      <c r="K2375" s="26" t="s">
        <v>1126</v>
      </c>
      <c r="L2375" s="36">
        <v>125000.0</v>
      </c>
      <c r="M2375" s="29">
        <f t="shared" si="875"/>
        <v>125000</v>
      </c>
      <c r="N2375" s="28"/>
      <c r="O2375" s="37">
        <v>16000.0</v>
      </c>
      <c r="P2375" s="31">
        <f t="shared" si="871"/>
        <v>0.078125</v>
      </c>
      <c r="Q2375" s="32">
        <f t="shared" si="872"/>
        <v>109000</v>
      </c>
      <c r="R2375" s="32">
        <f t="shared" si="873"/>
        <v>99000</v>
      </c>
      <c r="S2375" s="28"/>
      <c r="T2375" s="28">
        <f t="shared" si="874"/>
        <v>0</v>
      </c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</row>
    <row r="2376" ht="12.75" customHeight="1">
      <c r="A2376" s="33" t="s">
        <v>137</v>
      </c>
      <c r="B2376" s="26" t="s">
        <v>1919</v>
      </c>
      <c r="C2376" s="34">
        <v>102.0</v>
      </c>
      <c r="D2376" s="26" t="s">
        <v>7793</v>
      </c>
      <c r="E2376" s="26" t="s">
        <v>1902</v>
      </c>
      <c r="F2376" s="35"/>
      <c r="G2376" s="26"/>
      <c r="H2376" s="26"/>
      <c r="I2376" s="26"/>
      <c r="J2376" s="26" t="s">
        <v>1469</v>
      </c>
      <c r="K2376" s="26" t="s">
        <v>1185</v>
      </c>
      <c r="L2376" s="36">
        <v>95000.0</v>
      </c>
      <c r="M2376" s="29">
        <f t="shared" si="875"/>
        <v>95000</v>
      </c>
      <c r="N2376" s="28"/>
      <c r="O2376" s="37">
        <v>16000.0</v>
      </c>
      <c r="P2376" s="31">
        <f t="shared" si="871"/>
        <v>0.059375</v>
      </c>
      <c r="Q2376" s="32">
        <f t="shared" si="872"/>
        <v>79000</v>
      </c>
      <c r="R2376" s="32">
        <f t="shared" si="873"/>
        <v>69000</v>
      </c>
      <c r="S2376" s="28"/>
      <c r="T2376" s="28">
        <f t="shared" si="874"/>
        <v>0</v>
      </c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</row>
    <row r="2377" ht="12.75" customHeight="1">
      <c r="A2377" s="33" t="s">
        <v>137</v>
      </c>
      <c r="B2377" s="26" t="s">
        <v>1919</v>
      </c>
      <c r="C2377" s="51">
        <v>118.0</v>
      </c>
      <c r="D2377" s="26" t="s">
        <v>7794</v>
      </c>
      <c r="E2377" s="26" t="s">
        <v>1905</v>
      </c>
      <c r="F2377" s="35"/>
      <c r="G2377" s="26"/>
      <c r="H2377" s="26"/>
      <c r="I2377" s="26"/>
      <c r="J2377" s="26" t="s">
        <v>293</v>
      </c>
      <c r="K2377" s="26" t="s">
        <v>927</v>
      </c>
      <c r="L2377" s="36">
        <v>34000.0</v>
      </c>
      <c r="M2377" s="29">
        <f t="shared" si="875"/>
        <v>34000</v>
      </c>
      <c r="N2377" s="28"/>
      <c r="O2377" s="37">
        <v>16000.0</v>
      </c>
      <c r="P2377" s="31">
        <f t="shared" si="871"/>
        <v>0.02125</v>
      </c>
      <c r="Q2377" s="32">
        <f t="shared" si="872"/>
        <v>18000</v>
      </c>
      <c r="R2377" s="32">
        <f t="shared" si="873"/>
        <v>8000</v>
      </c>
      <c r="S2377" s="28"/>
      <c r="T2377" s="28">
        <f t="shared" si="874"/>
        <v>0</v>
      </c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</row>
    <row r="2378" ht="12.75" customHeight="1">
      <c r="A2378" s="33" t="s">
        <v>137</v>
      </c>
      <c r="B2378" s="26" t="s">
        <v>1919</v>
      </c>
      <c r="C2378" s="34">
        <v>220.0</v>
      </c>
      <c r="D2378" s="26" t="s">
        <v>7795</v>
      </c>
      <c r="E2378" s="26" t="s">
        <v>1902</v>
      </c>
      <c r="F2378" s="35"/>
      <c r="G2378" s="26"/>
      <c r="H2378" s="26"/>
      <c r="I2378" s="26"/>
      <c r="J2378" s="26" t="s">
        <v>1533</v>
      </c>
      <c r="K2378" s="26" t="s">
        <v>361</v>
      </c>
      <c r="L2378" s="36">
        <v>160000.0</v>
      </c>
      <c r="M2378" s="29">
        <f t="shared" si="875"/>
        <v>160000</v>
      </c>
      <c r="N2378" s="53"/>
      <c r="O2378" s="37">
        <v>16000.0</v>
      </c>
      <c r="P2378" s="31">
        <f t="shared" si="871"/>
        <v>0.1</v>
      </c>
      <c r="Q2378" s="32">
        <f t="shared" si="872"/>
        <v>144000</v>
      </c>
      <c r="R2378" s="32">
        <f t="shared" si="873"/>
        <v>134000</v>
      </c>
      <c r="S2378" s="28"/>
      <c r="T2378" s="28">
        <f t="shared" si="874"/>
        <v>0</v>
      </c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</row>
    <row r="2379" ht="12.75" customHeight="1">
      <c r="A2379" s="52" t="s">
        <v>137</v>
      </c>
      <c r="B2379" s="26" t="s">
        <v>1919</v>
      </c>
      <c r="C2379" s="34">
        <v>288.0</v>
      </c>
      <c r="D2379" s="26" t="s">
        <v>7796</v>
      </c>
      <c r="E2379" s="26" t="s">
        <v>1905</v>
      </c>
      <c r="F2379" s="28"/>
      <c r="G2379" s="28"/>
      <c r="H2379" s="28"/>
      <c r="I2379" s="28"/>
      <c r="J2379" s="26" t="s">
        <v>1410</v>
      </c>
      <c r="K2379" s="26" t="s">
        <v>866</v>
      </c>
      <c r="L2379" s="40">
        <v>15000.0</v>
      </c>
      <c r="M2379" s="29">
        <f t="shared" si="875"/>
        <v>15000</v>
      </c>
      <c r="N2379" s="53"/>
      <c r="O2379" s="37">
        <v>16000.0</v>
      </c>
      <c r="P2379" s="31">
        <f t="shared" si="871"/>
        <v>0.009375</v>
      </c>
      <c r="Q2379" s="32">
        <f t="shared" si="872"/>
        <v>-1000</v>
      </c>
      <c r="R2379" s="32">
        <f t="shared" si="873"/>
        <v>-11000</v>
      </c>
      <c r="S2379" s="28"/>
      <c r="T2379" s="28">
        <f t="shared" si="874"/>
        <v>1</v>
      </c>
      <c r="V2379" s="28"/>
      <c r="W2379" s="28"/>
      <c r="X2379" s="28"/>
    </row>
    <row r="2380" ht="12.75" customHeight="1">
      <c r="A2380" s="52" t="s">
        <v>137</v>
      </c>
      <c r="B2380" s="26" t="s">
        <v>1919</v>
      </c>
      <c r="C2380" s="34">
        <v>365.0</v>
      </c>
      <c r="D2380" s="26" t="s">
        <v>7797</v>
      </c>
      <c r="E2380" s="26" t="s">
        <v>1905</v>
      </c>
      <c r="F2380" s="28"/>
      <c r="G2380" s="28"/>
      <c r="H2380" s="28"/>
      <c r="I2380" s="28"/>
      <c r="J2380" s="26" t="s">
        <v>1575</v>
      </c>
      <c r="K2380" s="26" t="s">
        <v>300</v>
      </c>
      <c r="L2380" s="40">
        <v>32000.0</v>
      </c>
      <c r="M2380" s="29">
        <f t="shared" si="875"/>
        <v>32000</v>
      </c>
      <c r="N2380" s="53"/>
      <c r="O2380" s="30">
        <v>16000.0</v>
      </c>
      <c r="P2380" s="31">
        <f t="shared" si="871"/>
        <v>0.02</v>
      </c>
      <c r="Q2380" s="32">
        <f t="shared" si="872"/>
        <v>16000</v>
      </c>
      <c r="R2380" s="32">
        <f t="shared" si="873"/>
        <v>6000</v>
      </c>
      <c r="S2380" s="28"/>
      <c r="T2380" s="28">
        <f t="shared" si="874"/>
        <v>0</v>
      </c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</row>
    <row r="2381" ht="12.75" customHeight="1">
      <c r="A2381" s="52" t="s">
        <v>137</v>
      </c>
      <c r="B2381" s="26" t="s">
        <v>1919</v>
      </c>
      <c r="C2381" s="34">
        <v>459.0</v>
      </c>
      <c r="D2381" s="26" t="s">
        <v>7798</v>
      </c>
      <c r="E2381" s="26" t="s">
        <v>1905</v>
      </c>
      <c r="F2381" s="28"/>
      <c r="G2381" s="28"/>
      <c r="H2381" s="28"/>
      <c r="I2381" s="28"/>
      <c r="J2381" s="26" t="s">
        <v>1706</v>
      </c>
      <c r="K2381" s="26" t="s">
        <v>366</v>
      </c>
      <c r="L2381" s="40">
        <v>25000.0</v>
      </c>
      <c r="M2381" s="29">
        <f t="shared" si="875"/>
        <v>25000</v>
      </c>
      <c r="N2381" s="53"/>
      <c r="O2381" s="30">
        <v>16000.0</v>
      </c>
      <c r="P2381" s="31">
        <f t="shared" si="871"/>
        <v>0.015625</v>
      </c>
      <c r="Q2381" s="32">
        <f t="shared" si="872"/>
        <v>9000</v>
      </c>
      <c r="R2381" s="32">
        <f t="shared" si="873"/>
        <v>-1000</v>
      </c>
      <c r="S2381" s="28"/>
      <c r="T2381" s="28">
        <f t="shared" si="874"/>
        <v>0</v>
      </c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</row>
    <row r="2382" ht="12.75" customHeight="1">
      <c r="A2382" s="52" t="s">
        <v>137</v>
      </c>
      <c r="B2382" s="26" t="s">
        <v>1919</v>
      </c>
      <c r="C2382" s="34">
        <v>496.0</v>
      </c>
      <c r="D2382" s="26" t="s">
        <v>7799</v>
      </c>
      <c r="E2382" s="26" t="s">
        <v>1902</v>
      </c>
      <c r="F2382" s="28"/>
      <c r="G2382" s="28"/>
      <c r="H2382" s="28"/>
      <c r="I2382" s="28"/>
      <c r="J2382" s="26" t="s">
        <v>1437</v>
      </c>
      <c r="K2382" s="26" t="s">
        <v>927</v>
      </c>
      <c r="L2382" s="40">
        <v>75000.0</v>
      </c>
      <c r="M2382" s="29">
        <f t="shared" si="875"/>
        <v>75000</v>
      </c>
      <c r="N2382" s="53"/>
      <c r="O2382" s="30">
        <v>16000.0</v>
      </c>
      <c r="P2382" s="31">
        <f t="shared" si="871"/>
        <v>0.046875</v>
      </c>
      <c r="Q2382" s="32">
        <f t="shared" si="872"/>
        <v>59000</v>
      </c>
      <c r="R2382" s="32">
        <f t="shared" si="873"/>
        <v>49000</v>
      </c>
      <c r="S2382" s="28"/>
      <c r="T2382" s="28">
        <f t="shared" si="874"/>
        <v>0</v>
      </c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</row>
    <row r="2383" ht="12.75" customHeight="1">
      <c r="A2383" s="52" t="s">
        <v>137</v>
      </c>
      <c r="B2383" s="26" t="s">
        <v>1919</v>
      </c>
      <c r="C2383" s="34">
        <v>513.0</v>
      </c>
      <c r="D2383" s="26" t="s">
        <v>7800</v>
      </c>
      <c r="E2383" s="26" t="s">
        <v>1902</v>
      </c>
      <c r="F2383" s="28"/>
      <c r="G2383" s="28"/>
      <c r="H2383" s="28"/>
      <c r="I2383" s="28"/>
      <c r="J2383" s="26" t="s">
        <v>1747</v>
      </c>
      <c r="K2383" s="26" t="s">
        <v>565</v>
      </c>
      <c r="L2383" s="40">
        <v>120000.0</v>
      </c>
      <c r="M2383" s="29">
        <f t="shared" si="875"/>
        <v>120000</v>
      </c>
      <c r="N2383" s="53"/>
      <c r="O2383" s="30">
        <v>16000.0</v>
      </c>
      <c r="P2383" s="31">
        <f t="shared" si="871"/>
        <v>0.075</v>
      </c>
      <c r="Q2383" s="32">
        <f t="shared" si="872"/>
        <v>104000</v>
      </c>
      <c r="R2383" s="32">
        <f t="shared" si="873"/>
        <v>94000</v>
      </c>
      <c r="S2383" s="28"/>
      <c r="T2383" s="28">
        <f t="shared" si="874"/>
        <v>0</v>
      </c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</row>
    <row r="2384" ht="12.75" customHeight="1">
      <c r="A2384" s="52" t="s">
        <v>137</v>
      </c>
      <c r="B2384" s="26" t="s">
        <v>2005</v>
      </c>
      <c r="C2384" s="34">
        <v>519.0</v>
      </c>
      <c r="D2384" s="28" t="s">
        <v>7801</v>
      </c>
      <c r="E2384" s="26" t="s">
        <v>1902</v>
      </c>
      <c r="F2384" s="26" t="s">
        <v>2010</v>
      </c>
      <c r="G2384" s="26" t="s">
        <v>7802</v>
      </c>
      <c r="H2384" s="28"/>
      <c r="I2384" s="28"/>
      <c r="J2384" s="26" t="s">
        <v>1410</v>
      </c>
      <c r="K2384" s="26" t="s">
        <v>183</v>
      </c>
      <c r="L2384" s="40">
        <v>58000.0</v>
      </c>
      <c r="M2384" s="29">
        <f t="shared" si="875"/>
        <v>58000</v>
      </c>
      <c r="N2384" s="53"/>
      <c r="O2384" s="30">
        <v>16000.0</v>
      </c>
      <c r="P2384" s="31">
        <f t="shared" si="871"/>
        <v>0.03625</v>
      </c>
      <c r="Q2384" s="32">
        <f t="shared" si="872"/>
        <v>42000</v>
      </c>
      <c r="R2384" s="32">
        <f t="shared" si="873"/>
        <v>32000</v>
      </c>
      <c r="S2384" s="28"/>
      <c r="T2384" s="28">
        <f t="shared" si="874"/>
        <v>0</v>
      </c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</row>
    <row r="2385" ht="12.75" customHeight="1">
      <c r="A2385" s="33" t="s">
        <v>137</v>
      </c>
      <c r="B2385" s="26" t="s">
        <v>2005</v>
      </c>
      <c r="C2385" s="54">
        <v>546.0</v>
      </c>
      <c r="D2385" s="28" t="s">
        <v>7803</v>
      </c>
      <c r="E2385" s="26" t="s">
        <v>1905</v>
      </c>
      <c r="F2385" s="35" t="s">
        <v>2007</v>
      </c>
      <c r="G2385" s="35" t="s">
        <v>7804</v>
      </c>
      <c r="H2385" s="28"/>
      <c r="I2385" s="28"/>
      <c r="J2385" s="35" t="s">
        <v>1575</v>
      </c>
      <c r="K2385" s="35" t="s">
        <v>1088</v>
      </c>
      <c r="L2385" s="40">
        <v>52000.0</v>
      </c>
      <c r="M2385" s="29">
        <f t="shared" si="875"/>
        <v>52000</v>
      </c>
      <c r="N2385" s="53"/>
      <c r="O2385" s="30">
        <v>16000.0</v>
      </c>
      <c r="P2385" s="31">
        <f t="shared" si="871"/>
        <v>0.0325</v>
      </c>
      <c r="Q2385" s="32">
        <f t="shared" si="872"/>
        <v>36000</v>
      </c>
      <c r="R2385" s="32">
        <f t="shared" si="873"/>
        <v>26000</v>
      </c>
      <c r="S2385" s="28"/>
      <c r="T2385" s="28">
        <f t="shared" si="874"/>
        <v>0</v>
      </c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</row>
    <row r="2386" ht="12.75" customHeight="1">
      <c r="A2386" s="52" t="s">
        <v>137</v>
      </c>
      <c r="B2386" s="26" t="s">
        <v>2005</v>
      </c>
      <c r="C2386" s="34">
        <v>803.0</v>
      </c>
      <c r="D2386" s="28" t="str">
        <f t="shared" ref="D2386:D2390" si="876">CONCATENATE(A2386," x ", G2386)</f>
        <v>Space Blues (IRE) x Jedi Princess (IRE)</v>
      </c>
      <c r="E2386" s="26" t="s">
        <v>1902</v>
      </c>
      <c r="F2386" s="26" t="s">
        <v>2437</v>
      </c>
      <c r="G2386" s="26" t="s">
        <v>7805</v>
      </c>
      <c r="H2386" s="28"/>
      <c r="I2386" s="28"/>
      <c r="J2386" s="26" t="s">
        <v>1812</v>
      </c>
      <c r="K2386" s="26" t="s">
        <v>1280</v>
      </c>
      <c r="L2386" s="55">
        <v>28000.0</v>
      </c>
      <c r="M2386" s="29">
        <f t="shared" si="875"/>
        <v>28000</v>
      </c>
      <c r="N2386" s="28"/>
      <c r="O2386" s="37">
        <v>16000.0</v>
      </c>
      <c r="P2386" s="31">
        <f t="shared" si="871"/>
        <v>0.0175</v>
      </c>
      <c r="Q2386" s="32">
        <f t="shared" si="872"/>
        <v>12000</v>
      </c>
      <c r="R2386" s="32">
        <f t="shared" si="873"/>
        <v>2000</v>
      </c>
      <c r="S2386" s="28"/>
      <c r="T2386" s="28">
        <f t="shared" si="874"/>
        <v>0</v>
      </c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</row>
    <row r="2387" ht="12.75" customHeight="1">
      <c r="A2387" s="52" t="s">
        <v>137</v>
      </c>
      <c r="B2387" s="26" t="s">
        <v>2005</v>
      </c>
      <c r="C2387" s="34">
        <v>807.0</v>
      </c>
      <c r="D2387" s="28" t="str">
        <f t="shared" si="876"/>
        <v>Space Blues (IRE) x Jessely (FR)</v>
      </c>
      <c r="E2387" s="26" t="s">
        <v>1905</v>
      </c>
      <c r="F2387" s="26" t="s">
        <v>2019</v>
      </c>
      <c r="G2387" s="26" t="s">
        <v>7806</v>
      </c>
      <c r="H2387" s="28"/>
      <c r="I2387" s="28"/>
      <c r="J2387" s="26" t="s">
        <v>1747</v>
      </c>
      <c r="K2387" s="26" t="s">
        <v>571</v>
      </c>
      <c r="L2387" s="55">
        <v>16000.0</v>
      </c>
      <c r="M2387" s="29">
        <f t="shared" si="875"/>
        <v>16000</v>
      </c>
      <c r="N2387" s="28"/>
      <c r="O2387" s="30">
        <v>16000.0</v>
      </c>
      <c r="P2387" s="31">
        <f t="shared" si="871"/>
        <v>0.01</v>
      </c>
      <c r="Q2387" s="32">
        <f t="shared" si="872"/>
        <v>0</v>
      </c>
      <c r="R2387" s="32">
        <f t="shared" si="873"/>
        <v>-10000</v>
      </c>
      <c r="S2387" s="28"/>
      <c r="T2387" s="28">
        <f t="shared" si="874"/>
        <v>1</v>
      </c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</row>
    <row r="2388" ht="12.75" customHeight="1">
      <c r="A2388" s="52" t="s">
        <v>137</v>
      </c>
      <c r="B2388" s="26" t="s">
        <v>2005</v>
      </c>
      <c r="C2388" s="34">
        <v>832.0</v>
      </c>
      <c r="D2388" s="28" t="str">
        <f t="shared" si="876"/>
        <v>Space Blues (IRE) x Lady of Power (GB)</v>
      </c>
      <c r="E2388" s="26" t="s">
        <v>1905</v>
      </c>
      <c r="F2388" s="26" t="s">
        <v>2019</v>
      </c>
      <c r="G2388" s="26" t="s">
        <v>7807</v>
      </c>
      <c r="H2388" s="28"/>
      <c r="I2388" s="28"/>
      <c r="J2388" s="26" t="s">
        <v>1761</v>
      </c>
      <c r="K2388" s="26" t="s">
        <v>1315</v>
      </c>
      <c r="L2388" s="55">
        <v>12000.0</v>
      </c>
      <c r="M2388" s="29">
        <f t="shared" si="875"/>
        <v>12000</v>
      </c>
      <c r="N2388" s="28"/>
      <c r="O2388" s="37">
        <v>16000.0</v>
      </c>
      <c r="P2388" s="31">
        <f t="shared" si="871"/>
        <v>0.0075</v>
      </c>
      <c r="Q2388" s="32">
        <f t="shared" si="872"/>
        <v>-4000</v>
      </c>
      <c r="R2388" s="32">
        <f t="shared" si="873"/>
        <v>-14000</v>
      </c>
      <c r="S2388" s="28"/>
      <c r="T2388" s="28">
        <f t="shared" si="874"/>
        <v>1</v>
      </c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</row>
    <row r="2389" ht="12.75" customHeight="1">
      <c r="A2389" s="52" t="s">
        <v>137</v>
      </c>
      <c r="B2389" s="26" t="s">
        <v>2005</v>
      </c>
      <c r="C2389" s="34">
        <v>860.0</v>
      </c>
      <c r="D2389" s="28" t="str">
        <f t="shared" si="876"/>
        <v>Space Blues (IRE) x Marsh Pride (GB)</v>
      </c>
      <c r="E2389" s="26" t="s">
        <v>1902</v>
      </c>
      <c r="F2389" s="26" t="s">
        <v>2019</v>
      </c>
      <c r="G2389" s="26" t="s">
        <v>7808</v>
      </c>
      <c r="H2389" s="28"/>
      <c r="I2389" s="28"/>
      <c r="J2389" s="26" t="s">
        <v>1575</v>
      </c>
      <c r="K2389" s="26" t="s">
        <v>808</v>
      </c>
      <c r="L2389" s="55">
        <v>8000.0</v>
      </c>
      <c r="M2389" s="29">
        <f t="shared" si="875"/>
        <v>8000</v>
      </c>
      <c r="N2389" s="28"/>
      <c r="O2389" s="37">
        <v>16000.0</v>
      </c>
      <c r="P2389" s="31">
        <f t="shared" si="871"/>
        <v>0.005</v>
      </c>
      <c r="Q2389" s="32">
        <f t="shared" si="872"/>
        <v>-8000</v>
      </c>
      <c r="R2389" s="32">
        <f t="shared" si="873"/>
        <v>-18000</v>
      </c>
      <c r="S2389" s="28"/>
      <c r="T2389" s="28">
        <f t="shared" si="874"/>
        <v>1</v>
      </c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</row>
    <row r="2390" ht="12.75" customHeight="1">
      <c r="A2390" s="52" t="s">
        <v>137</v>
      </c>
      <c r="B2390" s="26" t="s">
        <v>2005</v>
      </c>
      <c r="C2390" s="34">
        <v>884.0</v>
      </c>
      <c r="D2390" s="28" t="str">
        <f t="shared" si="876"/>
        <v>Space Blues (IRE) x Music And Dance (GB)</v>
      </c>
      <c r="E2390" s="26" t="s">
        <v>1905</v>
      </c>
      <c r="F2390" s="26" t="s">
        <v>1924</v>
      </c>
      <c r="G2390" s="26" t="s">
        <v>7809</v>
      </c>
      <c r="H2390" s="28"/>
      <c r="I2390" s="28"/>
      <c r="J2390" s="26" t="s">
        <v>1627</v>
      </c>
      <c r="K2390" s="26" t="s">
        <v>919</v>
      </c>
      <c r="L2390" s="55">
        <v>17000.0</v>
      </c>
      <c r="M2390" s="29">
        <f t="shared" si="875"/>
        <v>17000</v>
      </c>
      <c r="N2390" s="28"/>
      <c r="O2390" s="37">
        <v>16000.0</v>
      </c>
      <c r="P2390" s="31">
        <f t="shared" si="871"/>
        <v>0.010625</v>
      </c>
      <c r="Q2390" s="32">
        <f t="shared" si="872"/>
        <v>1000</v>
      </c>
      <c r="R2390" s="32">
        <f t="shared" si="873"/>
        <v>-9000</v>
      </c>
      <c r="S2390" s="28"/>
      <c r="T2390" s="28">
        <f t="shared" si="874"/>
        <v>0</v>
      </c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</row>
    <row r="2391" ht="12.75" customHeight="1">
      <c r="A2391" s="38" t="s">
        <v>137</v>
      </c>
      <c r="B2391" s="34" t="s">
        <v>1921</v>
      </c>
      <c r="C2391" s="39" t="s">
        <v>7810</v>
      </c>
      <c r="D2391" s="28" t="s">
        <v>7811</v>
      </c>
      <c r="E2391" s="26" t="s">
        <v>1905</v>
      </c>
      <c r="F2391" s="28" t="s">
        <v>1924</v>
      </c>
      <c r="G2391" s="28" t="s">
        <v>7812</v>
      </c>
      <c r="H2391" s="28" t="s">
        <v>48</v>
      </c>
      <c r="I2391" s="28" t="s">
        <v>146</v>
      </c>
      <c r="J2391" s="28" t="s">
        <v>1494</v>
      </c>
      <c r="K2391" s="28" t="s">
        <v>887</v>
      </c>
      <c r="L2391" s="40">
        <v>22000.0</v>
      </c>
      <c r="M2391" s="29">
        <f t="shared" si="875"/>
        <v>22000</v>
      </c>
      <c r="N2391" s="57"/>
      <c r="O2391" s="37">
        <v>16000.0</v>
      </c>
      <c r="P2391" s="31">
        <f t="shared" si="871"/>
        <v>0.01375</v>
      </c>
      <c r="Q2391" s="32">
        <f t="shared" si="872"/>
        <v>6000</v>
      </c>
      <c r="R2391" s="32">
        <f t="shared" si="873"/>
        <v>-4000</v>
      </c>
      <c r="S2391" s="28"/>
      <c r="T2391" s="28">
        <f t="shared" si="874"/>
        <v>0</v>
      </c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</row>
    <row r="2392" ht="12.75" customHeight="1">
      <c r="A2392" s="38" t="s">
        <v>137</v>
      </c>
      <c r="B2392" s="34" t="s">
        <v>1921</v>
      </c>
      <c r="C2392" s="39" t="s">
        <v>3591</v>
      </c>
      <c r="D2392" s="28" t="s">
        <v>7813</v>
      </c>
      <c r="E2392" s="26" t="s">
        <v>1902</v>
      </c>
      <c r="F2392" s="28" t="s">
        <v>1924</v>
      </c>
      <c r="G2392" s="28" t="s">
        <v>7814</v>
      </c>
      <c r="H2392" s="28" t="s">
        <v>48</v>
      </c>
      <c r="I2392" s="28" t="s">
        <v>74</v>
      </c>
      <c r="J2392" s="28" t="s">
        <v>1779</v>
      </c>
      <c r="K2392" s="28" t="s">
        <v>906</v>
      </c>
      <c r="L2392" s="40">
        <v>85000.0</v>
      </c>
      <c r="M2392" s="29">
        <f t="shared" si="875"/>
        <v>85000</v>
      </c>
      <c r="N2392" s="57"/>
      <c r="O2392" s="37">
        <v>16000.0</v>
      </c>
      <c r="P2392" s="31">
        <f t="shared" si="871"/>
        <v>0.053125</v>
      </c>
      <c r="Q2392" s="32">
        <f t="shared" si="872"/>
        <v>69000</v>
      </c>
      <c r="R2392" s="32">
        <f t="shared" si="873"/>
        <v>59000</v>
      </c>
      <c r="S2392" s="28"/>
      <c r="T2392" s="28">
        <f t="shared" si="874"/>
        <v>0</v>
      </c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</row>
    <row r="2393" ht="12.75" customHeight="1">
      <c r="A2393" s="38" t="s">
        <v>137</v>
      </c>
      <c r="B2393" s="34" t="s">
        <v>1921</v>
      </c>
      <c r="C2393" s="39" t="s">
        <v>7815</v>
      </c>
      <c r="D2393" s="28" t="s">
        <v>7816</v>
      </c>
      <c r="E2393" s="26" t="s">
        <v>1902</v>
      </c>
      <c r="F2393" s="28" t="s">
        <v>1924</v>
      </c>
      <c r="G2393" s="28" t="s">
        <v>7817</v>
      </c>
      <c r="H2393" s="28" t="s">
        <v>48</v>
      </c>
      <c r="I2393" s="28" t="s">
        <v>2391</v>
      </c>
      <c r="J2393" s="28" t="s">
        <v>1779</v>
      </c>
      <c r="K2393" s="28" t="s">
        <v>248</v>
      </c>
      <c r="L2393" s="40">
        <v>9000.0</v>
      </c>
      <c r="M2393" s="29">
        <f t="shared" si="875"/>
        <v>9000</v>
      </c>
      <c r="N2393" s="57"/>
      <c r="O2393" s="37">
        <v>16000.0</v>
      </c>
      <c r="P2393" s="31">
        <f t="shared" si="871"/>
        <v>0.005625</v>
      </c>
      <c r="Q2393" s="32">
        <f t="shared" si="872"/>
        <v>-7000</v>
      </c>
      <c r="R2393" s="32">
        <f t="shared" si="873"/>
        <v>-17000</v>
      </c>
      <c r="S2393" s="28"/>
      <c r="T2393" s="28">
        <f t="shared" si="874"/>
        <v>1</v>
      </c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</row>
    <row r="2394" ht="12.75" customHeight="1">
      <c r="A2394" s="38" t="s">
        <v>137</v>
      </c>
      <c r="B2394" s="34" t="s">
        <v>1921</v>
      </c>
      <c r="C2394" s="39" t="s">
        <v>4255</v>
      </c>
      <c r="D2394" s="28" t="s">
        <v>7818</v>
      </c>
      <c r="E2394" s="26" t="s">
        <v>1905</v>
      </c>
      <c r="F2394" s="28" t="s">
        <v>1952</v>
      </c>
      <c r="G2394" s="28" t="s">
        <v>7819</v>
      </c>
      <c r="H2394" s="28" t="s">
        <v>48</v>
      </c>
      <c r="I2394" s="28" t="s">
        <v>143</v>
      </c>
      <c r="J2394" s="28" t="s">
        <v>1571</v>
      </c>
      <c r="K2394" s="28" t="s">
        <v>781</v>
      </c>
      <c r="L2394" s="40">
        <v>5000.0</v>
      </c>
      <c r="M2394" s="29">
        <f t="shared" si="875"/>
        <v>5000</v>
      </c>
      <c r="N2394" s="57"/>
      <c r="O2394" s="30">
        <v>16000.0</v>
      </c>
      <c r="P2394" s="31">
        <f t="shared" si="871"/>
        <v>0.003125</v>
      </c>
      <c r="Q2394" s="32">
        <f t="shared" si="872"/>
        <v>-11000</v>
      </c>
      <c r="R2394" s="32">
        <f t="shared" si="873"/>
        <v>-21000</v>
      </c>
      <c r="S2394" s="28"/>
      <c r="T2394" s="28">
        <f t="shared" si="874"/>
        <v>1</v>
      </c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</row>
    <row r="2395" ht="12.75" customHeight="1">
      <c r="A2395" s="38" t="s">
        <v>137</v>
      </c>
      <c r="B2395" s="34" t="s">
        <v>1921</v>
      </c>
      <c r="C2395" s="39" t="s">
        <v>4093</v>
      </c>
      <c r="D2395" s="28" t="s">
        <v>7820</v>
      </c>
      <c r="E2395" s="26" t="s">
        <v>1902</v>
      </c>
      <c r="F2395" s="28" t="s">
        <v>1924</v>
      </c>
      <c r="G2395" s="28" t="s">
        <v>7821</v>
      </c>
      <c r="H2395" s="28" t="s">
        <v>48</v>
      </c>
      <c r="I2395" s="28" t="s">
        <v>2104</v>
      </c>
      <c r="J2395" s="28" t="s">
        <v>1449</v>
      </c>
      <c r="K2395" s="28" t="s">
        <v>254</v>
      </c>
      <c r="L2395" s="40">
        <v>50000.0</v>
      </c>
      <c r="M2395" s="29">
        <f t="shared" si="875"/>
        <v>50000</v>
      </c>
      <c r="N2395" s="57"/>
      <c r="O2395" s="37">
        <v>16000.0</v>
      </c>
      <c r="P2395" s="31">
        <f t="shared" si="871"/>
        <v>0.03125</v>
      </c>
      <c r="Q2395" s="32">
        <f t="shared" si="872"/>
        <v>34000</v>
      </c>
      <c r="R2395" s="32">
        <f t="shared" si="873"/>
        <v>24000</v>
      </c>
      <c r="S2395" s="28"/>
      <c r="T2395" s="28">
        <f t="shared" si="874"/>
        <v>0</v>
      </c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</row>
    <row r="2396" ht="12.75" customHeight="1">
      <c r="A2396" s="38" t="s">
        <v>137</v>
      </c>
      <c r="B2396" s="34" t="s">
        <v>1928</v>
      </c>
      <c r="C2396" s="39" t="s">
        <v>6407</v>
      </c>
      <c r="D2396" s="28" t="s">
        <v>7822</v>
      </c>
      <c r="E2396" s="26" t="s">
        <v>1905</v>
      </c>
      <c r="F2396" s="28" t="s">
        <v>1952</v>
      </c>
      <c r="G2396" s="28" t="s">
        <v>7823</v>
      </c>
      <c r="H2396" s="28" t="s">
        <v>48</v>
      </c>
      <c r="I2396" s="28" t="s">
        <v>2321</v>
      </c>
      <c r="J2396" s="28" t="s">
        <v>1429</v>
      </c>
      <c r="K2396" s="28" t="s">
        <v>986</v>
      </c>
      <c r="L2396" s="40">
        <v>6000.0</v>
      </c>
      <c r="M2396" s="29">
        <f t="shared" si="875"/>
        <v>6000</v>
      </c>
      <c r="N2396" s="57"/>
      <c r="O2396" s="37">
        <v>16000.0</v>
      </c>
      <c r="P2396" s="31">
        <f t="shared" si="871"/>
        <v>0.00375</v>
      </c>
      <c r="Q2396" s="32">
        <f t="shared" si="872"/>
        <v>-10000</v>
      </c>
      <c r="R2396" s="32">
        <f t="shared" si="873"/>
        <v>-20000</v>
      </c>
      <c r="S2396" s="28"/>
      <c r="T2396" s="28">
        <f t="shared" si="874"/>
        <v>1</v>
      </c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</row>
    <row r="2397" ht="12.75" customHeight="1">
      <c r="A2397" s="38" t="s">
        <v>137</v>
      </c>
      <c r="B2397" s="34" t="s">
        <v>1928</v>
      </c>
      <c r="C2397" s="39" t="s">
        <v>7824</v>
      </c>
      <c r="D2397" s="28" t="s">
        <v>7825</v>
      </c>
      <c r="E2397" s="26" t="s">
        <v>1905</v>
      </c>
      <c r="F2397" s="28" t="s">
        <v>1952</v>
      </c>
      <c r="G2397" s="28" t="s">
        <v>7826</v>
      </c>
      <c r="H2397" s="28" t="s">
        <v>48</v>
      </c>
      <c r="I2397" s="28" t="s">
        <v>1978</v>
      </c>
      <c r="J2397" s="28" t="s">
        <v>1494</v>
      </c>
      <c r="K2397" s="28" t="s">
        <v>794</v>
      </c>
      <c r="L2397" s="40">
        <v>45000.0</v>
      </c>
      <c r="M2397" s="29">
        <f t="shared" si="875"/>
        <v>45000</v>
      </c>
      <c r="N2397" s="57"/>
      <c r="O2397" s="30">
        <v>16000.0</v>
      </c>
      <c r="P2397" s="31">
        <f t="shared" si="871"/>
        <v>0.028125</v>
      </c>
      <c r="Q2397" s="32">
        <f t="shared" si="872"/>
        <v>29000</v>
      </c>
      <c r="R2397" s="32">
        <f t="shared" si="873"/>
        <v>19000</v>
      </c>
      <c r="S2397" s="28"/>
      <c r="T2397" s="28">
        <f t="shared" si="874"/>
        <v>0</v>
      </c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</row>
    <row r="2398" ht="12.75" customHeight="1">
      <c r="A2398" s="25" t="s">
        <v>137</v>
      </c>
      <c r="B2398" s="26" t="s">
        <v>1933</v>
      </c>
      <c r="C2398" s="39" t="s">
        <v>3320</v>
      </c>
      <c r="D2398" s="28" t="s">
        <v>7827</v>
      </c>
      <c r="E2398" s="28" t="s">
        <v>1902</v>
      </c>
      <c r="F2398" s="28" t="s">
        <v>1924</v>
      </c>
      <c r="G2398" s="28" t="s">
        <v>7828</v>
      </c>
      <c r="H2398" s="53" t="s">
        <v>48</v>
      </c>
      <c r="I2398" s="28" t="s">
        <v>5000</v>
      </c>
      <c r="J2398" s="28" t="s">
        <v>1839</v>
      </c>
      <c r="K2398" s="28" t="s">
        <v>1192</v>
      </c>
      <c r="L2398" s="29">
        <f t="shared" ref="L2398:L2412" si="877">M2398*1.2</f>
        <v>108000</v>
      </c>
      <c r="M2398" s="49">
        <v>90000.0</v>
      </c>
      <c r="N2398" s="28"/>
      <c r="O2398" s="37">
        <v>16000.0</v>
      </c>
      <c r="P2398" s="31">
        <f t="shared" si="871"/>
        <v>0.0675</v>
      </c>
      <c r="Q2398" s="32">
        <f t="shared" si="872"/>
        <v>92000</v>
      </c>
      <c r="R2398" s="32">
        <f t="shared" si="873"/>
        <v>82000</v>
      </c>
      <c r="S2398" s="28"/>
      <c r="T2398" s="28">
        <f t="shared" si="874"/>
        <v>0</v>
      </c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</row>
    <row r="2399" ht="12.75" customHeight="1">
      <c r="A2399" s="25" t="s">
        <v>137</v>
      </c>
      <c r="B2399" s="26" t="s">
        <v>1933</v>
      </c>
      <c r="C2399" s="39" t="s">
        <v>7729</v>
      </c>
      <c r="D2399" s="28" t="s">
        <v>7829</v>
      </c>
      <c r="E2399" s="28" t="s">
        <v>1905</v>
      </c>
      <c r="F2399" s="28" t="s">
        <v>1924</v>
      </c>
      <c r="G2399" s="28" t="s">
        <v>7830</v>
      </c>
      <c r="H2399" s="53" t="s">
        <v>48</v>
      </c>
      <c r="I2399" s="28" t="s">
        <v>2314</v>
      </c>
      <c r="J2399" s="28" t="s">
        <v>1702</v>
      </c>
      <c r="K2399" s="28" t="s">
        <v>643</v>
      </c>
      <c r="L2399" s="29">
        <f t="shared" si="877"/>
        <v>264000</v>
      </c>
      <c r="M2399" s="49">
        <v>220000.0</v>
      </c>
      <c r="N2399" s="28"/>
      <c r="O2399" s="30">
        <v>16000.0</v>
      </c>
      <c r="P2399" s="31">
        <f t="shared" si="871"/>
        <v>0.165</v>
      </c>
      <c r="Q2399" s="32">
        <f t="shared" si="872"/>
        <v>248000</v>
      </c>
      <c r="R2399" s="32">
        <f t="shared" si="873"/>
        <v>238000</v>
      </c>
      <c r="S2399" s="28"/>
      <c r="T2399" s="28">
        <f t="shared" si="874"/>
        <v>0</v>
      </c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</row>
    <row r="2400" ht="12.75" customHeight="1">
      <c r="A2400" s="25" t="s">
        <v>137</v>
      </c>
      <c r="B2400" s="26" t="s">
        <v>1937</v>
      </c>
      <c r="C2400" s="44" t="s">
        <v>7831</v>
      </c>
      <c r="D2400" s="6" t="s">
        <v>7832</v>
      </c>
      <c r="E2400" s="6" t="s">
        <v>1905</v>
      </c>
      <c r="F2400" s="6" t="s">
        <v>1924</v>
      </c>
      <c r="G2400" s="6" t="s">
        <v>7833</v>
      </c>
      <c r="I2400" s="6" t="s">
        <v>48</v>
      </c>
      <c r="J2400" s="6" t="s">
        <v>1454</v>
      </c>
      <c r="K2400" s="6" t="s">
        <v>434</v>
      </c>
      <c r="L2400" s="29">
        <f t="shared" si="877"/>
        <v>84000</v>
      </c>
      <c r="M2400" s="45">
        <v>70000.0</v>
      </c>
      <c r="O2400" s="30">
        <v>16000.0</v>
      </c>
      <c r="P2400" s="31">
        <v>0.04375</v>
      </c>
      <c r="Q2400" s="32">
        <v>54000.0</v>
      </c>
      <c r="R2400" s="32">
        <v>44000.0</v>
      </c>
      <c r="S2400" s="28"/>
      <c r="T2400" s="28">
        <f t="shared" ref="T2400:T2416" si="878">IF(O2400&gt;=M2400,1,0)</f>
        <v>0</v>
      </c>
    </row>
    <row r="2401" ht="12.75" customHeight="1">
      <c r="A2401" s="25" t="s">
        <v>137</v>
      </c>
      <c r="B2401" s="26" t="s">
        <v>1937</v>
      </c>
      <c r="C2401" s="44" t="s">
        <v>7834</v>
      </c>
      <c r="D2401" s="6" t="s">
        <v>7835</v>
      </c>
      <c r="E2401" s="6" t="s">
        <v>1902</v>
      </c>
      <c r="F2401" s="6" t="s">
        <v>1952</v>
      </c>
      <c r="G2401" s="6" t="s">
        <v>7836</v>
      </c>
      <c r="I2401" s="6" t="s">
        <v>48</v>
      </c>
      <c r="J2401" s="6" t="s">
        <v>1833</v>
      </c>
      <c r="K2401" s="6" t="s">
        <v>1126</v>
      </c>
      <c r="L2401" s="29">
        <f t="shared" si="877"/>
        <v>102000</v>
      </c>
      <c r="M2401" s="45">
        <v>85000.0</v>
      </c>
      <c r="O2401" s="30">
        <v>16000.0</v>
      </c>
      <c r="P2401" s="31">
        <v>0.053125</v>
      </c>
      <c r="Q2401" s="32">
        <v>69000.0</v>
      </c>
      <c r="R2401" s="32">
        <v>59000.0</v>
      </c>
      <c r="S2401" s="28"/>
      <c r="T2401" s="28">
        <f t="shared" si="878"/>
        <v>0</v>
      </c>
    </row>
    <row r="2402" ht="12.75" customHeight="1">
      <c r="A2402" s="25" t="s">
        <v>137</v>
      </c>
      <c r="B2402" s="26" t="s">
        <v>1937</v>
      </c>
      <c r="C2402" s="44" t="s">
        <v>7837</v>
      </c>
      <c r="D2402" s="6" t="s">
        <v>7838</v>
      </c>
      <c r="E2402" s="6" t="s">
        <v>1902</v>
      </c>
      <c r="F2402" s="6" t="s">
        <v>1952</v>
      </c>
      <c r="G2402" s="6" t="s">
        <v>7839</v>
      </c>
      <c r="I2402" s="6" t="s">
        <v>48</v>
      </c>
      <c r="J2402" s="6" t="s">
        <v>1752</v>
      </c>
      <c r="K2402" s="6" t="s">
        <v>339</v>
      </c>
      <c r="L2402" s="29">
        <f t="shared" si="877"/>
        <v>54000</v>
      </c>
      <c r="M2402" s="45">
        <v>45000.0</v>
      </c>
      <c r="O2402" s="30">
        <v>16000.0</v>
      </c>
      <c r="P2402" s="31">
        <v>0.028125</v>
      </c>
      <c r="Q2402" s="32">
        <v>29000.0</v>
      </c>
      <c r="R2402" s="32">
        <v>19000.0</v>
      </c>
      <c r="S2402" s="28"/>
      <c r="T2402" s="28">
        <f t="shared" si="878"/>
        <v>0</v>
      </c>
    </row>
    <row r="2403" ht="12.75" customHeight="1">
      <c r="A2403" s="25" t="s">
        <v>137</v>
      </c>
      <c r="B2403" s="26" t="s">
        <v>1937</v>
      </c>
      <c r="C2403" s="39" t="s">
        <v>7824</v>
      </c>
      <c r="D2403" s="28" t="s">
        <v>7840</v>
      </c>
      <c r="E2403" s="28" t="s">
        <v>1902</v>
      </c>
      <c r="F2403" s="28" t="s">
        <v>1924</v>
      </c>
      <c r="G2403" s="28" t="s">
        <v>7841</v>
      </c>
      <c r="H2403" s="28" t="s">
        <v>48</v>
      </c>
      <c r="I2403" s="28" t="s">
        <v>2422</v>
      </c>
      <c r="J2403" s="28" t="s">
        <v>1532</v>
      </c>
      <c r="K2403" s="28" t="s">
        <v>1003</v>
      </c>
      <c r="L2403" s="29">
        <f t="shared" si="877"/>
        <v>144000</v>
      </c>
      <c r="M2403" s="40">
        <v>120000.0</v>
      </c>
      <c r="N2403" s="32"/>
      <c r="O2403" s="30">
        <v>16000.0</v>
      </c>
      <c r="P2403" s="31">
        <f t="shared" ref="P2403:P2416" si="879">sum(M2403/O2403/100)</f>
        <v>0.075</v>
      </c>
      <c r="Q2403" s="32">
        <f t="shared" ref="Q2403:Q2416" si="880">sum(M2403-O2403)</f>
        <v>104000</v>
      </c>
      <c r="R2403" s="32">
        <f t="shared" ref="R2403:R2416" si="881">M2403-O2403-$S$1</f>
        <v>94000</v>
      </c>
      <c r="S2403" s="28"/>
      <c r="T2403" s="28">
        <f t="shared" si="878"/>
        <v>0</v>
      </c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</row>
    <row r="2404" ht="12.75" customHeight="1">
      <c r="A2404" s="25" t="s">
        <v>137</v>
      </c>
      <c r="B2404" s="26" t="s">
        <v>1937</v>
      </c>
      <c r="C2404" s="39" t="s">
        <v>7842</v>
      </c>
      <c r="D2404" s="28" t="s">
        <v>7843</v>
      </c>
      <c r="E2404" s="28" t="s">
        <v>1902</v>
      </c>
      <c r="F2404" s="28" t="s">
        <v>1944</v>
      </c>
      <c r="G2404" s="28" t="s">
        <v>7844</v>
      </c>
      <c r="H2404" s="28" t="s">
        <v>48</v>
      </c>
      <c r="I2404" s="28" t="s">
        <v>75</v>
      </c>
      <c r="J2404" s="28" t="s">
        <v>1784</v>
      </c>
      <c r="K2404" s="28" t="s">
        <v>1247</v>
      </c>
      <c r="L2404" s="29">
        <f t="shared" si="877"/>
        <v>204000</v>
      </c>
      <c r="M2404" s="40">
        <v>170000.0</v>
      </c>
      <c r="N2404" s="32"/>
      <c r="O2404" s="30">
        <v>16000.0</v>
      </c>
      <c r="P2404" s="31">
        <f t="shared" si="879"/>
        <v>0.10625</v>
      </c>
      <c r="Q2404" s="32">
        <f t="shared" si="880"/>
        <v>154000</v>
      </c>
      <c r="R2404" s="32">
        <f t="shared" si="881"/>
        <v>144000</v>
      </c>
      <c r="S2404" s="28"/>
      <c r="T2404" s="28">
        <f t="shared" si="878"/>
        <v>0</v>
      </c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</row>
    <row r="2405" ht="12.75" customHeight="1">
      <c r="A2405" s="25" t="s">
        <v>137</v>
      </c>
      <c r="B2405" s="26" t="s">
        <v>1937</v>
      </c>
      <c r="C2405" s="39" t="s">
        <v>4740</v>
      </c>
      <c r="D2405" s="28" t="s">
        <v>7845</v>
      </c>
      <c r="E2405" s="28" t="s">
        <v>1902</v>
      </c>
      <c r="F2405" s="28" t="s">
        <v>1952</v>
      </c>
      <c r="G2405" s="28" t="s">
        <v>7846</v>
      </c>
      <c r="H2405" s="28" t="s">
        <v>48</v>
      </c>
      <c r="I2405" s="28" t="s">
        <v>1968</v>
      </c>
      <c r="J2405" s="28" t="s">
        <v>1707</v>
      </c>
      <c r="K2405" s="28" t="s">
        <v>177</v>
      </c>
      <c r="L2405" s="29">
        <f t="shared" si="877"/>
        <v>38400</v>
      </c>
      <c r="M2405" s="40">
        <v>32000.0</v>
      </c>
      <c r="N2405" s="32"/>
      <c r="O2405" s="30">
        <v>16000.0</v>
      </c>
      <c r="P2405" s="31">
        <f t="shared" si="879"/>
        <v>0.02</v>
      </c>
      <c r="Q2405" s="32">
        <f t="shared" si="880"/>
        <v>16000</v>
      </c>
      <c r="R2405" s="32">
        <f t="shared" si="881"/>
        <v>6000</v>
      </c>
      <c r="S2405" s="28"/>
      <c r="T2405" s="28">
        <f t="shared" si="878"/>
        <v>0</v>
      </c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</row>
    <row r="2406" ht="12.75" customHeight="1">
      <c r="A2406" s="25" t="s">
        <v>137</v>
      </c>
      <c r="B2406" s="26" t="s">
        <v>1937</v>
      </c>
      <c r="C2406" s="39" t="s">
        <v>7847</v>
      </c>
      <c r="D2406" s="28" t="s">
        <v>7848</v>
      </c>
      <c r="E2406" s="28" t="s">
        <v>1902</v>
      </c>
      <c r="F2406" s="28" t="s">
        <v>1952</v>
      </c>
      <c r="G2406" s="28" t="s">
        <v>7849</v>
      </c>
      <c r="H2406" s="28" t="s">
        <v>48</v>
      </c>
      <c r="I2406" s="28" t="s">
        <v>2422</v>
      </c>
      <c r="J2406" s="28" t="s">
        <v>1454</v>
      </c>
      <c r="K2406" s="28" t="s">
        <v>872</v>
      </c>
      <c r="L2406" s="29">
        <f t="shared" si="877"/>
        <v>90000</v>
      </c>
      <c r="M2406" s="40">
        <v>75000.0</v>
      </c>
      <c r="N2406" s="32"/>
      <c r="O2406" s="30">
        <v>16000.0</v>
      </c>
      <c r="P2406" s="31">
        <f t="shared" si="879"/>
        <v>0.046875</v>
      </c>
      <c r="Q2406" s="32">
        <f t="shared" si="880"/>
        <v>59000</v>
      </c>
      <c r="R2406" s="32">
        <f t="shared" si="881"/>
        <v>49000</v>
      </c>
      <c r="S2406" s="28"/>
      <c r="T2406" s="28">
        <f t="shared" si="878"/>
        <v>0</v>
      </c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</row>
    <row r="2407" ht="12.75" customHeight="1">
      <c r="A2407" s="25" t="s">
        <v>137</v>
      </c>
      <c r="B2407" s="26" t="s">
        <v>1937</v>
      </c>
      <c r="C2407" s="39" t="s">
        <v>4679</v>
      </c>
      <c r="D2407" s="28" t="s">
        <v>7850</v>
      </c>
      <c r="E2407" s="28" t="s">
        <v>1905</v>
      </c>
      <c r="F2407" s="28" t="s">
        <v>1952</v>
      </c>
      <c r="G2407" s="28" t="s">
        <v>7851</v>
      </c>
      <c r="H2407" s="28" t="s">
        <v>48</v>
      </c>
      <c r="I2407" s="28" t="s">
        <v>93</v>
      </c>
      <c r="J2407" s="28" t="s">
        <v>1802</v>
      </c>
      <c r="K2407" s="28" t="s">
        <v>601</v>
      </c>
      <c r="L2407" s="29">
        <f t="shared" si="877"/>
        <v>162000</v>
      </c>
      <c r="M2407" s="40">
        <v>135000.0</v>
      </c>
      <c r="N2407" s="32"/>
      <c r="O2407" s="30">
        <v>16000.0</v>
      </c>
      <c r="P2407" s="31">
        <f t="shared" si="879"/>
        <v>0.084375</v>
      </c>
      <c r="Q2407" s="32">
        <f t="shared" si="880"/>
        <v>119000</v>
      </c>
      <c r="R2407" s="32">
        <f t="shared" si="881"/>
        <v>109000</v>
      </c>
      <c r="S2407" s="28"/>
      <c r="T2407" s="28">
        <f t="shared" si="878"/>
        <v>0</v>
      </c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</row>
    <row r="2408" ht="12.75" customHeight="1">
      <c r="A2408" s="25" t="s">
        <v>137</v>
      </c>
      <c r="B2408" s="26" t="s">
        <v>1937</v>
      </c>
      <c r="C2408" s="39" t="s">
        <v>3230</v>
      </c>
      <c r="D2408" s="28" t="s">
        <v>7852</v>
      </c>
      <c r="E2408" s="28" t="s">
        <v>1902</v>
      </c>
      <c r="F2408" s="28" t="s">
        <v>1924</v>
      </c>
      <c r="G2408" s="28" t="s">
        <v>7853</v>
      </c>
      <c r="H2408" s="28" t="s">
        <v>48</v>
      </c>
      <c r="I2408" s="28" t="s">
        <v>5525</v>
      </c>
      <c r="J2408" s="28" t="s">
        <v>1874</v>
      </c>
      <c r="K2408" s="28" t="s">
        <v>1183</v>
      </c>
      <c r="L2408" s="29">
        <f t="shared" si="877"/>
        <v>90000</v>
      </c>
      <c r="M2408" s="40">
        <v>75000.0</v>
      </c>
      <c r="N2408" s="32"/>
      <c r="O2408" s="30">
        <v>16000.0</v>
      </c>
      <c r="P2408" s="31">
        <f t="shared" si="879"/>
        <v>0.046875</v>
      </c>
      <c r="Q2408" s="32">
        <f t="shared" si="880"/>
        <v>59000</v>
      </c>
      <c r="R2408" s="32">
        <f t="shared" si="881"/>
        <v>49000</v>
      </c>
      <c r="S2408" s="28"/>
      <c r="T2408" s="28">
        <f t="shared" si="878"/>
        <v>0</v>
      </c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</row>
    <row r="2409" ht="12.75" customHeight="1">
      <c r="A2409" s="25" t="s">
        <v>137</v>
      </c>
      <c r="B2409" s="26" t="s">
        <v>1937</v>
      </c>
      <c r="C2409" s="42" t="s">
        <v>5682</v>
      </c>
      <c r="D2409" s="28" t="s">
        <v>7854</v>
      </c>
      <c r="E2409" s="28" t="s">
        <v>1902</v>
      </c>
      <c r="F2409" s="28" t="s">
        <v>1924</v>
      </c>
      <c r="G2409" s="28" t="s">
        <v>7855</v>
      </c>
      <c r="H2409" s="28" t="s">
        <v>48</v>
      </c>
      <c r="I2409" s="28" t="s">
        <v>79</v>
      </c>
      <c r="J2409" s="28" t="s">
        <v>1487</v>
      </c>
      <c r="K2409" s="28" t="s">
        <v>611</v>
      </c>
      <c r="L2409" s="29">
        <f t="shared" si="877"/>
        <v>156000</v>
      </c>
      <c r="M2409" s="43">
        <v>130000.0</v>
      </c>
      <c r="N2409" s="28"/>
      <c r="O2409" s="30">
        <v>16000.0</v>
      </c>
      <c r="P2409" s="31">
        <f t="shared" si="879"/>
        <v>0.08125</v>
      </c>
      <c r="Q2409" s="32">
        <f t="shared" si="880"/>
        <v>114000</v>
      </c>
      <c r="R2409" s="32">
        <f t="shared" si="881"/>
        <v>104000</v>
      </c>
      <c r="S2409" s="28"/>
      <c r="T2409" s="28">
        <f t="shared" si="878"/>
        <v>0</v>
      </c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</row>
    <row r="2410" ht="12.75" customHeight="1">
      <c r="A2410" s="25" t="s">
        <v>137</v>
      </c>
      <c r="B2410" s="26" t="s">
        <v>1937</v>
      </c>
      <c r="C2410" s="42" t="s">
        <v>7856</v>
      </c>
      <c r="D2410" s="28" t="s">
        <v>7857</v>
      </c>
      <c r="E2410" s="28" t="s">
        <v>1902</v>
      </c>
      <c r="F2410" s="28" t="s">
        <v>1924</v>
      </c>
      <c r="G2410" s="28" t="s">
        <v>7858</v>
      </c>
      <c r="H2410" s="28" t="s">
        <v>48</v>
      </c>
      <c r="I2410" s="28" t="s">
        <v>2505</v>
      </c>
      <c r="J2410" s="28" t="s">
        <v>1448</v>
      </c>
      <c r="K2410" s="28" t="s">
        <v>984</v>
      </c>
      <c r="L2410" s="29">
        <f t="shared" si="877"/>
        <v>126000</v>
      </c>
      <c r="M2410" s="43">
        <v>105000.0</v>
      </c>
      <c r="N2410" s="28"/>
      <c r="O2410" s="30">
        <v>16000.0</v>
      </c>
      <c r="P2410" s="31">
        <f t="shared" si="879"/>
        <v>0.065625</v>
      </c>
      <c r="Q2410" s="32">
        <f t="shared" si="880"/>
        <v>89000</v>
      </c>
      <c r="R2410" s="32">
        <f t="shared" si="881"/>
        <v>79000</v>
      </c>
      <c r="S2410" s="28"/>
      <c r="T2410" s="28">
        <f t="shared" si="878"/>
        <v>0</v>
      </c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</row>
    <row r="2411" ht="12.75" customHeight="1">
      <c r="A2411" s="25" t="s">
        <v>137</v>
      </c>
      <c r="B2411" s="26" t="s">
        <v>1937</v>
      </c>
      <c r="C2411" s="42" t="s">
        <v>7859</v>
      </c>
      <c r="D2411" s="28" t="s">
        <v>7860</v>
      </c>
      <c r="E2411" s="28" t="s">
        <v>1905</v>
      </c>
      <c r="F2411" s="28" t="s">
        <v>1924</v>
      </c>
      <c r="G2411" s="28" t="s">
        <v>7861</v>
      </c>
      <c r="H2411" s="28" t="s">
        <v>48</v>
      </c>
      <c r="I2411" s="28" t="s">
        <v>86</v>
      </c>
      <c r="J2411" s="28" t="s">
        <v>1404</v>
      </c>
      <c r="K2411" s="28" t="s">
        <v>268</v>
      </c>
      <c r="L2411" s="29">
        <f t="shared" si="877"/>
        <v>81600</v>
      </c>
      <c r="M2411" s="43">
        <v>68000.0</v>
      </c>
      <c r="N2411" s="28"/>
      <c r="O2411" s="30">
        <v>16000.0</v>
      </c>
      <c r="P2411" s="31">
        <f t="shared" si="879"/>
        <v>0.0425</v>
      </c>
      <c r="Q2411" s="32">
        <f t="shared" si="880"/>
        <v>52000</v>
      </c>
      <c r="R2411" s="32">
        <f t="shared" si="881"/>
        <v>42000</v>
      </c>
      <c r="S2411" s="28"/>
      <c r="T2411" s="28">
        <f t="shared" si="878"/>
        <v>0</v>
      </c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</row>
    <row r="2412" ht="12.75" customHeight="1">
      <c r="A2412" s="25" t="s">
        <v>137</v>
      </c>
      <c r="B2412" s="26" t="s">
        <v>1937</v>
      </c>
      <c r="C2412" s="42" t="s">
        <v>7862</v>
      </c>
      <c r="D2412" s="28" t="s">
        <v>7863</v>
      </c>
      <c r="E2412" s="28" t="s">
        <v>1902</v>
      </c>
      <c r="F2412" s="28" t="s">
        <v>1952</v>
      </c>
      <c r="G2412" s="28" t="s">
        <v>7864</v>
      </c>
      <c r="H2412" s="28" t="s">
        <v>48</v>
      </c>
      <c r="I2412" s="28" t="s">
        <v>127</v>
      </c>
      <c r="J2412" s="28" t="s">
        <v>1671</v>
      </c>
      <c r="K2412" s="28" t="s">
        <v>555</v>
      </c>
      <c r="L2412" s="29">
        <f t="shared" si="877"/>
        <v>96000</v>
      </c>
      <c r="M2412" s="43">
        <v>80000.0</v>
      </c>
      <c r="N2412" s="28"/>
      <c r="O2412" s="30">
        <v>16000.0</v>
      </c>
      <c r="P2412" s="31">
        <f t="shared" si="879"/>
        <v>0.05</v>
      </c>
      <c r="Q2412" s="32">
        <f t="shared" si="880"/>
        <v>64000</v>
      </c>
      <c r="R2412" s="32">
        <f t="shared" si="881"/>
        <v>54000</v>
      </c>
      <c r="S2412" s="28"/>
      <c r="T2412" s="28">
        <f t="shared" si="878"/>
        <v>0</v>
      </c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</row>
    <row r="2413" ht="12.75" customHeight="1">
      <c r="A2413" s="25" t="s">
        <v>137</v>
      </c>
      <c r="B2413" s="35" t="s">
        <v>1949</v>
      </c>
      <c r="C2413" s="27" t="s">
        <v>7865</v>
      </c>
      <c r="D2413" s="28" t="s">
        <v>7866</v>
      </c>
      <c r="E2413" s="28" t="s">
        <v>1905</v>
      </c>
      <c r="F2413" s="28" t="s">
        <v>1924</v>
      </c>
      <c r="G2413" s="28" t="s">
        <v>7867</v>
      </c>
      <c r="H2413" s="28" t="s">
        <v>48</v>
      </c>
      <c r="I2413" s="28" t="s">
        <v>146</v>
      </c>
      <c r="J2413" s="32" t="s">
        <v>1542</v>
      </c>
      <c r="K2413" s="32" t="s">
        <v>480</v>
      </c>
      <c r="L2413" s="29">
        <v>26400.0</v>
      </c>
      <c r="M2413" s="49">
        <v>22000.0</v>
      </c>
      <c r="N2413" s="50"/>
      <c r="O2413" s="48">
        <v>16000.0</v>
      </c>
      <c r="P2413" s="31">
        <f t="shared" si="879"/>
        <v>0.01375</v>
      </c>
      <c r="Q2413" s="32">
        <f t="shared" si="880"/>
        <v>6000</v>
      </c>
      <c r="R2413" s="32">
        <f t="shared" si="881"/>
        <v>-4000</v>
      </c>
      <c r="S2413" s="28"/>
      <c r="T2413" s="28">
        <f t="shared" si="878"/>
        <v>0</v>
      </c>
      <c r="U2413" s="28"/>
      <c r="V2413" s="28"/>
      <c r="W2413" s="28"/>
    </row>
    <row r="2414" ht="12.75" customHeight="1">
      <c r="A2414" s="25" t="s">
        <v>137</v>
      </c>
      <c r="B2414" s="35" t="s">
        <v>1949</v>
      </c>
      <c r="C2414" s="27" t="s">
        <v>7868</v>
      </c>
      <c r="D2414" s="28" t="s">
        <v>7869</v>
      </c>
      <c r="E2414" s="28" t="s">
        <v>1905</v>
      </c>
      <c r="F2414" s="28" t="s">
        <v>1952</v>
      </c>
      <c r="G2414" s="28" t="s">
        <v>7870</v>
      </c>
      <c r="H2414" s="28" t="s">
        <v>48</v>
      </c>
      <c r="I2414" s="28" t="s">
        <v>7871</v>
      </c>
      <c r="J2414" s="32" t="s">
        <v>1838</v>
      </c>
      <c r="K2414" s="32" t="s">
        <v>389</v>
      </c>
      <c r="L2414" s="29">
        <v>15600.0</v>
      </c>
      <c r="M2414" s="49">
        <v>13000.0</v>
      </c>
      <c r="N2414" s="50"/>
      <c r="O2414" s="48">
        <v>16000.0</v>
      </c>
      <c r="P2414" s="31">
        <f t="shared" si="879"/>
        <v>0.008125</v>
      </c>
      <c r="Q2414" s="32">
        <f t="shared" si="880"/>
        <v>-3000</v>
      </c>
      <c r="R2414" s="32">
        <f t="shared" si="881"/>
        <v>-13000</v>
      </c>
      <c r="S2414" s="28"/>
      <c r="T2414" s="28">
        <f t="shared" si="878"/>
        <v>1</v>
      </c>
      <c r="U2414" s="28"/>
      <c r="V2414" s="28"/>
      <c r="W2414" s="28"/>
    </row>
    <row r="2415" ht="12.75" customHeight="1">
      <c r="A2415" s="25" t="s">
        <v>137</v>
      </c>
      <c r="B2415" s="35" t="s">
        <v>1949</v>
      </c>
      <c r="C2415" s="27" t="s">
        <v>7872</v>
      </c>
      <c r="D2415" s="28" t="s">
        <v>7873</v>
      </c>
      <c r="E2415" s="28" t="s">
        <v>1902</v>
      </c>
      <c r="F2415" s="28" t="s">
        <v>1924</v>
      </c>
      <c r="G2415" s="28" t="s">
        <v>7874</v>
      </c>
      <c r="H2415" s="28" t="s">
        <v>48</v>
      </c>
      <c r="I2415" s="28" t="s">
        <v>2550</v>
      </c>
      <c r="J2415" s="32" t="s">
        <v>1648</v>
      </c>
      <c r="K2415" s="32" t="s">
        <v>438</v>
      </c>
      <c r="L2415" s="29">
        <v>60000.0</v>
      </c>
      <c r="M2415" s="49">
        <v>50000.0</v>
      </c>
      <c r="N2415" s="50"/>
      <c r="O2415" s="48">
        <v>16000.0</v>
      </c>
      <c r="P2415" s="31">
        <f t="shared" si="879"/>
        <v>0.03125</v>
      </c>
      <c r="Q2415" s="32">
        <f t="shared" si="880"/>
        <v>34000</v>
      </c>
      <c r="R2415" s="32">
        <f t="shared" si="881"/>
        <v>24000</v>
      </c>
      <c r="S2415" s="28"/>
      <c r="T2415" s="28">
        <f t="shared" si="878"/>
        <v>0</v>
      </c>
      <c r="U2415" s="28"/>
      <c r="V2415" s="28"/>
      <c r="W2415" s="28"/>
    </row>
    <row r="2416" ht="12.75" customHeight="1">
      <c r="A2416" s="25" t="s">
        <v>137</v>
      </c>
      <c r="B2416" s="35" t="s">
        <v>1949</v>
      </c>
      <c r="C2416" s="27" t="s">
        <v>7875</v>
      </c>
      <c r="D2416" s="28" t="s">
        <v>7876</v>
      </c>
      <c r="E2416" s="28" t="s">
        <v>1902</v>
      </c>
      <c r="F2416" s="28" t="s">
        <v>1924</v>
      </c>
      <c r="G2416" s="28" t="s">
        <v>7877</v>
      </c>
      <c r="H2416" s="28" t="s">
        <v>48</v>
      </c>
      <c r="I2416" s="28" t="s">
        <v>86</v>
      </c>
      <c r="J2416" s="32" t="s">
        <v>1681</v>
      </c>
      <c r="K2416" s="32" t="s">
        <v>1275</v>
      </c>
      <c r="L2416" s="29">
        <v>33600.0</v>
      </c>
      <c r="M2416" s="49">
        <v>28000.0</v>
      </c>
      <c r="N2416" s="50"/>
      <c r="O2416" s="48">
        <v>16000.0</v>
      </c>
      <c r="P2416" s="31">
        <f t="shared" si="879"/>
        <v>0.0175</v>
      </c>
      <c r="Q2416" s="32">
        <f t="shared" si="880"/>
        <v>12000</v>
      </c>
      <c r="R2416" s="32">
        <f t="shared" si="881"/>
        <v>2000</v>
      </c>
      <c r="S2416" s="28"/>
      <c r="T2416" s="28">
        <f t="shared" si="878"/>
        <v>0</v>
      </c>
      <c r="U2416" s="28"/>
      <c r="V2416" s="28"/>
      <c r="W2416" s="28"/>
    </row>
    <row r="2417" ht="12.75" customHeight="1">
      <c r="A2417" s="25" t="s">
        <v>138</v>
      </c>
      <c r="B2417" s="26" t="s">
        <v>1900</v>
      </c>
      <c r="C2417" s="27">
        <v>459.0</v>
      </c>
      <c r="D2417" s="28" t="s">
        <v>7878</v>
      </c>
      <c r="E2417" s="28" t="s">
        <v>1902</v>
      </c>
      <c r="F2417" s="28"/>
      <c r="G2417" s="28" t="s">
        <v>7879</v>
      </c>
      <c r="H2417" s="28"/>
      <c r="I2417" s="28"/>
      <c r="J2417" s="28" t="s">
        <v>1581</v>
      </c>
      <c r="K2417" s="28" t="s">
        <v>808</v>
      </c>
      <c r="L2417" s="29">
        <f>M2417*1.2</f>
        <v>72000</v>
      </c>
      <c r="M2417" s="29">
        <v>60000.0</v>
      </c>
      <c r="N2417" s="28"/>
      <c r="O2417" s="30">
        <v>50000.0</v>
      </c>
      <c r="P2417" s="31">
        <f t="shared" ref="P2417:P2441" si="882">sum(L2417/O2417/100)</f>
        <v>0.0144</v>
      </c>
      <c r="Q2417" s="32">
        <f t="shared" ref="Q2417:Q2441" si="883">sum(L2417-O2417)</f>
        <v>22000</v>
      </c>
      <c r="R2417" s="32">
        <f t="shared" ref="R2417:R2441" si="884">L2417-O2417-$S$1</f>
        <v>12000</v>
      </c>
      <c r="S2417" s="28"/>
      <c r="T2417" s="28">
        <f t="shared" ref="T2417:T2441" si="885">IF(O2417&gt;=L2417,1,0)</f>
        <v>0</v>
      </c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</row>
    <row r="2418" ht="12.75" customHeight="1">
      <c r="A2418" s="33" t="s">
        <v>138</v>
      </c>
      <c r="B2418" s="26" t="s">
        <v>1919</v>
      </c>
      <c r="C2418" s="34">
        <v>30.0</v>
      </c>
      <c r="D2418" s="26" t="s">
        <v>7880</v>
      </c>
      <c r="E2418" s="26" t="s">
        <v>1902</v>
      </c>
      <c r="F2418" s="35"/>
      <c r="G2418" s="26"/>
      <c r="H2418" s="26"/>
      <c r="I2418" s="26"/>
      <c r="J2418" s="26" t="s">
        <v>1586</v>
      </c>
      <c r="K2418" s="26" t="s">
        <v>746</v>
      </c>
      <c r="L2418" s="36">
        <v>40000.0</v>
      </c>
      <c r="M2418" s="29">
        <f t="shared" ref="M2418:M2429" si="886">L2418</f>
        <v>40000</v>
      </c>
      <c r="N2418" s="28"/>
      <c r="O2418" s="37">
        <v>50000.0</v>
      </c>
      <c r="P2418" s="31">
        <f t="shared" si="882"/>
        <v>0.008</v>
      </c>
      <c r="Q2418" s="32">
        <f t="shared" si="883"/>
        <v>-10000</v>
      </c>
      <c r="R2418" s="32">
        <f t="shared" si="884"/>
        <v>-20000</v>
      </c>
      <c r="S2418" s="28"/>
      <c r="T2418" s="28">
        <f t="shared" si="885"/>
        <v>1</v>
      </c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</row>
    <row r="2419" ht="12.75" customHeight="1">
      <c r="A2419" s="33" t="s">
        <v>138</v>
      </c>
      <c r="B2419" s="26" t="s">
        <v>1919</v>
      </c>
      <c r="C2419" s="51">
        <v>37.0</v>
      </c>
      <c r="D2419" s="26" t="s">
        <v>7881</v>
      </c>
      <c r="E2419" s="26" t="s">
        <v>1905</v>
      </c>
      <c r="F2419" s="35"/>
      <c r="G2419" s="26"/>
      <c r="H2419" s="26"/>
      <c r="I2419" s="26"/>
      <c r="J2419" s="26" t="s">
        <v>1449</v>
      </c>
      <c r="K2419" s="26" t="s">
        <v>754</v>
      </c>
      <c r="L2419" s="36">
        <v>120000.0</v>
      </c>
      <c r="M2419" s="29">
        <f t="shared" si="886"/>
        <v>120000</v>
      </c>
      <c r="N2419" s="28"/>
      <c r="O2419" s="37">
        <v>50000.0</v>
      </c>
      <c r="P2419" s="31">
        <f t="shared" si="882"/>
        <v>0.024</v>
      </c>
      <c r="Q2419" s="32">
        <f t="shared" si="883"/>
        <v>70000</v>
      </c>
      <c r="R2419" s="32">
        <f t="shared" si="884"/>
        <v>60000</v>
      </c>
      <c r="S2419" s="28"/>
      <c r="T2419" s="28">
        <f t="shared" si="885"/>
        <v>0</v>
      </c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</row>
    <row r="2420" ht="12.75" customHeight="1">
      <c r="A2420" s="33" t="s">
        <v>138</v>
      </c>
      <c r="B2420" s="26" t="s">
        <v>1919</v>
      </c>
      <c r="C2420" s="34">
        <v>44.0</v>
      </c>
      <c r="D2420" s="26" t="s">
        <v>7882</v>
      </c>
      <c r="E2420" s="26" t="s">
        <v>1902</v>
      </c>
      <c r="F2420" s="35"/>
      <c r="G2420" s="26"/>
      <c r="H2420" s="26"/>
      <c r="I2420" s="26"/>
      <c r="J2420" s="26" t="s">
        <v>1734</v>
      </c>
      <c r="K2420" s="26" t="s">
        <v>265</v>
      </c>
      <c r="L2420" s="36">
        <v>80000.0</v>
      </c>
      <c r="M2420" s="29">
        <f t="shared" si="886"/>
        <v>80000</v>
      </c>
      <c r="N2420" s="28"/>
      <c r="O2420" s="37">
        <v>50000.0</v>
      </c>
      <c r="P2420" s="31">
        <f t="shared" si="882"/>
        <v>0.016</v>
      </c>
      <c r="Q2420" s="32">
        <f t="shared" si="883"/>
        <v>30000</v>
      </c>
      <c r="R2420" s="32">
        <f t="shared" si="884"/>
        <v>20000</v>
      </c>
      <c r="S2420" s="28"/>
      <c r="T2420" s="28">
        <f t="shared" si="885"/>
        <v>0</v>
      </c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</row>
    <row r="2421" ht="12.75" customHeight="1">
      <c r="A2421" s="33" t="s">
        <v>138</v>
      </c>
      <c r="B2421" s="26" t="s">
        <v>1919</v>
      </c>
      <c r="C2421" s="34">
        <v>64.0</v>
      </c>
      <c r="D2421" s="26" t="s">
        <v>7883</v>
      </c>
      <c r="E2421" s="26" t="s">
        <v>1905</v>
      </c>
      <c r="F2421" s="35"/>
      <c r="G2421" s="26"/>
      <c r="H2421" s="26"/>
      <c r="I2421" s="26"/>
      <c r="J2421" s="26" t="s">
        <v>1761</v>
      </c>
      <c r="K2421" s="26" t="s">
        <v>705</v>
      </c>
      <c r="L2421" s="36">
        <v>75000.0</v>
      </c>
      <c r="M2421" s="29">
        <f t="shared" si="886"/>
        <v>75000</v>
      </c>
      <c r="N2421" s="28"/>
      <c r="O2421" s="37">
        <v>50000.0</v>
      </c>
      <c r="P2421" s="31">
        <f t="shared" si="882"/>
        <v>0.015</v>
      </c>
      <c r="Q2421" s="32">
        <f t="shared" si="883"/>
        <v>25000</v>
      </c>
      <c r="R2421" s="32">
        <f t="shared" si="884"/>
        <v>15000</v>
      </c>
      <c r="S2421" s="28"/>
      <c r="T2421" s="28">
        <f t="shared" si="885"/>
        <v>0</v>
      </c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</row>
    <row r="2422" ht="12.75" customHeight="1">
      <c r="A2422" s="33" t="s">
        <v>138</v>
      </c>
      <c r="B2422" s="26" t="s">
        <v>1919</v>
      </c>
      <c r="C2422" s="51">
        <v>67.0</v>
      </c>
      <c r="D2422" s="26" t="s">
        <v>7884</v>
      </c>
      <c r="E2422" s="26" t="s">
        <v>1902</v>
      </c>
      <c r="F2422" s="35"/>
      <c r="G2422" s="26"/>
      <c r="H2422" s="26"/>
      <c r="I2422" s="26"/>
      <c r="J2422" s="26" t="s">
        <v>1618</v>
      </c>
      <c r="K2422" s="26" t="s">
        <v>978</v>
      </c>
      <c r="L2422" s="36">
        <v>130000.0</v>
      </c>
      <c r="M2422" s="29">
        <f t="shared" si="886"/>
        <v>130000</v>
      </c>
      <c r="N2422" s="28"/>
      <c r="O2422" s="37">
        <v>50000.0</v>
      </c>
      <c r="P2422" s="31">
        <f t="shared" si="882"/>
        <v>0.026</v>
      </c>
      <c r="Q2422" s="32">
        <f t="shared" si="883"/>
        <v>80000</v>
      </c>
      <c r="R2422" s="32">
        <f t="shared" si="884"/>
        <v>70000</v>
      </c>
      <c r="S2422" s="28"/>
      <c r="T2422" s="28">
        <f t="shared" si="885"/>
        <v>0</v>
      </c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</row>
    <row r="2423" ht="12.75" customHeight="1">
      <c r="A2423" s="33" t="s">
        <v>138</v>
      </c>
      <c r="B2423" s="26" t="s">
        <v>1919</v>
      </c>
      <c r="C2423" s="51">
        <v>105.0</v>
      </c>
      <c r="D2423" s="26" t="s">
        <v>7885</v>
      </c>
      <c r="E2423" s="26" t="s">
        <v>1902</v>
      </c>
      <c r="F2423" s="35"/>
      <c r="G2423" s="26"/>
      <c r="H2423" s="26"/>
      <c r="I2423" s="26"/>
      <c r="J2423" s="26" t="s">
        <v>1835</v>
      </c>
      <c r="K2423" s="26" t="s">
        <v>861</v>
      </c>
      <c r="L2423" s="36">
        <v>80000.0</v>
      </c>
      <c r="M2423" s="29">
        <f t="shared" si="886"/>
        <v>80000</v>
      </c>
      <c r="N2423" s="28"/>
      <c r="O2423" s="37">
        <v>50000.0</v>
      </c>
      <c r="P2423" s="31">
        <f t="shared" si="882"/>
        <v>0.016</v>
      </c>
      <c r="Q2423" s="32">
        <f t="shared" si="883"/>
        <v>30000</v>
      </c>
      <c r="R2423" s="32">
        <f t="shared" si="884"/>
        <v>20000</v>
      </c>
      <c r="S2423" s="28"/>
      <c r="T2423" s="28">
        <f t="shared" si="885"/>
        <v>0</v>
      </c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</row>
    <row r="2424" ht="12.75" customHeight="1">
      <c r="A2424" s="33" t="s">
        <v>138</v>
      </c>
      <c r="B2424" s="26" t="s">
        <v>1919</v>
      </c>
      <c r="C2424" s="34">
        <v>108.0</v>
      </c>
      <c r="D2424" s="26" t="s">
        <v>7886</v>
      </c>
      <c r="E2424" s="26" t="s">
        <v>1902</v>
      </c>
      <c r="F2424" s="35"/>
      <c r="G2424" s="26"/>
      <c r="H2424" s="26"/>
      <c r="I2424" s="26"/>
      <c r="J2424" s="26" t="s">
        <v>1839</v>
      </c>
      <c r="K2424" s="26" t="s">
        <v>464</v>
      </c>
      <c r="L2424" s="36">
        <v>180000.0</v>
      </c>
      <c r="M2424" s="29">
        <f t="shared" si="886"/>
        <v>180000</v>
      </c>
      <c r="N2424" s="28"/>
      <c r="O2424" s="37">
        <v>50000.0</v>
      </c>
      <c r="P2424" s="31">
        <f t="shared" si="882"/>
        <v>0.036</v>
      </c>
      <c r="Q2424" s="32">
        <f t="shared" si="883"/>
        <v>130000</v>
      </c>
      <c r="R2424" s="32">
        <f t="shared" si="884"/>
        <v>120000</v>
      </c>
      <c r="S2424" s="28"/>
      <c r="T2424" s="28">
        <f t="shared" si="885"/>
        <v>0</v>
      </c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</row>
    <row r="2425" ht="12.75" customHeight="1">
      <c r="A2425" s="33" t="s">
        <v>138</v>
      </c>
      <c r="B2425" s="26" t="s">
        <v>1919</v>
      </c>
      <c r="C2425" s="34">
        <v>120.0</v>
      </c>
      <c r="D2425" s="26" t="s">
        <v>7887</v>
      </c>
      <c r="E2425" s="26" t="s">
        <v>1905</v>
      </c>
      <c r="F2425" s="35"/>
      <c r="G2425" s="26"/>
      <c r="H2425" s="26"/>
      <c r="I2425" s="26"/>
      <c r="J2425" s="26" t="s">
        <v>1449</v>
      </c>
      <c r="K2425" s="26" t="s">
        <v>567</v>
      </c>
      <c r="L2425" s="36">
        <v>135000.0</v>
      </c>
      <c r="M2425" s="29">
        <f t="shared" si="886"/>
        <v>135000</v>
      </c>
      <c r="N2425" s="28"/>
      <c r="O2425" s="37">
        <v>50000.0</v>
      </c>
      <c r="P2425" s="31">
        <f t="shared" si="882"/>
        <v>0.027</v>
      </c>
      <c r="Q2425" s="32">
        <f t="shared" si="883"/>
        <v>85000</v>
      </c>
      <c r="R2425" s="32">
        <f t="shared" si="884"/>
        <v>75000</v>
      </c>
      <c r="S2425" s="28"/>
      <c r="T2425" s="28">
        <f t="shared" si="885"/>
        <v>0</v>
      </c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</row>
    <row r="2426" ht="12.75" customHeight="1">
      <c r="A2426" s="33" t="s">
        <v>138</v>
      </c>
      <c r="B2426" s="26" t="s">
        <v>1919</v>
      </c>
      <c r="C2426" s="51">
        <v>182.0</v>
      </c>
      <c r="D2426" s="26" t="s">
        <v>7888</v>
      </c>
      <c r="E2426" s="26" t="s">
        <v>1902</v>
      </c>
      <c r="F2426" s="35"/>
      <c r="G2426" s="26"/>
      <c r="H2426" s="26"/>
      <c r="I2426" s="26"/>
      <c r="J2426" s="26" t="s">
        <v>1876</v>
      </c>
      <c r="K2426" s="26" t="s">
        <v>987</v>
      </c>
      <c r="L2426" s="36">
        <v>28000.0</v>
      </c>
      <c r="M2426" s="29">
        <f t="shared" si="886"/>
        <v>28000</v>
      </c>
      <c r="N2426" s="28"/>
      <c r="O2426" s="37">
        <v>50000.0</v>
      </c>
      <c r="P2426" s="31">
        <f t="shared" si="882"/>
        <v>0.0056</v>
      </c>
      <c r="Q2426" s="32">
        <f t="shared" si="883"/>
        <v>-22000</v>
      </c>
      <c r="R2426" s="32">
        <f t="shared" si="884"/>
        <v>-32000</v>
      </c>
      <c r="S2426" s="28"/>
      <c r="T2426" s="28">
        <f t="shared" si="885"/>
        <v>1</v>
      </c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</row>
    <row r="2427" ht="12.75" customHeight="1">
      <c r="A2427" s="33" t="s">
        <v>138</v>
      </c>
      <c r="B2427" s="26" t="s">
        <v>1919</v>
      </c>
      <c r="C2427" s="34">
        <v>187.0</v>
      </c>
      <c r="D2427" s="26" t="s">
        <v>7889</v>
      </c>
      <c r="E2427" s="26" t="s">
        <v>1905</v>
      </c>
      <c r="F2427" s="35"/>
      <c r="G2427" s="26"/>
      <c r="H2427" s="26"/>
      <c r="I2427" s="26"/>
      <c r="J2427" s="26" t="s">
        <v>1452</v>
      </c>
      <c r="K2427" s="26" t="s">
        <v>1157</v>
      </c>
      <c r="L2427" s="36">
        <v>460000.0</v>
      </c>
      <c r="M2427" s="29">
        <f t="shared" si="886"/>
        <v>460000</v>
      </c>
      <c r="N2427" s="28"/>
      <c r="O2427" s="37">
        <v>50000.0</v>
      </c>
      <c r="P2427" s="31">
        <f t="shared" si="882"/>
        <v>0.092</v>
      </c>
      <c r="Q2427" s="32">
        <f t="shared" si="883"/>
        <v>410000</v>
      </c>
      <c r="R2427" s="32">
        <f t="shared" si="884"/>
        <v>400000</v>
      </c>
      <c r="S2427" s="28"/>
      <c r="T2427" s="28">
        <f t="shared" si="885"/>
        <v>0</v>
      </c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</row>
    <row r="2428" ht="12.75" customHeight="1">
      <c r="A2428" s="52" t="s">
        <v>138</v>
      </c>
      <c r="B2428" s="26" t="s">
        <v>1919</v>
      </c>
      <c r="C2428" s="34">
        <v>391.0</v>
      </c>
      <c r="D2428" s="26" t="s">
        <v>7890</v>
      </c>
      <c r="E2428" s="26" t="s">
        <v>1905</v>
      </c>
      <c r="F2428" s="28"/>
      <c r="G2428" s="28"/>
      <c r="H2428" s="28"/>
      <c r="I2428" s="28"/>
      <c r="J2428" s="26" t="s">
        <v>1449</v>
      </c>
      <c r="K2428" s="26" t="s">
        <v>1080</v>
      </c>
      <c r="L2428" s="40">
        <v>100000.0</v>
      </c>
      <c r="M2428" s="29">
        <f t="shared" si="886"/>
        <v>100000</v>
      </c>
      <c r="N2428" s="53"/>
      <c r="O2428" s="37">
        <v>50000.0</v>
      </c>
      <c r="P2428" s="31">
        <f t="shared" si="882"/>
        <v>0.02</v>
      </c>
      <c r="Q2428" s="32">
        <f t="shared" si="883"/>
        <v>50000</v>
      </c>
      <c r="R2428" s="32">
        <f t="shared" si="884"/>
        <v>40000</v>
      </c>
      <c r="S2428" s="28"/>
      <c r="T2428" s="28">
        <f t="shared" si="885"/>
        <v>0</v>
      </c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</row>
    <row r="2429" ht="12.75" customHeight="1">
      <c r="A2429" s="52" t="s">
        <v>138</v>
      </c>
      <c r="B2429" s="26" t="s">
        <v>1919</v>
      </c>
      <c r="C2429" s="34" t="s">
        <v>7891</v>
      </c>
      <c r="D2429" s="26" t="s">
        <v>7892</v>
      </c>
      <c r="E2429" s="26" t="s">
        <v>1905</v>
      </c>
      <c r="F2429" s="28"/>
      <c r="G2429" s="28"/>
      <c r="H2429" s="28"/>
      <c r="I2429" s="28"/>
      <c r="J2429" s="26" t="s">
        <v>1876</v>
      </c>
      <c r="K2429" s="26" t="s">
        <v>705</v>
      </c>
      <c r="L2429" s="40">
        <v>60000.0</v>
      </c>
      <c r="M2429" s="29">
        <f t="shared" si="886"/>
        <v>60000</v>
      </c>
      <c r="N2429" s="53"/>
      <c r="O2429" s="37">
        <v>50000.0</v>
      </c>
      <c r="P2429" s="31">
        <f t="shared" si="882"/>
        <v>0.012</v>
      </c>
      <c r="Q2429" s="32">
        <f t="shared" si="883"/>
        <v>10000</v>
      </c>
      <c r="R2429" s="32">
        <f t="shared" si="884"/>
        <v>0</v>
      </c>
      <c r="S2429" s="28"/>
      <c r="T2429" s="28">
        <f t="shared" si="885"/>
        <v>0</v>
      </c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</row>
    <row r="2430" ht="12.75" customHeight="1">
      <c r="A2430" s="25" t="s">
        <v>138</v>
      </c>
      <c r="B2430" s="26" t="s">
        <v>1933</v>
      </c>
      <c r="C2430" s="39" t="s">
        <v>7893</v>
      </c>
      <c r="D2430" s="28" t="s">
        <v>7894</v>
      </c>
      <c r="E2430" s="28" t="s">
        <v>1905</v>
      </c>
      <c r="F2430" s="28" t="s">
        <v>1924</v>
      </c>
      <c r="G2430" s="28" t="s">
        <v>7895</v>
      </c>
      <c r="H2430" s="53" t="s">
        <v>133</v>
      </c>
      <c r="I2430" s="28" t="s">
        <v>1968</v>
      </c>
      <c r="J2430" s="28" t="s">
        <v>1735</v>
      </c>
      <c r="K2430" s="28" t="s">
        <v>648</v>
      </c>
      <c r="L2430" s="29">
        <f t="shared" ref="L2430:L2453" si="887">M2430*1.2</f>
        <v>504000</v>
      </c>
      <c r="M2430" s="49">
        <v>420000.0</v>
      </c>
      <c r="N2430" s="28"/>
      <c r="O2430" s="37">
        <v>50000.0</v>
      </c>
      <c r="P2430" s="31">
        <f t="shared" si="882"/>
        <v>0.1008</v>
      </c>
      <c r="Q2430" s="32">
        <f t="shared" si="883"/>
        <v>454000</v>
      </c>
      <c r="R2430" s="32">
        <f t="shared" si="884"/>
        <v>444000</v>
      </c>
      <c r="S2430" s="28"/>
      <c r="T2430" s="28">
        <f t="shared" si="885"/>
        <v>0</v>
      </c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</row>
    <row r="2431" ht="12.75" customHeight="1">
      <c r="A2431" s="25" t="s">
        <v>138</v>
      </c>
      <c r="B2431" s="26" t="s">
        <v>1933</v>
      </c>
      <c r="C2431" s="39" t="s">
        <v>4580</v>
      </c>
      <c r="D2431" s="28" t="s">
        <v>7896</v>
      </c>
      <c r="E2431" s="28" t="s">
        <v>1902</v>
      </c>
      <c r="F2431" s="28" t="s">
        <v>1924</v>
      </c>
      <c r="G2431" s="28" t="s">
        <v>7897</v>
      </c>
      <c r="H2431" s="53" t="s">
        <v>133</v>
      </c>
      <c r="I2431" s="28" t="s">
        <v>5525</v>
      </c>
      <c r="J2431" s="28" t="s">
        <v>1762</v>
      </c>
      <c r="K2431" s="28" t="s">
        <v>881</v>
      </c>
      <c r="L2431" s="29">
        <f t="shared" si="887"/>
        <v>264000</v>
      </c>
      <c r="M2431" s="49">
        <v>220000.0</v>
      </c>
      <c r="N2431" s="28"/>
      <c r="O2431" s="37">
        <v>50000.0</v>
      </c>
      <c r="P2431" s="31">
        <f t="shared" si="882"/>
        <v>0.0528</v>
      </c>
      <c r="Q2431" s="32">
        <f t="shared" si="883"/>
        <v>214000</v>
      </c>
      <c r="R2431" s="32">
        <f t="shared" si="884"/>
        <v>204000</v>
      </c>
      <c r="S2431" s="28"/>
      <c r="T2431" s="28">
        <f t="shared" si="885"/>
        <v>0</v>
      </c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</row>
    <row r="2432" ht="12.75" customHeight="1">
      <c r="A2432" s="25" t="s">
        <v>138</v>
      </c>
      <c r="B2432" s="26" t="s">
        <v>1933</v>
      </c>
      <c r="C2432" s="39" t="s">
        <v>4737</v>
      </c>
      <c r="D2432" s="28" t="s">
        <v>7898</v>
      </c>
      <c r="E2432" s="28" t="s">
        <v>1905</v>
      </c>
      <c r="F2432" s="28" t="s">
        <v>1924</v>
      </c>
      <c r="G2432" s="28" t="s">
        <v>7899</v>
      </c>
      <c r="H2432" s="53" t="s">
        <v>133</v>
      </c>
      <c r="I2432" s="28" t="s">
        <v>2369</v>
      </c>
      <c r="J2432" s="28" t="s">
        <v>1513</v>
      </c>
      <c r="K2432" s="28" t="s">
        <v>880</v>
      </c>
      <c r="L2432" s="29">
        <f t="shared" si="887"/>
        <v>360000</v>
      </c>
      <c r="M2432" s="49">
        <v>300000.0</v>
      </c>
      <c r="N2432" s="28"/>
      <c r="O2432" s="37">
        <v>50000.0</v>
      </c>
      <c r="P2432" s="31">
        <f t="shared" si="882"/>
        <v>0.072</v>
      </c>
      <c r="Q2432" s="32">
        <f t="shared" si="883"/>
        <v>310000</v>
      </c>
      <c r="R2432" s="32">
        <f t="shared" si="884"/>
        <v>300000</v>
      </c>
      <c r="S2432" s="28"/>
      <c r="T2432" s="28">
        <f t="shared" si="885"/>
        <v>0</v>
      </c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</row>
    <row r="2433" ht="12.75" customHeight="1">
      <c r="A2433" s="25" t="s">
        <v>138</v>
      </c>
      <c r="B2433" s="26" t="s">
        <v>1933</v>
      </c>
      <c r="C2433" s="39" t="s">
        <v>7900</v>
      </c>
      <c r="D2433" s="28" t="s">
        <v>7901</v>
      </c>
      <c r="E2433" s="28" t="s">
        <v>1902</v>
      </c>
      <c r="F2433" s="28" t="s">
        <v>1924</v>
      </c>
      <c r="G2433" s="28" t="s">
        <v>7902</v>
      </c>
      <c r="H2433" s="53" t="s">
        <v>133</v>
      </c>
      <c r="I2433" s="28" t="s">
        <v>30</v>
      </c>
      <c r="J2433" s="28" t="s">
        <v>1509</v>
      </c>
      <c r="K2433" s="28" t="s">
        <v>309</v>
      </c>
      <c r="L2433" s="29">
        <f t="shared" si="887"/>
        <v>390000</v>
      </c>
      <c r="M2433" s="49">
        <v>325000.0</v>
      </c>
      <c r="N2433" s="28"/>
      <c r="O2433" s="37">
        <v>50000.0</v>
      </c>
      <c r="P2433" s="31">
        <f t="shared" si="882"/>
        <v>0.078</v>
      </c>
      <c r="Q2433" s="32">
        <f t="shared" si="883"/>
        <v>340000</v>
      </c>
      <c r="R2433" s="32">
        <f t="shared" si="884"/>
        <v>330000</v>
      </c>
      <c r="S2433" s="28"/>
      <c r="T2433" s="28">
        <f t="shared" si="885"/>
        <v>0</v>
      </c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</row>
    <row r="2434" ht="12.75" customHeight="1">
      <c r="A2434" s="25" t="s">
        <v>138</v>
      </c>
      <c r="B2434" s="26" t="s">
        <v>1933</v>
      </c>
      <c r="C2434" s="39" t="s">
        <v>7815</v>
      </c>
      <c r="D2434" s="28" t="s">
        <v>7903</v>
      </c>
      <c r="E2434" s="28" t="s">
        <v>1902</v>
      </c>
      <c r="F2434" s="28" t="s">
        <v>1924</v>
      </c>
      <c r="G2434" s="28" t="s">
        <v>7904</v>
      </c>
      <c r="H2434" s="53" t="s">
        <v>133</v>
      </c>
      <c r="I2434" s="28" t="s">
        <v>4158</v>
      </c>
      <c r="J2434" s="28" t="s">
        <v>1729</v>
      </c>
      <c r="K2434" s="28" t="s">
        <v>309</v>
      </c>
      <c r="L2434" s="29">
        <f t="shared" si="887"/>
        <v>1140000</v>
      </c>
      <c r="M2434" s="49">
        <v>950000.0</v>
      </c>
      <c r="N2434" s="28"/>
      <c r="O2434" s="37">
        <v>50000.0</v>
      </c>
      <c r="P2434" s="31">
        <f t="shared" si="882"/>
        <v>0.228</v>
      </c>
      <c r="Q2434" s="32">
        <f t="shared" si="883"/>
        <v>1090000</v>
      </c>
      <c r="R2434" s="32">
        <f t="shared" si="884"/>
        <v>1080000</v>
      </c>
      <c r="S2434" s="28"/>
      <c r="T2434" s="28">
        <f t="shared" si="885"/>
        <v>0</v>
      </c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</row>
    <row r="2435" ht="12.75" customHeight="1">
      <c r="A2435" s="25" t="s">
        <v>138</v>
      </c>
      <c r="B2435" s="26" t="s">
        <v>1933</v>
      </c>
      <c r="C2435" s="39" t="s">
        <v>7583</v>
      </c>
      <c r="D2435" s="28" t="s">
        <v>7905</v>
      </c>
      <c r="E2435" s="28" t="s">
        <v>1902</v>
      </c>
      <c r="F2435" s="28" t="s">
        <v>1924</v>
      </c>
      <c r="G2435" s="28" t="s">
        <v>7906</v>
      </c>
      <c r="H2435" s="53" t="s">
        <v>133</v>
      </c>
      <c r="I2435" s="28" t="s">
        <v>2197</v>
      </c>
      <c r="J2435" s="28" t="s">
        <v>1620</v>
      </c>
      <c r="K2435" s="28" t="s">
        <v>311</v>
      </c>
      <c r="L2435" s="29">
        <f t="shared" si="887"/>
        <v>102000</v>
      </c>
      <c r="M2435" s="49">
        <v>85000.0</v>
      </c>
      <c r="N2435" s="28"/>
      <c r="O2435" s="37">
        <v>50000.0</v>
      </c>
      <c r="P2435" s="31">
        <f t="shared" si="882"/>
        <v>0.0204</v>
      </c>
      <c r="Q2435" s="32">
        <f t="shared" si="883"/>
        <v>52000</v>
      </c>
      <c r="R2435" s="32">
        <f t="shared" si="884"/>
        <v>42000</v>
      </c>
      <c r="S2435" s="28"/>
      <c r="T2435" s="28">
        <f t="shared" si="885"/>
        <v>0</v>
      </c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</row>
    <row r="2436" ht="12.75" customHeight="1">
      <c r="A2436" s="25" t="s">
        <v>138</v>
      </c>
      <c r="B2436" s="26" t="s">
        <v>1933</v>
      </c>
      <c r="C2436" s="39" t="s">
        <v>7907</v>
      </c>
      <c r="D2436" s="28" t="s">
        <v>7908</v>
      </c>
      <c r="E2436" s="28" t="s">
        <v>1905</v>
      </c>
      <c r="F2436" s="28" t="s">
        <v>1924</v>
      </c>
      <c r="G2436" s="28" t="s">
        <v>7909</v>
      </c>
      <c r="H2436" s="53" t="s">
        <v>133</v>
      </c>
      <c r="I2436" s="28" t="s">
        <v>2568</v>
      </c>
      <c r="J2436" s="28" t="s">
        <v>1638</v>
      </c>
      <c r="K2436" s="28" t="s">
        <v>1208</v>
      </c>
      <c r="L2436" s="29">
        <f t="shared" si="887"/>
        <v>444000</v>
      </c>
      <c r="M2436" s="49">
        <v>370000.0</v>
      </c>
      <c r="N2436" s="28"/>
      <c r="O2436" s="37">
        <v>50000.0</v>
      </c>
      <c r="P2436" s="31">
        <f t="shared" si="882"/>
        <v>0.0888</v>
      </c>
      <c r="Q2436" s="32">
        <f t="shared" si="883"/>
        <v>394000</v>
      </c>
      <c r="R2436" s="32">
        <f t="shared" si="884"/>
        <v>384000</v>
      </c>
      <c r="S2436" s="28"/>
      <c r="T2436" s="28">
        <f t="shared" si="885"/>
        <v>0</v>
      </c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</row>
    <row r="2437" ht="12.75" customHeight="1">
      <c r="A2437" s="25" t="s">
        <v>138</v>
      </c>
      <c r="B2437" s="26" t="s">
        <v>1933</v>
      </c>
      <c r="C2437" s="39" t="s">
        <v>5878</v>
      </c>
      <c r="D2437" s="28" t="s">
        <v>7910</v>
      </c>
      <c r="E2437" s="28" t="s">
        <v>1905</v>
      </c>
      <c r="F2437" s="28" t="s">
        <v>1952</v>
      </c>
      <c r="G2437" s="28" t="s">
        <v>7911</v>
      </c>
      <c r="H2437" s="53" t="s">
        <v>133</v>
      </c>
      <c r="I2437" s="28" t="s">
        <v>5022</v>
      </c>
      <c r="J2437" s="28" t="s">
        <v>1729</v>
      </c>
      <c r="K2437" s="28" t="s">
        <v>691</v>
      </c>
      <c r="L2437" s="29">
        <f t="shared" si="887"/>
        <v>336000</v>
      </c>
      <c r="M2437" s="49">
        <v>280000.0</v>
      </c>
      <c r="N2437" s="28"/>
      <c r="O2437" s="37">
        <v>50000.0</v>
      </c>
      <c r="P2437" s="31">
        <f t="shared" si="882"/>
        <v>0.0672</v>
      </c>
      <c r="Q2437" s="32">
        <f t="shared" si="883"/>
        <v>286000</v>
      </c>
      <c r="R2437" s="32">
        <f t="shared" si="884"/>
        <v>276000</v>
      </c>
      <c r="S2437" s="28"/>
      <c r="T2437" s="28">
        <f t="shared" si="885"/>
        <v>0</v>
      </c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</row>
    <row r="2438" ht="12.75" customHeight="1">
      <c r="A2438" s="25" t="s">
        <v>138</v>
      </c>
      <c r="B2438" s="26" t="s">
        <v>1933</v>
      </c>
      <c r="C2438" s="39" t="s">
        <v>7912</v>
      </c>
      <c r="D2438" s="28" t="s">
        <v>7913</v>
      </c>
      <c r="E2438" s="28" t="s">
        <v>1902</v>
      </c>
      <c r="F2438" s="28" t="s">
        <v>1924</v>
      </c>
      <c r="G2438" s="28" t="s">
        <v>7914</v>
      </c>
      <c r="H2438" s="53" t="s">
        <v>133</v>
      </c>
      <c r="I2438" s="28" t="s">
        <v>2314</v>
      </c>
      <c r="J2438" s="28" t="s">
        <v>1603</v>
      </c>
      <c r="K2438" s="28" t="s">
        <v>519</v>
      </c>
      <c r="L2438" s="29">
        <f t="shared" si="887"/>
        <v>240000</v>
      </c>
      <c r="M2438" s="49">
        <v>200000.0</v>
      </c>
      <c r="N2438" s="28"/>
      <c r="O2438" s="37">
        <v>50000.0</v>
      </c>
      <c r="P2438" s="31">
        <f t="shared" si="882"/>
        <v>0.048</v>
      </c>
      <c r="Q2438" s="32">
        <f t="shared" si="883"/>
        <v>190000</v>
      </c>
      <c r="R2438" s="32">
        <f t="shared" si="884"/>
        <v>180000</v>
      </c>
      <c r="S2438" s="28"/>
      <c r="T2438" s="28">
        <f t="shared" si="885"/>
        <v>0</v>
      </c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</row>
    <row r="2439" ht="12.75" customHeight="1">
      <c r="A2439" s="25" t="s">
        <v>138</v>
      </c>
      <c r="B2439" s="26" t="s">
        <v>1933</v>
      </c>
      <c r="C2439" s="39" t="s">
        <v>2268</v>
      </c>
      <c r="D2439" s="28" t="s">
        <v>7915</v>
      </c>
      <c r="E2439" s="28" t="s">
        <v>1905</v>
      </c>
      <c r="F2439" s="28" t="s">
        <v>1924</v>
      </c>
      <c r="G2439" s="28" t="s">
        <v>7916</v>
      </c>
      <c r="H2439" s="53" t="s">
        <v>133</v>
      </c>
      <c r="I2439" s="28" t="s">
        <v>2201</v>
      </c>
      <c r="J2439" s="28" t="s">
        <v>1726</v>
      </c>
      <c r="K2439" s="28" t="s">
        <v>746</v>
      </c>
      <c r="L2439" s="29">
        <f t="shared" si="887"/>
        <v>132000</v>
      </c>
      <c r="M2439" s="49">
        <v>110000.0</v>
      </c>
      <c r="N2439" s="28"/>
      <c r="O2439" s="37">
        <v>50000.0</v>
      </c>
      <c r="P2439" s="31">
        <f t="shared" si="882"/>
        <v>0.0264</v>
      </c>
      <c r="Q2439" s="32">
        <f t="shared" si="883"/>
        <v>82000</v>
      </c>
      <c r="R2439" s="32">
        <f t="shared" si="884"/>
        <v>72000</v>
      </c>
      <c r="S2439" s="28"/>
      <c r="T2439" s="28">
        <f t="shared" si="885"/>
        <v>0</v>
      </c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</row>
    <row r="2440" ht="12.75" customHeight="1">
      <c r="A2440" s="25" t="s">
        <v>138</v>
      </c>
      <c r="B2440" s="26" t="s">
        <v>1933</v>
      </c>
      <c r="C2440" s="39" t="s">
        <v>2027</v>
      </c>
      <c r="D2440" s="28" t="s">
        <v>7917</v>
      </c>
      <c r="E2440" s="28" t="s">
        <v>1902</v>
      </c>
      <c r="F2440" s="28" t="s">
        <v>1924</v>
      </c>
      <c r="G2440" s="28" t="s">
        <v>7918</v>
      </c>
      <c r="H2440" s="53" t="s">
        <v>133</v>
      </c>
      <c r="I2440" s="28" t="s">
        <v>2205</v>
      </c>
      <c r="J2440" s="28" t="s">
        <v>1603</v>
      </c>
      <c r="K2440" s="28" t="s">
        <v>196</v>
      </c>
      <c r="L2440" s="48">
        <f t="shared" si="887"/>
        <v>60000</v>
      </c>
      <c r="M2440" s="49">
        <v>50000.0</v>
      </c>
      <c r="N2440" s="28"/>
      <c r="O2440" s="37">
        <v>50000.0</v>
      </c>
      <c r="P2440" s="31">
        <f t="shared" si="882"/>
        <v>0.012</v>
      </c>
      <c r="Q2440" s="32">
        <f t="shared" si="883"/>
        <v>10000</v>
      </c>
      <c r="R2440" s="32">
        <f t="shared" si="884"/>
        <v>0</v>
      </c>
      <c r="S2440" s="28"/>
      <c r="T2440" s="28">
        <f t="shared" si="885"/>
        <v>0</v>
      </c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</row>
    <row r="2441" ht="12.75" customHeight="1">
      <c r="A2441" s="25" t="s">
        <v>138</v>
      </c>
      <c r="B2441" s="26" t="s">
        <v>1933</v>
      </c>
      <c r="C2441" s="39" t="s">
        <v>6956</v>
      </c>
      <c r="D2441" s="28" t="s">
        <v>7919</v>
      </c>
      <c r="E2441" s="28" t="s">
        <v>1905</v>
      </c>
      <c r="F2441" s="28" t="s">
        <v>1924</v>
      </c>
      <c r="G2441" s="28" t="s">
        <v>7920</v>
      </c>
      <c r="H2441" s="53" t="s">
        <v>133</v>
      </c>
      <c r="I2441" s="28" t="s">
        <v>7921</v>
      </c>
      <c r="J2441" s="28" t="s">
        <v>1688</v>
      </c>
      <c r="K2441" s="28" t="s">
        <v>1264</v>
      </c>
      <c r="L2441" s="29">
        <f t="shared" si="887"/>
        <v>300000</v>
      </c>
      <c r="M2441" s="49">
        <v>250000.0</v>
      </c>
      <c r="N2441" s="28"/>
      <c r="O2441" s="37">
        <v>50000.0</v>
      </c>
      <c r="P2441" s="31">
        <f t="shared" si="882"/>
        <v>0.06</v>
      </c>
      <c r="Q2441" s="32">
        <f t="shared" si="883"/>
        <v>250000</v>
      </c>
      <c r="R2441" s="32">
        <f t="shared" si="884"/>
        <v>240000</v>
      </c>
      <c r="S2441" s="28"/>
      <c r="T2441" s="28">
        <f t="shared" si="885"/>
        <v>0</v>
      </c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</row>
    <row r="2442" ht="12.75" customHeight="1">
      <c r="A2442" s="25" t="s">
        <v>138</v>
      </c>
      <c r="B2442" s="26" t="s">
        <v>1937</v>
      </c>
      <c r="C2442" s="39" t="s">
        <v>7922</v>
      </c>
      <c r="D2442" s="28" t="s">
        <v>7923</v>
      </c>
      <c r="E2442" s="28" t="s">
        <v>1902</v>
      </c>
      <c r="F2442" s="28" t="s">
        <v>1924</v>
      </c>
      <c r="G2442" s="28" t="s">
        <v>7924</v>
      </c>
      <c r="H2442" s="28" t="s">
        <v>133</v>
      </c>
      <c r="I2442" s="28" t="s">
        <v>79</v>
      </c>
      <c r="J2442" s="28" t="s">
        <v>1867</v>
      </c>
      <c r="K2442" s="28" t="s">
        <v>1209</v>
      </c>
      <c r="L2442" s="29">
        <f t="shared" si="887"/>
        <v>19200</v>
      </c>
      <c r="M2442" s="48">
        <v>16000.0</v>
      </c>
      <c r="N2442" s="32"/>
      <c r="O2442" s="30">
        <v>50000.0</v>
      </c>
      <c r="P2442" s="31">
        <f t="shared" ref="P2442:P2455" si="888">sum(M2442/O2442/100)</f>
        <v>0.0032</v>
      </c>
      <c r="Q2442" s="32">
        <f t="shared" ref="Q2442:Q2455" si="889">sum(M2442-O2442)</f>
        <v>-34000</v>
      </c>
      <c r="R2442" s="32">
        <f t="shared" ref="R2442:R2455" si="890">M2442-O2442-$S$1</f>
        <v>-44000</v>
      </c>
      <c r="S2442" s="28"/>
      <c r="T2442" s="28">
        <f t="shared" ref="T2442:T2455" si="891">IF(O2442&gt;=M2442,1,0)</f>
        <v>1</v>
      </c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</row>
    <row r="2443" ht="12.75" customHeight="1">
      <c r="A2443" s="25" t="s">
        <v>138</v>
      </c>
      <c r="B2443" s="26" t="s">
        <v>1937</v>
      </c>
      <c r="C2443" s="39" t="s">
        <v>7925</v>
      </c>
      <c r="D2443" s="28" t="s">
        <v>7926</v>
      </c>
      <c r="E2443" s="28" t="s">
        <v>1905</v>
      </c>
      <c r="F2443" s="28" t="s">
        <v>1952</v>
      </c>
      <c r="G2443" s="28" t="s">
        <v>7927</v>
      </c>
      <c r="H2443" s="28" t="s">
        <v>133</v>
      </c>
      <c r="I2443" s="28" t="s">
        <v>44</v>
      </c>
      <c r="J2443" s="28" t="s">
        <v>1884</v>
      </c>
      <c r="K2443" s="28" t="s">
        <v>204</v>
      </c>
      <c r="L2443" s="29">
        <f t="shared" si="887"/>
        <v>720000</v>
      </c>
      <c r="M2443" s="48">
        <v>600000.0</v>
      </c>
      <c r="N2443" s="32"/>
      <c r="O2443" s="30">
        <v>50000.0</v>
      </c>
      <c r="P2443" s="31">
        <f t="shared" si="888"/>
        <v>0.12</v>
      </c>
      <c r="Q2443" s="32">
        <f t="shared" si="889"/>
        <v>550000</v>
      </c>
      <c r="R2443" s="32">
        <f t="shared" si="890"/>
        <v>540000</v>
      </c>
      <c r="S2443" s="28"/>
      <c r="T2443" s="28">
        <f t="shared" si="891"/>
        <v>0</v>
      </c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</row>
    <row r="2444" ht="12.75" customHeight="1">
      <c r="A2444" s="25" t="s">
        <v>138</v>
      </c>
      <c r="B2444" s="26" t="s">
        <v>1937</v>
      </c>
      <c r="C2444" s="39" t="s">
        <v>7928</v>
      </c>
      <c r="D2444" s="28" t="s">
        <v>7929</v>
      </c>
      <c r="E2444" s="28" t="s">
        <v>1905</v>
      </c>
      <c r="F2444" s="28" t="s">
        <v>1924</v>
      </c>
      <c r="G2444" s="28" t="s">
        <v>7930</v>
      </c>
      <c r="H2444" s="28" t="s">
        <v>133</v>
      </c>
      <c r="I2444" s="28" t="s">
        <v>3149</v>
      </c>
      <c r="J2444" s="28" t="s">
        <v>1729</v>
      </c>
      <c r="K2444" s="28" t="s">
        <v>1038</v>
      </c>
      <c r="L2444" s="29">
        <f t="shared" si="887"/>
        <v>84000</v>
      </c>
      <c r="M2444" s="48">
        <v>70000.0</v>
      </c>
      <c r="N2444" s="32"/>
      <c r="O2444" s="30">
        <v>50000.0</v>
      </c>
      <c r="P2444" s="31">
        <f t="shared" si="888"/>
        <v>0.014</v>
      </c>
      <c r="Q2444" s="32">
        <f t="shared" si="889"/>
        <v>20000</v>
      </c>
      <c r="R2444" s="32">
        <f t="shared" si="890"/>
        <v>10000</v>
      </c>
      <c r="S2444" s="28"/>
      <c r="T2444" s="28">
        <f t="shared" si="891"/>
        <v>0</v>
      </c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</row>
    <row r="2445" ht="12.75" customHeight="1">
      <c r="A2445" s="25" t="s">
        <v>138</v>
      </c>
      <c r="B2445" s="26" t="s">
        <v>1937</v>
      </c>
      <c r="C2445" s="39" t="s">
        <v>7931</v>
      </c>
      <c r="D2445" s="28" t="s">
        <v>7932</v>
      </c>
      <c r="E2445" s="28" t="s">
        <v>1902</v>
      </c>
      <c r="F2445" s="28" t="s">
        <v>1924</v>
      </c>
      <c r="G2445" s="28" t="s">
        <v>7933</v>
      </c>
      <c r="H2445" s="28" t="s">
        <v>133</v>
      </c>
      <c r="I2445" s="28" t="s">
        <v>2505</v>
      </c>
      <c r="J2445" s="28" t="s">
        <v>1478</v>
      </c>
      <c r="K2445" s="28" t="s">
        <v>1292</v>
      </c>
      <c r="L2445" s="29">
        <f t="shared" si="887"/>
        <v>62400</v>
      </c>
      <c r="M2445" s="48">
        <v>52000.0</v>
      </c>
      <c r="N2445" s="32"/>
      <c r="O2445" s="30">
        <v>50000.0</v>
      </c>
      <c r="P2445" s="31">
        <f t="shared" si="888"/>
        <v>0.0104</v>
      </c>
      <c r="Q2445" s="32">
        <f t="shared" si="889"/>
        <v>2000</v>
      </c>
      <c r="R2445" s="32">
        <f t="shared" si="890"/>
        <v>-8000</v>
      </c>
      <c r="S2445" s="28"/>
      <c r="T2445" s="28">
        <f t="shared" si="891"/>
        <v>0</v>
      </c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</row>
    <row r="2446" ht="12.75" customHeight="1">
      <c r="A2446" s="25" t="s">
        <v>138</v>
      </c>
      <c r="B2446" s="26" t="s">
        <v>1937</v>
      </c>
      <c r="C2446" s="39" t="s">
        <v>7934</v>
      </c>
      <c r="D2446" s="28" t="s">
        <v>7935</v>
      </c>
      <c r="E2446" s="28" t="s">
        <v>1905</v>
      </c>
      <c r="F2446" s="28" t="s">
        <v>1952</v>
      </c>
      <c r="G2446" s="28" t="s">
        <v>7936</v>
      </c>
      <c r="H2446" s="28" t="s">
        <v>133</v>
      </c>
      <c r="I2446" s="28" t="s">
        <v>48</v>
      </c>
      <c r="J2446" s="28" t="s">
        <v>1543</v>
      </c>
      <c r="K2446" s="28" t="s">
        <v>583</v>
      </c>
      <c r="L2446" s="29">
        <f t="shared" si="887"/>
        <v>84000</v>
      </c>
      <c r="M2446" s="48">
        <v>70000.0</v>
      </c>
      <c r="N2446" s="32"/>
      <c r="O2446" s="30">
        <v>50000.0</v>
      </c>
      <c r="P2446" s="31">
        <f t="shared" si="888"/>
        <v>0.014</v>
      </c>
      <c r="Q2446" s="32">
        <f t="shared" si="889"/>
        <v>20000</v>
      </c>
      <c r="R2446" s="32">
        <f t="shared" si="890"/>
        <v>10000</v>
      </c>
      <c r="S2446" s="28"/>
      <c r="T2446" s="28">
        <f t="shared" si="891"/>
        <v>0</v>
      </c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</row>
    <row r="2447">
      <c r="A2447" s="25" t="s">
        <v>138</v>
      </c>
      <c r="B2447" s="26" t="s">
        <v>1937</v>
      </c>
      <c r="C2447" s="42" t="s">
        <v>3696</v>
      </c>
      <c r="D2447" s="28" t="s">
        <v>7937</v>
      </c>
      <c r="E2447" s="28" t="s">
        <v>1905</v>
      </c>
      <c r="F2447" s="28" t="s">
        <v>1924</v>
      </c>
      <c r="G2447" s="28" t="s">
        <v>7938</v>
      </c>
      <c r="H2447" s="28" t="s">
        <v>133</v>
      </c>
      <c r="I2447" s="28" t="s">
        <v>9</v>
      </c>
      <c r="J2447" s="28" t="s">
        <v>1867</v>
      </c>
      <c r="K2447" s="28" t="s">
        <v>880</v>
      </c>
      <c r="L2447" s="29">
        <f t="shared" si="887"/>
        <v>312000</v>
      </c>
      <c r="M2447" s="43">
        <v>260000.0</v>
      </c>
      <c r="N2447" s="28"/>
      <c r="O2447" s="30">
        <v>50000.0</v>
      </c>
      <c r="P2447" s="31">
        <f t="shared" si="888"/>
        <v>0.052</v>
      </c>
      <c r="Q2447" s="32">
        <f t="shared" si="889"/>
        <v>210000</v>
      </c>
      <c r="R2447" s="32">
        <f t="shared" si="890"/>
        <v>200000</v>
      </c>
      <c r="S2447" s="28"/>
      <c r="T2447" s="28">
        <f t="shared" si="891"/>
        <v>0</v>
      </c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</row>
    <row r="2448">
      <c r="A2448" s="25" t="s">
        <v>138</v>
      </c>
      <c r="B2448" s="26" t="s">
        <v>1937</v>
      </c>
      <c r="C2448" s="42" t="s">
        <v>7939</v>
      </c>
      <c r="D2448" s="28" t="s">
        <v>7940</v>
      </c>
      <c r="E2448" s="28" t="s">
        <v>1902</v>
      </c>
      <c r="F2448" s="28" t="s">
        <v>1924</v>
      </c>
      <c r="G2448" s="28" t="s">
        <v>7941</v>
      </c>
      <c r="H2448" s="28" t="s">
        <v>133</v>
      </c>
      <c r="I2448" s="28" t="s">
        <v>2314</v>
      </c>
      <c r="J2448" s="28" t="s">
        <v>1548</v>
      </c>
      <c r="K2448" s="28" t="s">
        <v>613</v>
      </c>
      <c r="L2448" s="29">
        <f t="shared" si="887"/>
        <v>180000</v>
      </c>
      <c r="M2448" s="43">
        <v>150000.0</v>
      </c>
      <c r="N2448" s="28"/>
      <c r="O2448" s="30">
        <v>50000.0</v>
      </c>
      <c r="P2448" s="31">
        <f t="shared" si="888"/>
        <v>0.03</v>
      </c>
      <c r="Q2448" s="32">
        <f t="shared" si="889"/>
        <v>100000</v>
      </c>
      <c r="R2448" s="32">
        <f t="shared" si="890"/>
        <v>90000</v>
      </c>
      <c r="S2448" s="28"/>
      <c r="T2448" s="28">
        <f t="shared" si="891"/>
        <v>0</v>
      </c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</row>
    <row r="2449">
      <c r="A2449" s="25" t="s">
        <v>138</v>
      </c>
      <c r="B2449" s="26" t="s">
        <v>1937</v>
      </c>
      <c r="C2449" s="42" t="s">
        <v>6904</v>
      </c>
      <c r="D2449" s="28" t="s">
        <v>7942</v>
      </c>
      <c r="E2449" s="28" t="s">
        <v>1905</v>
      </c>
      <c r="F2449" s="28" t="s">
        <v>1924</v>
      </c>
      <c r="G2449" s="28" t="s">
        <v>7943</v>
      </c>
      <c r="H2449" s="28" t="s">
        <v>133</v>
      </c>
      <c r="I2449" s="28" t="s">
        <v>2550</v>
      </c>
      <c r="J2449" s="28" t="s">
        <v>1422</v>
      </c>
      <c r="K2449" s="28" t="s">
        <v>1041</v>
      </c>
      <c r="L2449" s="29">
        <f t="shared" si="887"/>
        <v>180000</v>
      </c>
      <c r="M2449" s="43">
        <v>150000.0</v>
      </c>
      <c r="N2449" s="28"/>
      <c r="O2449" s="30">
        <v>50000.0</v>
      </c>
      <c r="P2449" s="31">
        <f t="shared" si="888"/>
        <v>0.03</v>
      </c>
      <c r="Q2449" s="32">
        <f t="shared" si="889"/>
        <v>100000</v>
      </c>
      <c r="R2449" s="32">
        <f t="shared" si="890"/>
        <v>90000</v>
      </c>
      <c r="S2449" s="28"/>
      <c r="T2449" s="28">
        <f t="shared" si="891"/>
        <v>0</v>
      </c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</row>
    <row r="2450">
      <c r="A2450" s="25" t="s">
        <v>138</v>
      </c>
      <c r="B2450" s="26" t="s">
        <v>1937</v>
      </c>
      <c r="C2450" s="42" t="s">
        <v>6961</v>
      </c>
      <c r="D2450" s="28" t="s">
        <v>7944</v>
      </c>
      <c r="E2450" s="28" t="s">
        <v>1905</v>
      </c>
      <c r="F2450" s="28" t="s">
        <v>1924</v>
      </c>
      <c r="G2450" s="28" t="s">
        <v>7945</v>
      </c>
      <c r="H2450" s="28" t="s">
        <v>133</v>
      </c>
      <c r="I2450" s="28" t="s">
        <v>48</v>
      </c>
      <c r="J2450" s="28" t="s">
        <v>1867</v>
      </c>
      <c r="K2450" s="28" t="s">
        <v>437</v>
      </c>
      <c r="L2450" s="29">
        <f t="shared" si="887"/>
        <v>50400</v>
      </c>
      <c r="M2450" s="43">
        <v>42000.0</v>
      </c>
      <c r="N2450" s="28"/>
      <c r="O2450" s="30">
        <v>50000.0</v>
      </c>
      <c r="P2450" s="31">
        <f t="shared" si="888"/>
        <v>0.0084</v>
      </c>
      <c r="Q2450" s="32">
        <f t="shared" si="889"/>
        <v>-8000</v>
      </c>
      <c r="R2450" s="32">
        <f t="shared" si="890"/>
        <v>-18000</v>
      </c>
      <c r="S2450" s="28"/>
      <c r="T2450" s="28">
        <f t="shared" si="891"/>
        <v>1</v>
      </c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</row>
    <row r="2451">
      <c r="A2451" s="25" t="s">
        <v>138</v>
      </c>
      <c r="B2451" s="26" t="s">
        <v>1937</v>
      </c>
      <c r="C2451" s="42" t="s">
        <v>7946</v>
      </c>
      <c r="D2451" s="28" t="s">
        <v>7947</v>
      </c>
      <c r="E2451" s="28" t="s">
        <v>1902</v>
      </c>
      <c r="F2451" s="28" t="s">
        <v>1924</v>
      </c>
      <c r="G2451" s="28" t="s">
        <v>7948</v>
      </c>
      <c r="H2451" s="28" t="s">
        <v>133</v>
      </c>
      <c r="I2451" s="28" t="s">
        <v>127</v>
      </c>
      <c r="J2451" s="28" t="s">
        <v>1587</v>
      </c>
      <c r="K2451" s="28" t="s">
        <v>723</v>
      </c>
      <c r="L2451" s="29">
        <f t="shared" si="887"/>
        <v>240000</v>
      </c>
      <c r="M2451" s="43">
        <v>200000.0</v>
      </c>
      <c r="N2451" s="28"/>
      <c r="O2451" s="30">
        <v>50000.0</v>
      </c>
      <c r="P2451" s="31">
        <f t="shared" si="888"/>
        <v>0.04</v>
      </c>
      <c r="Q2451" s="32">
        <f t="shared" si="889"/>
        <v>150000</v>
      </c>
      <c r="R2451" s="32">
        <f t="shared" si="890"/>
        <v>140000</v>
      </c>
      <c r="S2451" s="28"/>
      <c r="T2451" s="28">
        <f t="shared" si="891"/>
        <v>0</v>
      </c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</row>
    <row r="2452">
      <c r="A2452" s="25" t="s">
        <v>138</v>
      </c>
      <c r="B2452" s="26" t="s">
        <v>1937</v>
      </c>
      <c r="C2452" s="42" t="s">
        <v>7949</v>
      </c>
      <c r="D2452" s="28" t="s">
        <v>7950</v>
      </c>
      <c r="E2452" s="28" t="s">
        <v>1902</v>
      </c>
      <c r="F2452" s="28" t="s">
        <v>1952</v>
      </c>
      <c r="G2452" s="28" t="s">
        <v>7951</v>
      </c>
      <c r="H2452" s="28" t="s">
        <v>133</v>
      </c>
      <c r="I2452" s="28" t="s">
        <v>2454</v>
      </c>
      <c r="J2452" s="28" t="s">
        <v>1726</v>
      </c>
      <c r="K2452" s="28" t="s">
        <v>1018</v>
      </c>
      <c r="L2452" s="29">
        <f t="shared" si="887"/>
        <v>108000</v>
      </c>
      <c r="M2452" s="43">
        <v>90000.0</v>
      </c>
      <c r="N2452" s="28"/>
      <c r="O2452" s="30">
        <v>50000.0</v>
      </c>
      <c r="P2452" s="31">
        <f t="shared" si="888"/>
        <v>0.018</v>
      </c>
      <c r="Q2452" s="32">
        <f t="shared" si="889"/>
        <v>40000</v>
      </c>
      <c r="R2452" s="32">
        <f t="shared" si="890"/>
        <v>30000</v>
      </c>
      <c r="S2452" s="28"/>
      <c r="T2452" s="28">
        <f t="shared" si="891"/>
        <v>0</v>
      </c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</row>
    <row r="2453">
      <c r="A2453" s="25" t="s">
        <v>138</v>
      </c>
      <c r="B2453" s="26" t="s">
        <v>1937</v>
      </c>
      <c r="C2453" s="42" t="s">
        <v>7952</v>
      </c>
      <c r="D2453" s="28" t="s">
        <v>7953</v>
      </c>
      <c r="E2453" s="28" t="s">
        <v>1905</v>
      </c>
      <c r="F2453" s="28" t="s">
        <v>1924</v>
      </c>
      <c r="G2453" s="28" t="s">
        <v>7954</v>
      </c>
      <c r="H2453" s="28" t="s">
        <v>133</v>
      </c>
      <c r="I2453" s="28" t="s">
        <v>3482</v>
      </c>
      <c r="J2453" s="28" t="s">
        <v>1603</v>
      </c>
      <c r="K2453" s="28" t="s">
        <v>1152</v>
      </c>
      <c r="L2453" s="29">
        <f t="shared" si="887"/>
        <v>84000</v>
      </c>
      <c r="M2453" s="43">
        <v>70000.0</v>
      </c>
      <c r="N2453" s="28"/>
      <c r="O2453" s="30">
        <v>50000.0</v>
      </c>
      <c r="P2453" s="31">
        <f t="shared" si="888"/>
        <v>0.014</v>
      </c>
      <c r="Q2453" s="32">
        <f t="shared" si="889"/>
        <v>20000</v>
      </c>
      <c r="R2453" s="32">
        <f t="shared" si="890"/>
        <v>10000</v>
      </c>
      <c r="S2453" s="28"/>
      <c r="T2453" s="28">
        <f t="shared" si="891"/>
        <v>0</v>
      </c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</row>
    <row r="2454">
      <c r="A2454" s="25" t="s">
        <v>138</v>
      </c>
      <c r="B2454" s="35" t="s">
        <v>1949</v>
      </c>
      <c r="C2454" s="27" t="s">
        <v>7955</v>
      </c>
      <c r="D2454" s="28" t="s">
        <v>7956</v>
      </c>
      <c r="E2454" s="28" t="s">
        <v>1905</v>
      </c>
      <c r="F2454" s="28" t="s">
        <v>1924</v>
      </c>
      <c r="G2454" s="28" t="s">
        <v>7957</v>
      </c>
      <c r="H2454" s="28" t="s">
        <v>133</v>
      </c>
      <c r="I2454" s="28" t="s">
        <v>2447</v>
      </c>
      <c r="J2454" s="32" t="s">
        <v>1454</v>
      </c>
      <c r="K2454" s="32" t="s">
        <v>478</v>
      </c>
      <c r="L2454" s="29">
        <v>62400.0</v>
      </c>
      <c r="M2454" s="49">
        <v>52000.0</v>
      </c>
      <c r="N2454" s="50"/>
      <c r="O2454" s="48">
        <v>50000.0</v>
      </c>
      <c r="P2454" s="31">
        <f t="shared" si="888"/>
        <v>0.0104</v>
      </c>
      <c r="Q2454" s="32">
        <f t="shared" si="889"/>
        <v>2000</v>
      </c>
      <c r="R2454" s="32">
        <f t="shared" si="890"/>
        <v>-8000</v>
      </c>
      <c r="S2454" s="28"/>
      <c r="T2454" s="28">
        <f t="shared" si="891"/>
        <v>0</v>
      </c>
      <c r="U2454" s="28"/>
      <c r="V2454" s="28"/>
      <c r="W2454" s="28"/>
    </row>
    <row r="2455">
      <c r="A2455" s="25" t="s">
        <v>138</v>
      </c>
      <c r="B2455" s="35" t="s">
        <v>1949</v>
      </c>
      <c r="C2455" s="27" t="s">
        <v>7958</v>
      </c>
      <c r="D2455" s="28" t="s">
        <v>7959</v>
      </c>
      <c r="E2455" s="28" t="s">
        <v>1902</v>
      </c>
      <c r="F2455" s="28" t="s">
        <v>1924</v>
      </c>
      <c r="G2455" s="28" t="s">
        <v>7960</v>
      </c>
      <c r="H2455" s="28" t="s">
        <v>133</v>
      </c>
      <c r="I2455" s="28" t="s">
        <v>2422</v>
      </c>
      <c r="J2455" s="32" t="s">
        <v>1726</v>
      </c>
      <c r="K2455" s="32" t="s">
        <v>956</v>
      </c>
      <c r="L2455" s="29">
        <v>20400.0</v>
      </c>
      <c r="M2455" s="49">
        <v>17000.0</v>
      </c>
      <c r="N2455" s="50"/>
      <c r="O2455" s="48">
        <v>50000.0</v>
      </c>
      <c r="P2455" s="31">
        <f t="shared" si="888"/>
        <v>0.0034</v>
      </c>
      <c r="Q2455" s="32">
        <f t="shared" si="889"/>
        <v>-33000</v>
      </c>
      <c r="R2455" s="32">
        <f t="shared" si="890"/>
        <v>-43000</v>
      </c>
      <c r="S2455" s="28"/>
      <c r="T2455" s="28">
        <f t="shared" si="891"/>
        <v>1</v>
      </c>
      <c r="U2455" s="28"/>
      <c r="V2455" s="28"/>
      <c r="W2455" s="28"/>
    </row>
    <row r="2456">
      <c r="A2456" s="25" t="s">
        <v>139</v>
      </c>
      <c r="B2456" s="26" t="s">
        <v>1900</v>
      </c>
      <c r="C2456" s="27">
        <v>1.0</v>
      </c>
      <c r="D2456" s="28" t="s">
        <v>7961</v>
      </c>
      <c r="E2456" s="28" t="s">
        <v>1902</v>
      </c>
      <c r="F2456" s="28"/>
      <c r="G2456" s="28" t="s">
        <v>7962</v>
      </c>
      <c r="H2456" s="28"/>
      <c r="I2456" s="28"/>
      <c r="J2456" s="28" t="s">
        <v>1091</v>
      </c>
      <c r="K2456" s="28" t="s">
        <v>959</v>
      </c>
      <c r="L2456" s="29">
        <f t="shared" ref="L2456:L2480" si="892">M2456*1.2</f>
        <v>72000</v>
      </c>
      <c r="M2456" s="29">
        <v>60000.0</v>
      </c>
      <c r="N2456" s="28"/>
      <c r="O2456" s="30">
        <v>10000.0</v>
      </c>
      <c r="P2456" s="31">
        <f t="shared" ref="P2456:P2534" si="893">sum(L2456/O2456/100)</f>
        <v>0.072</v>
      </c>
      <c r="Q2456" s="32">
        <f t="shared" ref="Q2456:Q2534" si="894">sum(L2456-O2456)</f>
        <v>62000</v>
      </c>
      <c r="R2456" s="32">
        <f t="shared" ref="R2456:R2534" si="895">L2456-O2456-$S$1</f>
        <v>52000</v>
      </c>
      <c r="S2456" s="28"/>
      <c r="T2456" s="28">
        <f t="shared" ref="T2456:T2534" si="896">IF(O2456&gt;=L2456,1,0)</f>
        <v>0</v>
      </c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</row>
    <row r="2457">
      <c r="A2457" s="25" t="s">
        <v>139</v>
      </c>
      <c r="B2457" s="26" t="s">
        <v>1900</v>
      </c>
      <c r="C2457" s="27">
        <v>17.0</v>
      </c>
      <c r="D2457" s="28" t="s">
        <v>7963</v>
      </c>
      <c r="E2457" s="28" t="s">
        <v>1902</v>
      </c>
      <c r="F2457" s="28"/>
      <c r="G2457" s="28" t="s">
        <v>7964</v>
      </c>
      <c r="H2457" s="28"/>
      <c r="I2457" s="28"/>
      <c r="J2457" s="28" t="s">
        <v>1449</v>
      </c>
      <c r="K2457" s="28" t="s">
        <v>1347</v>
      </c>
      <c r="L2457" s="29">
        <f t="shared" si="892"/>
        <v>72000</v>
      </c>
      <c r="M2457" s="29">
        <v>60000.0</v>
      </c>
      <c r="N2457" s="28"/>
      <c r="O2457" s="30">
        <v>10000.0</v>
      </c>
      <c r="P2457" s="31">
        <f t="shared" si="893"/>
        <v>0.072</v>
      </c>
      <c r="Q2457" s="32">
        <f t="shared" si="894"/>
        <v>62000</v>
      </c>
      <c r="R2457" s="32">
        <f t="shared" si="895"/>
        <v>52000</v>
      </c>
      <c r="S2457" s="28"/>
      <c r="T2457" s="28">
        <f t="shared" si="896"/>
        <v>0</v>
      </c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</row>
    <row r="2458">
      <c r="A2458" s="25" t="s">
        <v>139</v>
      </c>
      <c r="B2458" s="26" t="s">
        <v>1900</v>
      </c>
      <c r="C2458" s="27">
        <v>34.0</v>
      </c>
      <c r="D2458" s="28" t="s">
        <v>7965</v>
      </c>
      <c r="E2458" s="28" t="s">
        <v>1902</v>
      </c>
      <c r="F2458" s="28"/>
      <c r="G2458" s="28" t="s">
        <v>7966</v>
      </c>
      <c r="H2458" s="28"/>
      <c r="I2458" s="28"/>
      <c r="J2458" s="28" t="s">
        <v>1848</v>
      </c>
      <c r="K2458" s="28" t="s">
        <v>477</v>
      </c>
      <c r="L2458" s="29">
        <f t="shared" si="892"/>
        <v>48000</v>
      </c>
      <c r="M2458" s="29">
        <v>40000.0</v>
      </c>
      <c r="N2458" s="28"/>
      <c r="O2458" s="30">
        <v>10000.0</v>
      </c>
      <c r="P2458" s="31">
        <f t="shared" si="893"/>
        <v>0.048</v>
      </c>
      <c r="Q2458" s="32">
        <f t="shared" si="894"/>
        <v>38000</v>
      </c>
      <c r="R2458" s="32">
        <f t="shared" si="895"/>
        <v>28000</v>
      </c>
      <c r="S2458" s="28"/>
      <c r="T2458" s="28">
        <f t="shared" si="896"/>
        <v>0</v>
      </c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</row>
    <row r="2459">
      <c r="A2459" s="25" t="s">
        <v>139</v>
      </c>
      <c r="B2459" s="26" t="s">
        <v>1900</v>
      </c>
      <c r="C2459" s="27">
        <v>42.0</v>
      </c>
      <c r="D2459" s="28" t="s">
        <v>7967</v>
      </c>
      <c r="E2459" s="28" t="s">
        <v>1902</v>
      </c>
      <c r="F2459" s="28"/>
      <c r="G2459" s="28" t="s">
        <v>7968</v>
      </c>
      <c r="H2459" s="28"/>
      <c r="I2459" s="28"/>
      <c r="J2459" s="28" t="s">
        <v>1574</v>
      </c>
      <c r="K2459" s="28" t="s">
        <v>1363</v>
      </c>
      <c r="L2459" s="29">
        <f t="shared" si="892"/>
        <v>15600</v>
      </c>
      <c r="M2459" s="29">
        <v>13000.0</v>
      </c>
      <c r="N2459" s="28"/>
      <c r="O2459" s="30">
        <v>10000.0</v>
      </c>
      <c r="P2459" s="31">
        <f t="shared" si="893"/>
        <v>0.0156</v>
      </c>
      <c r="Q2459" s="32">
        <f t="shared" si="894"/>
        <v>5600</v>
      </c>
      <c r="R2459" s="32">
        <f t="shared" si="895"/>
        <v>-4400</v>
      </c>
      <c r="S2459" s="28"/>
      <c r="T2459" s="28">
        <f t="shared" si="896"/>
        <v>0</v>
      </c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</row>
    <row r="2460">
      <c r="A2460" s="25" t="s">
        <v>139</v>
      </c>
      <c r="B2460" s="26" t="s">
        <v>1900</v>
      </c>
      <c r="C2460" s="27">
        <v>85.0</v>
      </c>
      <c r="D2460" s="28" t="s">
        <v>7969</v>
      </c>
      <c r="E2460" s="28" t="s">
        <v>1902</v>
      </c>
      <c r="F2460" s="28"/>
      <c r="G2460" s="28" t="s">
        <v>7970</v>
      </c>
      <c r="H2460" s="28"/>
      <c r="I2460" s="28"/>
      <c r="J2460" s="28" t="s">
        <v>1670</v>
      </c>
      <c r="K2460" s="28" t="s">
        <v>379</v>
      </c>
      <c r="L2460" s="29">
        <f t="shared" si="892"/>
        <v>62400</v>
      </c>
      <c r="M2460" s="29">
        <v>52000.0</v>
      </c>
      <c r="N2460" s="28"/>
      <c r="O2460" s="30">
        <v>10000.0</v>
      </c>
      <c r="P2460" s="31">
        <f t="shared" si="893"/>
        <v>0.0624</v>
      </c>
      <c r="Q2460" s="32">
        <f t="shared" si="894"/>
        <v>52400</v>
      </c>
      <c r="R2460" s="32">
        <f t="shared" si="895"/>
        <v>42400</v>
      </c>
      <c r="S2460" s="28"/>
      <c r="T2460" s="28">
        <f t="shared" si="896"/>
        <v>0</v>
      </c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</row>
    <row r="2461">
      <c r="A2461" s="25" t="s">
        <v>139</v>
      </c>
      <c r="B2461" s="26" t="s">
        <v>1900</v>
      </c>
      <c r="C2461" s="27">
        <v>104.0</v>
      </c>
      <c r="D2461" s="28" t="s">
        <v>7971</v>
      </c>
      <c r="E2461" s="28" t="s">
        <v>1905</v>
      </c>
      <c r="F2461" s="28"/>
      <c r="G2461" s="28" t="s">
        <v>7972</v>
      </c>
      <c r="H2461" s="28"/>
      <c r="I2461" s="28"/>
      <c r="J2461" s="28" t="s">
        <v>1586</v>
      </c>
      <c r="K2461" s="28" t="s">
        <v>891</v>
      </c>
      <c r="L2461" s="29">
        <f t="shared" si="892"/>
        <v>57600</v>
      </c>
      <c r="M2461" s="29">
        <v>48000.0</v>
      </c>
      <c r="N2461" s="28"/>
      <c r="O2461" s="30">
        <v>10000.0</v>
      </c>
      <c r="P2461" s="31">
        <f t="shared" si="893"/>
        <v>0.0576</v>
      </c>
      <c r="Q2461" s="32">
        <f t="shared" si="894"/>
        <v>47600</v>
      </c>
      <c r="R2461" s="32">
        <f t="shared" si="895"/>
        <v>37600</v>
      </c>
      <c r="S2461" s="28"/>
      <c r="T2461" s="28">
        <f t="shared" si="896"/>
        <v>0</v>
      </c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</row>
    <row r="2462">
      <c r="A2462" s="25" t="s">
        <v>139</v>
      </c>
      <c r="B2462" s="26" t="s">
        <v>1900</v>
      </c>
      <c r="C2462" s="27">
        <v>108.0</v>
      </c>
      <c r="D2462" s="28" t="s">
        <v>7973</v>
      </c>
      <c r="E2462" s="28" t="s">
        <v>1905</v>
      </c>
      <c r="F2462" s="28"/>
      <c r="G2462" s="28" t="s">
        <v>7974</v>
      </c>
      <c r="H2462" s="28"/>
      <c r="I2462" s="28"/>
      <c r="J2462" s="28" t="s">
        <v>1263</v>
      </c>
      <c r="K2462" s="28" t="s">
        <v>802</v>
      </c>
      <c r="L2462" s="29">
        <f t="shared" si="892"/>
        <v>48000</v>
      </c>
      <c r="M2462" s="29">
        <v>40000.0</v>
      </c>
      <c r="N2462" s="28"/>
      <c r="O2462" s="30">
        <v>10000.0</v>
      </c>
      <c r="P2462" s="31">
        <f t="shared" si="893"/>
        <v>0.048</v>
      </c>
      <c r="Q2462" s="32">
        <f t="shared" si="894"/>
        <v>38000</v>
      </c>
      <c r="R2462" s="32">
        <f t="shared" si="895"/>
        <v>28000</v>
      </c>
      <c r="S2462" s="28"/>
      <c r="T2462" s="28">
        <f t="shared" si="896"/>
        <v>0</v>
      </c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</row>
    <row r="2463">
      <c r="A2463" s="25" t="s">
        <v>139</v>
      </c>
      <c r="B2463" s="26" t="s">
        <v>1900</v>
      </c>
      <c r="C2463" s="27">
        <v>187.0</v>
      </c>
      <c r="D2463" s="28" t="s">
        <v>7975</v>
      </c>
      <c r="E2463" s="28" t="s">
        <v>1902</v>
      </c>
      <c r="F2463" s="28"/>
      <c r="G2463" s="28" t="s">
        <v>7976</v>
      </c>
      <c r="H2463" s="28"/>
      <c r="I2463" s="28"/>
      <c r="J2463" s="28" t="s">
        <v>1421</v>
      </c>
      <c r="K2463" s="28" t="s">
        <v>1336</v>
      </c>
      <c r="L2463" s="29">
        <f t="shared" si="892"/>
        <v>30000</v>
      </c>
      <c r="M2463" s="29">
        <v>25000.0</v>
      </c>
      <c r="N2463" s="28"/>
      <c r="O2463" s="30">
        <v>10000.0</v>
      </c>
      <c r="P2463" s="31">
        <f t="shared" si="893"/>
        <v>0.03</v>
      </c>
      <c r="Q2463" s="32">
        <f t="shared" si="894"/>
        <v>20000</v>
      </c>
      <c r="R2463" s="32">
        <f t="shared" si="895"/>
        <v>10000</v>
      </c>
      <c r="S2463" s="28"/>
      <c r="T2463" s="28">
        <f t="shared" si="896"/>
        <v>0</v>
      </c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</row>
    <row r="2464">
      <c r="A2464" s="25" t="s">
        <v>139</v>
      </c>
      <c r="B2464" s="26" t="s">
        <v>1900</v>
      </c>
      <c r="C2464" s="27">
        <v>190.0</v>
      </c>
      <c r="D2464" s="28" t="s">
        <v>7977</v>
      </c>
      <c r="E2464" s="28" t="s">
        <v>1905</v>
      </c>
      <c r="F2464" s="28"/>
      <c r="G2464" s="28" t="s">
        <v>7978</v>
      </c>
      <c r="H2464" s="28"/>
      <c r="I2464" s="28"/>
      <c r="J2464" s="28" t="s">
        <v>1736</v>
      </c>
      <c r="K2464" s="28" t="s">
        <v>822</v>
      </c>
      <c r="L2464" s="29">
        <f t="shared" si="892"/>
        <v>15600</v>
      </c>
      <c r="M2464" s="29">
        <v>13000.0</v>
      </c>
      <c r="N2464" s="28"/>
      <c r="O2464" s="30">
        <v>10000.0</v>
      </c>
      <c r="P2464" s="31">
        <f t="shared" si="893"/>
        <v>0.0156</v>
      </c>
      <c r="Q2464" s="32">
        <f t="shared" si="894"/>
        <v>5600</v>
      </c>
      <c r="R2464" s="32">
        <f t="shared" si="895"/>
        <v>-4400</v>
      </c>
      <c r="S2464" s="28"/>
      <c r="T2464" s="28">
        <f t="shared" si="896"/>
        <v>0</v>
      </c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</row>
    <row r="2465">
      <c r="A2465" s="25" t="s">
        <v>139</v>
      </c>
      <c r="B2465" s="26" t="s">
        <v>1900</v>
      </c>
      <c r="C2465" s="27">
        <v>191.0</v>
      </c>
      <c r="D2465" s="28" t="s">
        <v>7979</v>
      </c>
      <c r="E2465" s="28" t="s">
        <v>1905</v>
      </c>
      <c r="F2465" s="28"/>
      <c r="G2465" s="28" t="s">
        <v>7980</v>
      </c>
      <c r="H2465" s="28"/>
      <c r="I2465" s="28"/>
      <c r="J2465" s="28" t="s">
        <v>1848</v>
      </c>
      <c r="K2465" s="28" t="s">
        <v>1363</v>
      </c>
      <c r="L2465" s="29">
        <f t="shared" si="892"/>
        <v>13200</v>
      </c>
      <c r="M2465" s="29">
        <v>11000.0</v>
      </c>
      <c r="N2465" s="28"/>
      <c r="O2465" s="30">
        <v>10000.0</v>
      </c>
      <c r="P2465" s="31">
        <f t="shared" si="893"/>
        <v>0.0132</v>
      </c>
      <c r="Q2465" s="32">
        <f t="shared" si="894"/>
        <v>3200</v>
      </c>
      <c r="R2465" s="32">
        <f t="shared" si="895"/>
        <v>-6800</v>
      </c>
      <c r="S2465" s="28"/>
      <c r="T2465" s="28">
        <f t="shared" si="896"/>
        <v>0</v>
      </c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</row>
    <row r="2466">
      <c r="A2466" s="25" t="s">
        <v>139</v>
      </c>
      <c r="B2466" s="26" t="s">
        <v>1900</v>
      </c>
      <c r="C2466" s="27">
        <v>228.0</v>
      </c>
      <c r="D2466" s="28" t="s">
        <v>7981</v>
      </c>
      <c r="E2466" s="28" t="s">
        <v>1905</v>
      </c>
      <c r="F2466" s="28"/>
      <c r="G2466" s="28" t="s">
        <v>7982</v>
      </c>
      <c r="H2466" s="28"/>
      <c r="I2466" s="28"/>
      <c r="J2466" s="28" t="s">
        <v>1582</v>
      </c>
      <c r="K2466" s="28" t="s">
        <v>951</v>
      </c>
      <c r="L2466" s="29">
        <f t="shared" si="892"/>
        <v>36000</v>
      </c>
      <c r="M2466" s="29">
        <v>30000.0</v>
      </c>
      <c r="N2466" s="28"/>
      <c r="O2466" s="30">
        <v>10000.0</v>
      </c>
      <c r="P2466" s="31">
        <f t="shared" si="893"/>
        <v>0.036</v>
      </c>
      <c r="Q2466" s="32">
        <f t="shared" si="894"/>
        <v>26000</v>
      </c>
      <c r="R2466" s="32">
        <f t="shared" si="895"/>
        <v>16000</v>
      </c>
      <c r="S2466" s="28"/>
      <c r="T2466" s="28">
        <f t="shared" si="896"/>
        <v>0</v>
      </c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</row>
    <row r="2467">
      <c r="A2467" s="25" t="s">
        <v>139</v>
      </c>
      <c r="B2467" s="26" t="s">
        <v>1900</v>
      </c>
      <c r="C2467" s="27">
        <v>234.0</v>
      </c>
      <c r="D2467" s="28" t="s">
        <v>7983</v>
      </c>
      <c r="E2467" s="28" t="s">
        <v>1905</v>
      </c>
      <c r="F2467" s="28"/>
      <c r="G2467" s="28" t="s">
        <v>7984</v>
      </c>
      <c r="H2467" s="28"/>
      <c r="I2467" s="28"/>
      <c r="J2467" s="28" t="s">
        <v>1746</v>
      </c>
      <c r="K2467" s="28" t="s">
        <v>1183</v>
      </c>
      <c r="L2467" s="29">
        <f t="shared" si="892"/>
        <v>50400</v>
      </c>
      <c r="M2467" s="29">
        <v>42000.0</v>
      </c>
      <c r="N2467" s="28"/>
      <c r="O2467" s="30">
        <v>10000.0</v>
      </c>
      <c r="P2467" s="31">
        <f t="shared" si="893"/>
        <v>0.0504</v>
      </c>
      <c r="Q2467" s="32">
        <f t="shared" si="894"/>
        <v>40400</v>
      </c>
      <c r="R2467" s="32">
        <f t="shared" si="895"/>
        <v>30400</v>
      </c>
      <c r="S2467" s="28"/>
      <c r="T2467" s="28">
        <f t="shared" si="896"/>
        <v>0</v>
      </c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</row>
    <row r="2468">
      <c r="A2468" s="25" t="s">
        <v>139</v>
      </c>
      <c r="B2468" s="26" t="s">
        <v>1900</v>
      </c>
      <c r="C2468" s="27">
        <v>252.0</v>
      </c>
      <c r="D2468" s="28" t="s">
        <v>7985</v>
      </c>
      <c r="E2468" s="28" t="s">
        <v>1902</v>
      </c>
      <c r="F2468" s="28"/>
      <c r="G2468" s="28" t="s">
        <v>7986</v>
      </c>
      <c r="H2468" s="28"/>
      <c r="I2468" s="28"/>
      <c r="J2468" s="28" t="s">
        <v>1263</v>
      </c>
      <c r="K2468" s="28" t="s">
        <v>1088</v>
      </c>
      <c r="L2468" s="29">
        <f t="shared" si="892"/>
        <v>126000</v>
      </c>
      <c r="M2468" s="29">
        <v>105000.0</v>
      </c>
      <c r="N2468" s="28"/>
      <c r="O2468" s="30">
        <v>10000.0</v>
      </c>
      <c r="P2468" s="31">
        <f t="shared" si="893"/>
        <v>0.126</v>
      </c>
      <c r="Q2468" s="32">
        <f t="shared" si="894"/>
        <v>116000</v>
      </c>
      <c r="R2468" s="32">
        <f t="shared" si="895"/>
        <v>106000</v>
      </c>
      <c r="S2468" s="28"/>
      <c r="T2468" s="28">
        <f t="shared" si="896"/>
        <v>0</v>
      </c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</row>
    <row r="2469">
      <c r="A2469" s="25" t="s">
        <v>139</v>
      </c>
      <c r="B2469" s="26" t="s">
        <v>1900</v>
      </c>
      <c r="C2469" s="27">
        <v>256.0</v>
      </c>
      <c r="D2469" s="28" t="s">
        <v>7987</v>
      </c>
      <c r="E2469" s="28" t="s">
        <v>1902</v>
      </c>
      <c r="F2469" s="28"/>
      <c r="G2469" s="28" t="s">
        <v>7988</v>
      </c>
      <c r="H2469" s="28"/>
      <c r="I2469" s="28"/>
      <c r="J2469" s="28" t="s">
        <v>1263</v>
      </c>
      <c r="K2469" s="28" t="s">
        <v>1198</v>
      </c>
      <c r="L2469" s="29">
        <f t="shared" si="892"/>
        <v>15600</v>
      </c>
      <c r="M2469" s="29">
        <v>13000.0</v>
      </c>
      <c r="N2469" s="28"/>
      <c r="O2469" s="30">
        <v>10000.0</v>
      </c>
      <c r="P2469" s="31">
        <f t="shared" si="893"/>
        <v>0.0156</v>
      </c>
      <c r="Q2469" s="32">
        <f t="shared" si="894"/>
        <v>5600</v>
      </c>
      <c r="R2469" s="32">
        <f t="shared" si="895"/>
        <v>-4400</v>
      </c>
      <c r="S2469" s="28"/>
      <c r="T2469" s="28">
        <f t="shared" si="896"/>
        <v>0</v>
      </c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</row>
    <row r="2470">
      <c r="A2470" s="25" t="s">
        <v>139</v>
      </c>
      <c r="B2470" s="26" t="s">
        <v>1900</v>
      </c>
      <c r="C2470" s="27">
        <v>313.0</v>
      </c>
      <c r="D2470" s="28" t="s">
        <v>7989</v>
      </c>
      <c r="E2470" s="28" t="s">
        <v>1902</v>
      </c>
      <c r="F2470" s="28"/>
      <c r="G2470" s="28" t="s">
        <v>7990</v>
      </c>
      <c r="H2470" s="28"/>
      <c r="I2470" s="28"/>
      <c r="J2470" s="28" t="s">
        <v>1263</v>
      </c>
      <c r="K2470" s="28" t="s">
        <v>320</v>
      </c>
      <c r="L2470" s="29">
        <f t="shared" si="892"/>
        <v>72000</v>
      </c>
      <c r="M2470" s="29">
        <v>60000.0</v>
      </c>
      <c r="N2470" s="28"/>
      <c r="O2470" s="30">
        <v>10000.0</v>
      </c>
      <c r="P2470" s="31">
        <f t="shared" si="893"/>
        <v>0.072</v>
      </c>
      <c r="Q2470" s="32">
        <f t="shared" si="894"/>
        <v>62000</v>
      </c>
      <c r="R2470" s="32">
        <f t="shared" si="895"/>
        <v>52000</v>
      </c>
      <c r="S2470" s="28"/>
      <c r="T2470" s="28">
        <f t="shared" si="896"/>
        <v>0</v>
      </c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</row>
    <row r="2471">
      <c r="A2471" s="25" t="s">
        <v>139</v>
      </c>
      <c r="B2471" s="26" t="s">
        <v>1900</v>
      </c>
      <c r="C2471" s="27">
        <v>328.0</v>
      </c>
      <c r="D2471" s="28" t="s">
        <v>7991</v>
      </c>
      <c r="E2471" s="28" t="s">
        <v>1902</v>
      </c>
      <c r="F2471" s="28"/>
      <c r="G2471" s="28" t="s">
        <v>7992</v>
      </c>
      <c r="H2471" s="28"/>
      <c r="I2471" s="28"/>
      <c r="J2471" s="28" t="s">
        <v>1805</v>
      </c>
      <c r="K2471" s="28" t="s">
        <v>1024</v>
      </c>
      <c r="L2471" s="29">
        <f t="shared" si="892"/>
        <v>21600</v>
      </c>
      <c r="M2471" s="29">
        <v>18000.0</v>
      </c>
      <c r="N2471" s="28"/>
      <c r="O2471" s="30">
        <v>10000.0</v>
      </c>
      <c r="P2471" s="31">
        <f t="shared" si="893"/>
        <v>0.0216</v>
      </c>
      <c r="Q2471" s="32">
        <f t="shared" si="894"/>
        <v>11600</v>
      </c>
      <c r="R2471" s="32">
        <f t="shared" si="895"/>
        <v>1600</v>
      </c>
      <c r="S2471" s="28"/>
      <c r="T2471" s="28">
        <f t="shared" si="896"/>
        <v>0</v>
      </c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</row>
    <row r="2472">
      <c r="A2472" s="25" t="s">
        <v>139</v>
      </c>
      <c r="B2472" s="26" t="s">
        <v>1900</v>
      </c>
      <c r="C2472" s="27">
        <v>331.0</v>
      </c>
      <c r="D2472" s="28" t="s">
        <v>7993</v>
      </c>
      <c r="E2472" s="28" t="s">
        <v>1905</v>
      </c>
      <c r="F2472" s="28"/>
      <c r="G2472" s="28" t="s">
        <v>7994</v>
      </c>
      <c r="H2472" s="28"/>
      <c r="I2472" s="28"/>
      <c r="J2472" s="28" t="s">
        <v>1655</v>
      </c>
      <c r="K2472" s="28" t="s">
        <v>1193</v>
      </c>
      <c r="L2472" s="29">
        <f t="shared" si="892"/>
        <v>60000</v>
      </c>
      <c r="M2472" s="29">
        <v>50000.0</v>
      </c>
      <c r="N2472" s="28"/>
      <c r="O2472" s="30">
        <v>10000.0</v>
      </c>
      <c r="P2472" s="31">
        <f t="shared" si="893"/>
        <v>0.06</v>
      </c>
      <c r="Q2472" s="32">
        <f t="shared" si="894"/>
        <v>50000</v>
      </c>
      <c r="R2472" s="32">
        <f t="shared" si="895"/>
        <v>40000</v>
      </c>
      <c r="S2472" s="28"/>
      <c r="T2472" s="28">
        <f t="shared" si="896"/>
        <v>0</v>
      </c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</row>
    <row r="2473">
      <c r="A2473" s="25" t="s">
        <v>139</v>
      </c>
      <c r="B2473" s="26" t="s">
        <v>1900</v>
      </c>
      <c r="C2473" s="27">
        <v>336.0</v>
      </c>
      <c r="D2473" s="28" t="s">
        <v>7995</v>
      </c>
      <c r="E2473" s="28" t="s">
        <v>1905</v>
      </c>
      <c r="F2473" s="28"/>
      <c r="G2473" s="28" t="s">
        <v>7996</v>
      </c>
      <c r="H2473" s="28"/>
      <c r="I2473" s="28"/>
      <c r="J2473" s="28" t="s">
        <v>1263</v>
      </c>
      <c r="K2473" s="28" t="s">
        <v>1189</v>
      </c>
      <c r="L2473" s="29">
        <f t="shared" si="892"/>
        <v>60000</v>
      </c>
      <c r="M2473" s="29">
        <v>50000.0</v>
      </c>
      <c r="N2473" s="28"/>
      <c r="O2473" s="30">
        <v>10000.0</v>
      </c>
      <c r="P2473" s="31">
        <f t="shared" si="893"/>
        <v>0.06</v>
      </c>
      <c r="Q2473" s="32">
        <f t="shared" si="894"/>
        <v>50000</v>
      </c>
      <c r="R2473" s="32">
        <f t="shared" si="895"/>
        <v>40000</v>
      </c>
      <c r="S2473" s="28"/>
      <c r="T2473" s="28">
        <f t="shared" si="896"/>
        <v>0</v>
      </c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</row>
    <row r="2474">
      <c r="A2474" s="25" t="s">
        <v>139</v>
      </c>
      <c r="B2474" s="26" t="s">
        <v>1900</v>
      </c>
      <c r="C2474" s="27">
        <v>347.0</v>
      </c>
      <c r="D2474" s="28" t="s">
        <v>7997</v>
      </c>
      <c r="E2474" s="28" t="s">
        <v>1905</v>
      </c>
      <c r="F2474" s="28"/>
      <c r="G2474" s="28" t="s">
        <v>7998</v>
      </c>
      <c r="H2474" s="28"/>
      <c r="I2474" s="28"/>
      <c r="J2474" s="28" t="s">
        <v>1574</v>
      </c>
      <c r="K2474" s="28" t="s">
        <v>1343</v>
      </c>
      <c r="L2474" s="29">
        <f t="shared" si="892"/>
        <v>6000</v>
      </c>
      <c r="M2474" s="29">
        <v>5000.0</v>
      </c>
      <c r="N2474" s="28"/>
      <c r="O2474" s="30">
        <v>10000.0</v>
      </c>
      <c r="P2474" s="31">
        <f t="shared" si="893"/>
        <v>0.006</v>
      </c>
      <c r="Q2474" s="32">
        <f t="shared" si="894"/>
        <v>-4000</v>
      </c>
      <c r="R2474" s="32">
        <f t="shared" si="895"/>
        <v>-14000</v>
      </c>
      <c r="S2474" s="28"/>
      <c r="T2474" s="28">
        <f t="shared" si="896"/>
        <v>1</v>
      </c>
      <c r="V2474" s="28"/>
      <c r="W2474" s="28"/>
      <c r="X2474" s="28"/>
    </row>
    <row r="2475">
      <c r="A2475" s="25" t="s">
        <v>139</v>
      </c>
      <c r="B2475" s="26" t="s">
        <v>1900</v>
      </c>
      <c r="C2475" s="27">
        <v>361.0</v>
      </c>
      <c r="D2475" s="28" t="s">
        <v>7999</v>
      </c>
      <c r="E2475" s="28" t="s">
        <v>1902</v>
      </c>
      <c r="F2475" s="28"/>
      <c r="G2475" s="28" t="s">
        <v>8000</v>
      </c>
      <c r="H2475" s="28"/>
      <c r="I2475" s="28"/>
      <c r="J2475" s="28" t="s">
        <v>1874</v>
      </c>
      <c r="K2475" s="28" t="s">
        <v>660</v>
      </c>
      <c r="L2475" s="29">
        <f t="shared" si="892"/>
        <v>36000</v>
      </c>
      <c r="M2475" s="29">
        <v>30000.0</v>
      </c>
      <c r="N2475" s="28"/>
      <c r="O2475" s="30">
        <v>10000.0</v>
      </c>
      <c r="P2475" s="31">
        <f t="shared" si="893"/>
        <v>0.036</v>
      </c>
      <c r="Q2475" s="32">
        <f t="shared" si="894"/>
        <v>26000</v>
      </c>
      <c r="R2475" s="32">
        <f t="shared" si="895"/>
        <v>16000</v>
      </c>
      <c r="S2475" s="28"/>
      <c r="T2475" s="28">
        <f t="shared" si="896"/>
        <v>0</v>
      </c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</row>
    <row r="2476">
      <c r="A2476" s="25" t="s">
        <v>139</v>
      </c>
      <c r="B2476" s="26" t="s">
        <v>1900</v>
      </c>
      <c r="C2476" s="27">
        <v>383.0</v>
      </c>
      <c r="D2476" s="28" t="s">
        <v>8001</v>
      </c>
      <c r="E2476" s="28" t="s">
        <v>1905</v>
      </c>
      <c r="F2476" s="28"/>
      <c r="G2476" s="28" t="s">
        <v>8002</v>
      </c>
      <c r="H2476" s="28"/>
      <c r="I2476" s="28"/>
      <c r="J2476" s="28" t="s">
        <v>1839</v>
      </c>
      <c r="K2476" s="28" t="s">
        <v>549</v>
      </c>
      <c r="L2476" s="29">
        <f t="shared" si="892"/>
        <v>13200</v>
      </c>
      <c r="M2476" s="29">
        <v>11000.0</v>
      </c>
      <c r="N2476" s="28"/>
      <c r="O2476" s="30">
        <v>10000.0</v>
      </c>
      <c r="P2476" s="31">
        <f t="shared" si="893"/>
        <v>0.0132</v>
      </c>
      <c r="Q2476" s="32">
        <f t="shared" si="894"/>
        <v>3200</v>
      </c>
      <c r="R2476" s="32">
        <f t="shared" si="895"/>
        <v>-6800</v>
      </c>
      <c r="S2476" s="28"/>
      <c r="T2476" s="28">
        <f t="shared" si="896"/>
        <v>0</v>
      </c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</row>
    <row r="2477">
      <c r="A2477" s="25" t="s">
        <v>139</v>
      </c>
      <c r="B2477" s="26" t="s">
        <v>1900</v>
      </c>
      <c r="C2477" s="27">
        <v>396.0</v>
      </c>
      <c r="D2477" s="28" t="s">
        <v>8003</v>
      </c>
      <c r="E2477" s="28" t="s">
        <v>1902</v>
      </c>
      <c r="F2477" s="28"/>
      <c r="G2477" s="28" t="s">
        <v>8004</v>
      </c>
      <c r="H2477" s="28"/>
      <c r="I2477" s="28"/>
      <c r="J2477" s="28" t="s">
        <v>1263</v>
      </c>
      <c r="K2477" s="28" t="s">
        <v>1088</v>
      </c>
      <c r="L2477" s="29">
        <f t="shared" si="892"/>
        <v>45600</v>
      </c>
      <c r="M2477" s="29">
        <v>38000.0</v>
      </c>
      <c r="N2477" s="28"/>
      <c r="O2477" s="30">
        <v>10000.0</v>
      </c>
      <c r="P2477" s="31">
        <f t="shared" si="893"/>
        <v>0.0456</v>
      </c>
      <c r="Q2477" s="32">
        <f t="shared" si="894"/>
        <v>35600</v>
      </c>
      <c r="R2477" s="32">
        <f t="shared" si="895"/>
        <v>25600</v>
      </c>
      <c r="S2477" s="28"/>
      <c r="T2477" s="28">
        <f t="shared" si="896"/>
        <v>0</v>
      </c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</row>
    <row r="2478">
      <c r="A2478" s="25" t="s">
        <v>139</v>
      </c>
      <c r="B2478" s="26" t="s">
        <v>1900</v>
      </c>
      <c r="C2478" s="27">
        <v>408.0</v>
      </c>
      <c r="D2478" s="28" t="s">
        <v>8005</v>
      </c>
      <c r="E2478" s="28" t="s">
        <v>1902</v>
      </c>
      <c r="F2478" s="28"/>
      <c r="G2478" s="28" t="s">
        <v>8006</v>
      </c>
      <c r="H2478" s="28"/>
      <c r="I2478" s="28"/>
      <c r="J2478" s="28" t="s">
        <v>1621</v>
      </c>
      <c r="K2478" s="28" t="s">
        <v>1041</v>
      </c>
      <c r="L2478" s="29">
        <f t="shared" si="892"/>
        <v>108000</v>
      </c>
      <c r="M2478" s="29">
        <v>90000.0</v>
      </c>
      <c r="N2478" s="28"/>
      <c r="O2478" s="30">
        <v>10000.0</v>
      </c>
      <c r="P2478" s="31">
        <f t="shared" si="893"/>
        <v>0.108</v>
      </c>
      <c r="Q2478" s="32">
        <f t="shared" si="894"/>
        <v>98000</v>
      </c>
      <c r="R2478" s="32">
        <f t="shared" si="895"/>
        <v>88000</v>
      </c>
      <c r="S2478" s="28"/>
      <c r="T2478" s="28">
        <f t="shared" si="896"/>
        <v>0</v>
      </c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</row>
    <row r="2479">
      <c r="A2479" s="25" t="s">
        <v>139</v>
      </c>
      <c r="B2479" s="26" t="s">
        <v>1900</v>
      </c>
      <c r="C2479" s="27">
        <v>416.0</v>
      </c>
      <c r="D2479" s="28" t="s">
        <v>8007</v>
      </c>
      <c r="E2479" s="28" t="s">
        <v>1905</v>
      </c>
      <c r="F2479" s="28"/>
      <c r="G2479" s="28" t="s">
        <v>8008</v>
      </c>
      <c r="H2479" s="28"/>
      <c r="I2479" s="28"/>
      <c r="J2479" s="28" t="s">
        <v>1263</v>
      </c>
      <c r="K2479" s="28" t="s">
        <v>399</v>
      </c>
      <c r="L2479" s="29">
        <f t="shared" si="892"/>
        <v>222000</v>
      </c>
      <c r="M2479" s="29">
        <v>185000.0</v>
      </c>
      <c r="N2479" s="28"/>
      <c r="O2479" s="30">
        <v>10000.0</v>
      </c>
      <c r="P2479" s="31">
        <f t="shared" si="893"/>
        <v>0.222</v>
      </c>
      <c r="Q2479" s="32">
        <f t="shared" si="894"/>
        <v>212000</v>
      </c>
      <c r="R2479" s="32">
        <f t="shared" si="895"/>
        <v>202000</v>
      </c>
      <c r="S2479" s="28"/>
      <c r="T2479" s="28">
        <f t="shared" si="896"/>
        <v>0</v>
      </c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</row>
    <row r="2480">
      <c r="A2480" s="25" t="s">
        <v>139</v>
      </c>
      <c r="B2480" s="26" t="s">
        <v>1900</v>
      </c>
      <c r="C2480" s="27">
        <v>458.0</v>
      </c>
      <c r="D2480" s="28" t="s">
        <v>8009</v>
      </c>
      <c r="E2480" s="28" t="s">
        <v>1902</v>
      </c>
      <c r="F2480" s="28"/>
      <c r="G2480" s="28" t="s">
        <v>8010</v>
      </c>
      <c r="H2480" s="28"/>
      <c r="I2480" s="28"/>
      <c r="J2480" s="28" t="s">
        <v>1701</v>
      </c>
      <c r="K2480" s="28" t="s">
        <v>1039</v>
      </c>
      <c r="L2480" s="29">
        <f t="shared" si="892"/>
        <v>264000</v>
      </c>
      <c r="M2480" s="29">
        <v>220000.0</v>
      </c>
      <c r="N2480" s="28"/>
      <c r="O2480" s="30">
        <v>10000.0</v>
      </c>
      <c r="P2480" s="31">
        <f t="shared" si="893"/>
        <v>0.264</v>
      </c>
      <c r="Q2480" s="32">
        <f t="shared" si="894"/>
        <v>254000</v>
      </c>
      <c r="R2480" s="32">
        <f t="shared" si="895"/>
        <v>244000</v>
      </c>
      <c r="S2480" s="28"/>
      <c r="T2480" s="28">
        <f t="shared" si="896"/>
        <v>0</v>
      </c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</row>
    <row r="2481">
      <c r="A2481" s="33" t="s">
        <v>139</v>
      </c>
      <c r="B2481" s="26" t="s">
        <v>1919</v>
      </c>
      <c r="C2481" s="51">
        <v>106.0</v>
      </c>
      <c r="D2481" s="26" t="s">
        <v>8011</v>
      </c>
      <c r="E2481" s="26" t="s">
        <v>1905</v>
      </c>
      <c r="F2481" s="35"/>
      <c r="G2481" s="26"/>
      <c r="H2481" s="26"/>
      <c r="I2481" s="26"/>
      <c r="J2481" s="26" t="s">
        <v>1801</v>
      </c>
      <c r="K2481" s="26" t="s">
        <v>182</v>
      </c>
      <c r="L2481" s="36">
        <v>22000.0</v>
      </c>
      <c r="M2481" s="29">
        <f t="shared" ref="M2481:M2526" si="897">L2481</f>
        <v>22000</v>
      </c>
      <c r="N2481" s="28"/>
      <c r="O2481" s="37">
        <v>10000.0</v>
      </c>
      <c r="P2481" s="31">
        <f t="shared" si="893"/>
        <v>0.022</v>
      </c>
      <c r="Q2481" s="32">
        <f t="shared" si="894"/>
        <v>12000</v>
      </c>
      <c r="R2481" s="32">
        <f t="shared" si="895"/>
        <v>2000</v>
      </c>
      <c r="S2481" s="28"/>
      <c r="T2481" s="28">
        <f t="shared" si="896"/>
        <v>0</v>
      </c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</row>
    <row r="2482">
      <c r="A2482" s="33" t="s">
        <v>139</v>
      </c>
      <c r="B2482" s="26" t="s">
        <v>1919</v>
      </c>
      <c r="C2482" s="51">
        <v>110.0</v>
      </c>
      <c r="D2482" s="26" t="s">
        <v>8012</v>
      </c>
      <c r="E2482" s="26" t="s">
        <v>1905</v>
      </c>
      <c r="F2482" s="35"/>
      <c r="G2482" s="26"/>
      <c r="H2482" s="26"/>
      <c r="I2482" s="26"/>
      <c r="J2482" s="26" t="s">
        <v>1839</v>
      </c>
      <c r="K2482" s="26" t="s">
        <v>614</v>
      </c>
      <c r="L2482" s="36">
        <v>90000.0</v>
      </c>
      <c r="M2482" s="29">
        <f t="shared" si="897"/>
        <v>90000</v>
      </c>
      <c r="N2482" s="28"/>
      <c r="O2482" s="37">
        <v>10000.0</v>
      </c>
      <c r="P2482" s="31">
        <f t="shared" si="893"/>
        <v>0.09</v>
      </c>
      <c r="Q2482" s="32">
        <f t="shared" si="894"/>
        <v>80000</v>
      </c>
      <c r="R2482" s="32">
        <f t="shared" si="895"/>
        <v>70000</v>
      </c>
      <c r="S2482" s="28"/>
      <c r="T2482" s="28">
        <f t="shared" si="896"/>
        <v>0</v>
      </c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</row>
    <row r="2483">
      <c r="A2483" s="33" t="s">
        <v>139</v>
      </c>
      <c r="B2483" s="26" t="s">
        <v>1919</v>
      </c>
      <c r="C2483" s="34">
        <v>132.0</v>
      </c>
      <c r="D2483" s="26" t="s">
        <v>8013</v>
      </c>
      <c r="E2483" s="26" t="s">
        <v>1905</v>
      </c>
      <c r="F2483" s="35"/>
      <c r="G2483" s="26"/>
      <c r="H2483" s="26"/>
      <c r="I2483" s="26"/>
      <c r="J2483" s="26" t="s">
        <v>1575</v>
      </c>
      <c r="K2483" s="26" t="s">
        <v>182</v>
      </c>
      <c r="L2483" s="36">
        <v>22000.0</v>
      </c>
      <c r="M2483" s="29">
        <f t="shared" si="897"/>
        <v>22000</v>
      </c>
      <c r="N2483" s="28"/>
      <c r="O2483" s="37">
        <v>10000.0</v>
      </c>
      <c r="P2483" s="31">
        <f t="shared" si="893"/>
        <v>0.022</v>
      </c>
      <c r="Q2483" s="32">
        <f t="shared" si="894"/>
        <v>12000</v>
      </c>
      <c r="R2483" s="32">
        <f t="shared" si="895"/>
        <v>2000</v>
      </c>
      <c r="S2483" s="28"/>
      <c r="T2483" s="28">
        <f t="shared" si="896"/>
        <v>0</v>
      </c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</row>
    <row r="2484" ht="12.75" customHeight="1">
      <c r="A2484" s="33" t="s">
        <v>139</v>
      </c>
      <c r="B2484" s="26" t="s">
        <v>1919</v>
      </c>
      <c r="C2484" s="34">
        <v>150.0</v>
      </c>
      <c r="D2484" s="26" t="s">
        <v>8014</v>
      </c>
      <c r="E2484" s="26" t="s">
        <v>1902</v>
      </c>
      <c r="F2484" s="35"/>
      <c r="G2484" s="26"/>
      <c r="H2484" s="26"/>
      <c r="I2484" s="26"/>
      <c r="J2484" s="26" t="s">
        <v>1678</v>
      </c>
      <c r="K2484" s="26" t="s">
        <v>1183</v>
      </c>
      <c r="L2484" s="66">
        <v>100000.0</v>
      </c>
      <c r="M2484" s="29">
        <f t="shared" si="897"/>
        <v>100000</v>
      </c>
      <c r="N2484" s="28"/>
      <c r="O2484" s="37">
        <v>10000.0</v>
      </c>
      <c r="P2484" s="31">
        <f t="shared" si="893"/>
        <v>0.1</v>
      </c>
      <c r="Q2484" s="32">
        <f t="shared" si="894"/>
        <v>90000</v>
      </c>
      <c r="R2484" s="32">
        <f t="shared" si="895"/>
        <v>80000</v>
      </c>
      <c r="S2484" s="28"/>
      <c r="T2484" s="28">
        <f t="shared" si="896"/>
        <v>0</v>
      </c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</row>
    <row r="2485" ht="12.75" customHeight="1">
      <c r="A2485" s="33" t="s">
        <v>139</v>
      </c>
      <c r="B2485" s="26" t="s">
        <v>1919</v>
      </c>
      <c r="C2485" s="34">
        <v>151.0</v>
      </c>
      <c r="D2485" s="26" t="s">
        <v>8015</v>
      </c>
      <c r="E2485" s="26" t="s">
        <v>1902</v>
      </c>
      <c r="F2485" s="35"/>
      <c r="G2485" s="26"/>
      <c r="H2485" s="26"/>
      <c r="I2485" s="26"/>
      <c r="J2485" s="26" t="s">
        <v>1663</v>
      </c>
      <c r="K2485" s="26" t="s">
        <v>380</v>
      </c>
      <c r="L2485" s="36">
        <v>37000.0</v>
      </c>
      <c r="M2485" s="29">
        <f t="shared" si="897"/>
        <v>37000</v>
      </c>
      <c r="N2485" s="28"/>
      <c r="O2485" s="37">
        <v>10000.0</v>
      </c>
      <c r="P2485" s="31">
        <f t="shared" si="893"/>
        <v>0.037</v>
      </c>
      <c r="Q2485" s="32">
        <f t="shared" si="894"/>
        <v>27000</v>
      </c>
      <c r="R2485" s="32">
        <f t="shared" si="895"/>
        <v>17000</v>
      </c>
      <c r="S2485" s="28"/>
      <c r="T2485" s="28">
        <f t="shared" si="896"/>
        <v>0</v>
      </c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</row>
    <row r="2486" ht="12.75" customHeight="1">
      <c r="A2486" s="33" t="s">
        <v>139</v>
      </c>
      <c r="B2486" s="26" t="s">
        <v>1919</v>
      </c>
      <c r="C2486" s="34">
        <v>155.0</v>
      </c>
      <c r="D2486" s="26" t="s">
        <v>8016</v>
      </c>
      <c r="E2486" s="26" t="s">
        <v>1902</v>
      </c>
      <c r="F2486" s="35"/>
      <c r="G2486" s="26"/>
      <c r="H2486" s="26"/>
      <c r="I2486" s="26"/>
      <c r="J2486" s="26" t="s">
        <v>1834</v>
      </c>
      <c r="K2486" s="26" t="s">
        <v>387</v>
      </c>
      <c r="L2486" s="36">
        <v>35000.0</v>
      </c>
      <c r="M2486" s="29">
        <f t="shared" si="897"/>
        <v>35000</v>
      </c>
      <c r="N2486" s="28"/>
      <c r="O2486" s="37">
        <v>10000.0</v>
      </c>
      <c r="P2486" s="31">
        <f t="shared" si="893"/>
        <v>0.035</v>
      </c>
      <c r="Q2486" s="32">
        <f t="shared" si="894"/>
        <v>25000</v>
      </c>
      <c r="R2486" s="32">
        <f t="shared" si="895"/>
        <v>15000</v>
      </c>
      <c r="S2486" s="28"/>
      <c r="T2486" s="28">
        <f t="shared" si="896"/>
        <v>0</v>
      </c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</row>
    <row r="2487" ht="12.75" customHeight="1">
      <c r="A2487" s="33" t="s">
        <v>139</v>
      </c>
      <c r="B2487" s="26" t="s">
        <v>1919</v>
      </c>
      <c r="C2487" s="51">
        <v>198.0</v>
      </c>
      <c r="D2487" s="26" t="s">
        <v>8017</v>
      </c>
      <c r="E2487" s="26" t="s">
        <v>1905</v>
      </c>
      <c r="F2487" s="35"/>
      <c r="G2487" s="26"/>
      <c r="H2487" s="26"/>
      <c r="I2487" s="26"/>
      <c r="J2487" s="26" t="s">
        <v>1263</v>
      </c>
      <c r="K2487" s="26" t="s">
        <v>375</v>
      </c>
      <c r="L2487" s="36">
        <v>25000.0</v>
      </c>
      <c r="M2487" s="29">
        <f t="shared" si="897"/>
        <v>25000</v>
      </c>
      <c r="N2487" s="28"/>
      <c r="O2487" s="37">
        <v>10000.0</v>
      </c>
      <c r="P2487" s="31">
        <f t="shared" si="893"/>
        <v>0.025</v>
      </c>
      <c r="Q2487" s="32">
        <f t="shared" si="894"/>
        <v>15000</v>
      </c>
      <c r="R2487" s="32">
        <f t="shared" si="895"/>
        <v>5000</v>
      </c>
      <c r="S2487" s="28"/>
      <c r="T2487" s="28">
        <f t="shared" si="896"/>
        <v>0</v>
      </c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</row>
    <row r="2488" ht="12.75" customHeight="1">
      <c r="A2488" s="52" t="s">
        <v>139</v>
      </c>
      <c r="B2488" s="26" t="s">
        <v>1919</v>
      </c>
      <c r="C2488" s="34">
        <v>331.0</v>
      </c>
      <c r="D2488" s="26" t="s">
        <v>8018</v>
      </c>
      <c r="E2488" s="26" t="s">
        <v>1902</v>
      </c>
      <c r="F2488" s="28"/>
      <c r="G2488" s="28"/>
      <c r="H2488" s="28"/>
      <c r="I2488" s="28"/>
      <c r="J2488" s="26" t="s">
        <v>1263</v>
      </c>
      <c r="K2488" s="26" t="s">
        <v>1003</v>
      </c>
      <c r="L2488" s="40">
        <v>32000.0</v>
      </c>
      <c r="M2488" s="29">
        <f t="shared" si="897"/>
        <v>32000</v>
      </c>
      <c r="N2488" s="53"/>
      <c r="O2488" s="37">
        <v>10000.0</v>
      </c>
      <c r="P2488" s="31">
        <f t="shared" si="893"/>
        <v>0.032</v>
      </c>
      <c r="Q2488" s="32">
        <f t="shared" si="894"/>
        <v>22000</v>
      </c>
      <c r="R2488" s="32">
        <f t="shared" si="895"/>
        <v>12000</v>
      </c>
      <c r="S2488" s="28"/>
      <c r="T2488" s="28">
        <f t="shared" si="896"/>
        <v>0</v>
      </c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</row>
    <row r="2489" ht="12.75" customHeight="1">
      <c r="A2489" s="52" t="s">
        <v>139</v>
      </c>
      <c r="B2489" s="26" t="s">
        <v>1919</v>
      </c>
      <c r="C2489" s="34">
        <v>442.0</v>
      </c>
      <c r="D2489" s="26" t="s">
        <v>8019</v>
      </c>
      <c r="E2489" s="26" t="s">
        <v>1902</v>
      </c>
      <c r="F2489" s="28"/>
      <c r="G2489" s="28"/>
      <c r="H2489" s="28"/>
      <c r="I2489" s="28"/>
      <c r="J2489" s="26" t="s">
        <v>1746</v>
      </c>
      <c r="K2489" s="26" t="s">
        <v>1152</v>
      </c>
      <c r="L2489" s="40">
        <v>62000.0</v>
      </c>
      <c r="M2489" s="29">
        <f t="shared" si="897"/>
        <v>62000</v>
      </c>
      <c r="N2489" s="53"/>
      <c r="O2489" s="30">
        <v>10000.0</v>
      </c>
      <c r="P2489" s="31">
        <f t="shared" si="893"/>
        <v>0.062</v>
      </c>
      <c r="Q2489" s="32">
        <f t="shared" si="894"/>
        <v>52000</v>
      </c>
      <c r="R2489" s="32">
        <f t="shared" si="895"/>
        <v>42000</v>
      </c>
      <c r="S2489" s="28"/>
      <c r="T2489" s="28">
        <f t="shared" si="896"/>
        <v>0</v>
      </c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</row>
    <row r="2490" ht="12.75" customHeight="1">
      <c r="A2490" s="52" t="s">
        <v>139</v>
      </c>
      <c r="B2490" s="26" t="s">
        <v>1919</v>
      </c>
      <c r="C2490" s="34">
        <v>443.0</v>
      </c>
      <c r="D2490" s="26" t="s">
        <v>8020</v>
      </c>
      <c r="E2490" s="26" t="s">
        <v>1905</v>
      </c>
      <c r="F2490" s="28"/>
      <c r="G2490" s="28"/>
      <c r="H2490" s="28"/>
      <c r="I2490" s="28"/>
      <c r="J2490" s="26" t="s">
        <v>1861</v>
      </c>
      <c r="K2490" s="26" t="s">
        <v>824</v>
      </c>
      <c r="L2490" s="40">
        <v>60000.0</v>
      </c>
      <c r="M2490" s="29">
        <f t="shared" si="897"/>
        <v>60000</v>
      </c>
      <c r="N2490" s="53"/>
      <c r="O2490" s="30">
        <v>10000.0</v>
      </c>
      <c r="P2490" s="31">
        <f t="shared" si="893"/>
        <v>0.06</v>
      </c>
      <c r="Q2490" s="32">
        <f t="shared" si="894"/>
        <v>50000</v>
      </c>
      <c r="R2490" s="32">
        <f t="shared" si="895"/>
        <v>40000</v>
      </c>
      <c r="S2490" s="28"/>
      <c r="T2490" s="28">
        <f t="shared" si="896"/>
        <v>0</v>
      </c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</row>
    <row r="2491" ht="12.75" customHeight="1">
      <c r="A2491" s="33" t="s">
        <v>139</v>
      </c>
      <c r="B2491" s="26" t="s">
        <v>2005</v>
      </c>
      <c r="C2491" s="54">
        <v>563.0</v>
      </c>
      <c r="D2491" s="28" t="s">
        <v>8021</v>
      </c>
      <c r="E2491" s="26" t="s">
        <v>1905</v>
      </c>
      <c r="F2491" s="35" t="s">
        <v>2007</v>
      </c>
      <c r="G2491" s="35" t="s">
        <v>8022</v>
      </c>
      <c r="H2491" s="28"/>
      <c r="I2491" s="28"/>
      <c r="J2491" s="35" t="s">
        <v>1858</v>
      </c>
      <c r="K2491" s="35" t="s">
        <v>1013</v>
      </c>
      <c r="L2491" s="40">
        <v>10000.0</v>
      </c>
      <c r="M2491" s="29">
        <f t="shared" si="897"/>
        <v>10000</v>
      </c>
      <c r="N2491" s="53"/>
      <c r="O2491" s="37">
        <v>10000.0</v>
      </c>
      <c r="P2491" s="31">
        <f t="shared" si="893"/>
        <v>0.01</v>
      </c>
      <c r="Q2491" s="32">
        <f t="shared" si="894"/>
        <v>0</v>
      </c>
      <c r="R2491" s="32">
        <f t="shared" si="895"/>
        <v>-10000</v>
      </c>
      <c r="S2491" s="28"/>
      <c r="T2491" s="28">
        <f t="shared" si="896"/>
        <v>1</v>
      </c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</row>
    <row r="2492" ht="12.75" customHeight="1">
      <c r="A2492" s="33" t="s">
        <v>139</v>
      </c>
      <c r="B2492" s="26" t="s">
        <v>2005</v>
      </c>
      <c r="C2492" s="54">
        <v>573.0</v>
      </c>
      <c r="D2492" s="28" t="s">
        <v>8023</v>
      </c>
      <c r="E2492" s="26" t="s">
        <v>1905</v>
      </c>
      <c r="F2492" s="35" t="s">
        <v>2007</v>
      </c>
      <c r="G2492" s="35" t="s">
        <v>8024</v>
      </c>
      <c r="H2492" s="28"/>
      <c r="I2492" s="28"/>
      <c r="J2492" s="35" t="s">
        <v>1611</v>
      </c>
      <c r="K2492" s="35" t="s">
        <v>458</v>
      </c>
      <c r="L2492" s="40">
        <v>9000.0</v>
      </c>
      <c r="M2492" s="29">
        <f t="shared" si="897"/>
        <v>9000</v>
      </c>
      <c r="N2492" s="53"/>
      <c r="O2492" s="30">
        <v>10000.0</v>
      </c>
      <c r="P2492" s="31">
        <f t="shared" si="893"/>
        <v>0.009</v>
      </c>
      <c r="Q2492" s="32">
        <f t="shared" si="894"/>
        <v>-1000</v>
      </c>
      <c r="R2492" s="32">
        <f t="shared" si="895"/>
        <v>-11000</v>
      </c>
      <c r="S2492" s="28"/>
      <c r="T2492" s="28">
        <f t="shared" si="896"/>
        <v>1</v>
      </c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</row>
    <row r="2493" ht="12.75" customHeight="1">
      <c r="A2493" s="33" t="s">
        <v>139</v>
      </c>
      <c r="B2493" s="26" t="s">
        <v>2005</v>
      </c>
      <c r="C2493" s="54">
        <v>677.0</v>
      </c>
      <c r="D2493" s="28" t="s">
        <v>8025</v>
      </c>
      <c r="E2493" s="26" t="s">
        <v>1902</v>
      </c>
      <c r="F2493" s="35" t="s">
        <v>1924</v>
      </c>
      <c r="G2493" s="35" t="s">
        <v>8026</v>
      </c>
      <c r="H2493" s="28"/>
      <c r="I2493" s="28"/>
      <c r="J2493" s="35" t="s">
        <v>1263</v>
      </c>
      <c r="K2493" s="35" t="s">
        <v>821</v>
      </c>
      <c r="L2493" s="40">
        <v>5000.0</v>
      </c>
      <c r="M2493" s="29">
        <f t="shared" si="897"/>
        <v>5000</v>
      </c>
      <c r="N2493" s="53"/>
      <c r="O2493" s="30">
        <v>10000.0</v>
      </c>
      <c r="P2493" s="31">
        <f t="shared" si="893"/>
        <v>0.005</v>
      </c>
      <c r="Q2493" s="32">
        <f t="shared" si="894"/>
        <v>-5000</v>
      </c>
      <c r="R2493" s="32">
        <f t="shared" si="895"/>
        <v>-15000</v>
      </c>
      <c r="S2493" s="28"/>
      <c r="T2493" s="28">
        <f t="shared" si="896"/>
        <v>1</v>
      </c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</row>
    <row r="2494" ht="12.75" customHeight="1">
      <c r="A2494" s="52" t="s">
        <v>139</v>
      </c>
      <c r="B2494" s="26" t="s">
        <v>2005</v>
      </c>
      <c r="C2494" s="34">
        <v>773.0</v>
      </c>
      <c r="D2494" s="26" t="s">
        <v>8027</v>
      </c>
      <c r="E2494" s="26" t="s">
        <v>1905</v>
      </c>
      <c r="F2494" s="26" t="s">
        <v>2382</v>
      </c>
      <c r="G2494" s="26" t="s">
        <v>8028</v>
      </c>
      <c r="H2494" s="28"/>
      <c r="I2494" s="28"/>
      <c r="J2494" s="26" t="s">
        <v>1457</v>
      </c>
      <c r="K2494" s="26" t="s">
        <v>871</v>
      </c>
      <c r="L2494" s="36">
        <v>8000.0</v>
      </c>
      <c r="M2494" s="29">
        <f t="shared" si="897"/>
        <v>8000</v>
      </c>
      <c r="N2494" s="53"/>
      <c r="O2494" s="30">
        <v>10000.0</v>
      </c>
      <c r="P2494" s="31">
        <f t="shared" si="893"/>
        <v>0.008</v>
      </c>
      <c r="Q2494" s="32">
        <f t="shared" si="894"/>
        <v>-2000</v>
      </c>
      <c r="R2494" s="32">
        <f t="shared" si="895"/>
        <v>-12000</v>
      </c>
      <c r="S2494" s="28"/>
      <c r="T2494" s="28">
        <f t="shared" si="896"/>
        <v>1</v>
      </c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</row>
    <row r="2495" ht="12.75" customHeight="1">
      <c r="A2495" s="52" t="s">
        <v>139</v>
      </c>
      <c r="B2495" s="26" t="s">
        <v>2005</v>
      </c>
      <c r="C2495" s="34">
        <v>798.0</v>
      </c>
      <c r="D2495" s="28" t="str">
        <f t="shared" ref="D2495:D2501" si="898">CONCATENATE(A2495," x ", G2495)</f>
        <v>Starman (GB) x Ishimagic (GB)</v>
      </c>
      <c r="E2495" s="26" t="s">
        <v>1905</v>
      </c>
      <c r="F2495" s="26" t="s">
        <v>2437</v>
      </c>
      <c r="G2495" s="26" t="s">
        <v>8029</v>
      </c>
      <c r="H2495" s="28"/>
      <c r="I2495" s="28"/>
      <c r="J2495" s="26" t="s">
        <v>1590</v>
      </c>
      <c r="K2495" s="26" t="s">
        <v>585</v>
      </c>
      <c r="L2495" s="55">
        <v>37000.0</v>
      </c>
      <c r="M2495" s="29">
        <f t="shared" si="897"/>
        <v>37000</v>
      </c>
      <c r="N2495" s="28"/>
      <c r="O2495" s="37">
        <v>10000.0</v>
      </c>
      <c r="P2495" s="31">
        <f t="shared" si="893"/>
        <v>0.037</v>
      </c>
      <c r="Q2495" s="32">
        <f t="shared" si="894"/>
        <v>27000</v>
      </c>
      <c r="R2495" s="32">
        <f t="shared" si="895"/>
        <v>17000</v>
      </c>
      <c r="S2495" s="28"/>
      <c r="T2495" s="28">
        <f t="shared" si="896"/>
        <v>0</v>
      </c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</row>
    <row r="2496" ht="12.75" customHeight="1">
      <c r="A2496" s="52" t="s">
        <v>139</v>
      </c>
      <c r="B2496" s="26" t="s">
        <v>2005</v>
      </c>
      <c r="C2496" s="34">
        <v>821.0</v>
      </c>
      <c r="D2496" s="28" t="str">
        <f t="shared" si="898"/>
        <v>Starman (GB) x Kheeraan (IRE)</v>
      </c>
      <c r="E2496" s="26" t="s">
        <v>1905</v>
      </c>
      <c r="F2496" s="26" t="s">
        <v>2019</v>
      </c>
      <c r="G2496" s="26" t="s">
        <v>8030</v>
      </c>
      <c r="H2496" s="28"/>
      <c r="I2496" s="28"/>
      <c r="J2496" s="26" t="s">
        <v>1430</v>
      </c>
      <c r="K2496" s="26" t="s">
        <v>953</v>
      </c>
      <c r="L2496" s="55">
        <v>13500.0</v>
      </c>
      <c r="M2496" s="29">
        <f t="shared" si="897"/>
        <v>13500</v>
      </c>
      <c r="N2496" s="28"/>
      <c r="O2496" s="37">
        <v>10000.0</v>
      </c>
      <c r="P2496" s="31">
        <f t="shared" si="893"/>
        <v>0.0135</v>
      </c>
      <c r="Q2496" s="32">
        <f t="shared" si="894"/>
        <v>3500</v>
      </c>
      <c r="R2496" s="32">
        <f t="shared" si="895"/>
        <v>-6500</v>
      </c>
      <c r="S2496" s="28"/>
      <c r="T2496" s="28">
        <f t="shared" si="896"/>
        <v>0</v>
      </c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</row>
    <row r="2497" ht="12.75" customHeight="1">
      <c r="A2497" s="52" t="s">
        <v>139</v>
      </c>
      <c r="B2497" s="26" t="s">
        <v>2005</v>
      </c>
      <c r="C2497" s="34">
        <v>835.0</v>
      </c>
      <c r="D2497" s="28" t="str">
        <f t="shared" si="898"/>
        <v>Starman (GB) x Lake Louise (IRE)</v>
      </c>
      <c r="E2497" s="26" t="s">
        <v>1905</v>
      </c>
      <c r="F2497" s="26" t="s">
        <v>2019</v>
      </c>
      <c r="G2497" s="26" t="s">
        <v>8031</v>
      </c>
      <c r="H2497" s="28"/>
      <c r="I2497" s="28"/>
      <c r="J2497" s="26" t="s">
        <v>1091</v>
      </c>
      <c r="K2497" s="26" t="s">
        <v>959</v>
      </c>
      <c r="L2497" s="55">
        <v>42000.0</v>
      </c>
      <c r="M2497" s="29">
        <f t="shared" si="897"/>
        <v>42000</v>
      </c>
      <c r="N2497" s="28"/>
      <c r="O2497" s="37">
        <v>10000.0</v>
      </c>
      <c r="P2497" s="31">
        <f t="shared" si="893"/>
        <v>0.042</v>
      </c>
      <c r="Q2497" s="32">
        <f t="shared" si="894"/>
        <v>32000</v>
      </c>
      <c r="R2497" s="32">
        <f t="shared" si="895"/>
        <v>22000</v>
      </c>
      <c r="S2497" s="28"/>
      <c r="T2497" s="28">
        <f t="shared" si="896"/>
        <v>0</v>
      </c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</row>
    <row r="2498" ht="12.75" customHeight="1">
      <c r="A2498" s="52" t="s">
        <v>139</v>
      </c>
      <c r="B2498" s="26" t="s">
        <v>2005</v>
      </c>
      <c r="C2498" s="34">
        <v>858.0</v>
      </c>
      <c r="D2498" s="28" t="str">
        <f t="shared" si="898"/>
        <v>Starman (GB) x Marian Halcombe (USA)</v>
      </c>
      <c r="E2498" s="26" t="s">
        <v>1905</v>
      </c>
      <c r="F2498" s="26" t="s">
        <v>2019</v>
      </c>
      <c r="G2498" s="26" t="s">
        <v>8032</v>
      </c>
      <c r="H2498" s="28"/>
      <c r="I2498" s="28"/>
      <c r="J2498" s="26" t="s">
        <v>1877</v>
      </c>
      <c r="K2498" s="26" t="s">
        <v>632</v>
      </c>
      <c r="L2498" s="55">
        <v>20000.0</v>
      </c>
      <c r="M2498" s="29">
        <f t="shared" si="897"/>
        <v>20000</v>
      </c>
      <c r="N2498" s="28"/>
      <c r="O2498" s="37">
        <v>10000.0</v>
      </c>
      <c r="P2498" s="31">
        <f t="shared" si="893"/>
        <v>0.02</v>
      </c>
      <c r="Q2498" s="32">
        <f t="shared" si="894"/>
        <v>10000</v>
      </c>
      <c r="R2498" s="32">
        <f t="shared" si="895"/>
        <v>0</v>
      </c>
      <c r="S2498" s="28"/>
      <c r="T2498" s="28">
        <f t="shared" si="896"/>
        <v>0</v>
      </c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</row>
    <row r="2499" ht="12.75" customHeight="1">
      <c r="A2499" s="52" t="s">
        <v>139</v>
      </c>
      <c r="B2499" s="26" t="s">
        <v>2005</v>
      </c>
      <c r="C2499" s="34">
        <v>929.0</v>
      </c>
      <c r="D2499" s="28" t="str">
        <f t="shared" si="898"/>
        <v>Starman (GB) x Quickstep Queen (GB)</v>
      </c>
      <c r="E2499" s="26" t="s">
        <v>1902</v>
      </c>
      <c r="F2499" s="26" t="s">
        <v>2010</v>
      </c>
      <c r="G2499" s="26" t="s">
        <v>8033</v>
      </c>
      <c r="H2499" s="28"/>
      <c r="I2499" s="28"/>
      <c r="J2499" s="26" t="s">
        <v>1449</v>
      </c>
      <c r="K2499" s="26" t="s">
        <v>390</v>
      </c>
      <c r="L2499" s="55">
        <v>21000.0</v>
      </c>
      <c r="M2499" s="29">
        <f t="shared" si="897"/>
        <v>21000</v>
      </c>
      <c r="N2499" s="28"/>
      <c r="O2499" s="37">
        <v>10000.0</v>
      </c>
      <c r="P2499" s="31">
        <f t="shared" si="893"/>
        <v>0.021</v>
      </c>
      <c r="Q2499" s="32">
        <f t="shared" si="894"/>
        <v>11000</v>
      </c>
      <c r="R2499" s="32">
        <f t="shared" si="895"/>
        <v>1000</v>
      </c>
      <c r="S2499" s="28"/>
      <c r="T2499" s="28">
        <f t="shared" si="896"/>
        <v>0</v>
      </c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</row>
    <row r="2500" ht="12.75" customHeight="1">
      <c r="A2500" s="52" t="s">
        <v>139</v>
      </c>
      <c r="B2500" s="26" t="s">
        <v>2005</v>
      </c>
      <c r="C2500" s="34">
        <v>946.0</v>
      </c>
      <c r="D2500" s="28" t="str">
        <f t="shared" si="898"/>
        <v>Starman (GB) x Roseisarose (IRE)</v>
      </c>
      <c r="E2500" s="26" t="s">
        <v>1902</v>
      </c>
      <c r="F2500" s="26" t="s">
        <v>2019</v>
      </c>
      <c r="G2500" s="26" t="s">
        <v>8034</v>
      </c>
      <c r="H2500" s="28"/>
      <c r="I2500" s="28"/>
      <c r="J2500" s="26" t="s">
        <v>1613</v>
      </c>
      <c r="K2500" s="26" t="s">
        <v>239</v>
      </c>
      <c r="L2500" s="55">
        <v>9000.0</v>
      </c>
      <c r="M2500" s="29">
        <f t="shared" si="897"/>
        <v>9000</v>
      </c>
      <c r="N2500" s="28"/>
      <c r="O2500" s="37">
        <v>10000.0</v>
      </c>
      <c r="P2500" s="31">
        <f t="shared" si="893"/>
        <v>0.009</v>
      </c>
      <c r="Q2500" s="32">
        <f t="shared" si="894"/>
        <v>-1000</v>
      </c>
      <c r="R2500" s="32">
        <f t="shared" si="895"/>
        <v>-11000</v>
      </c>
      <c r="S2500" s="28"/>
      <c r="T2500" s="28">
        <f t="shared" si="896"/>
        <v>1</v>
      </c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</row>
    <row r="2501" ht="12.75" customHeight="1">
      <c r="A2501" s="52" t="s">
        <v>139</v>
      </c>
      <c r="B2501" s="26" t="s">
        <v>2005</v>
      </c>
      <c r="C2501" s="34">
        <v>958.0</v>
      </c>
      <c r="D2501" s="28" t="str">
        <f t="shared" si="898"/>
        <v>Starman (GB) x Sea of Antiquity (IRE)</v>
      </c>
      <c r="E2501" s="26" t="s">
        <v>1902</v>
      </c>
      <c r="F2501" s="26" t="s">
        <v>2019</v>
      </c>
      <c r="G2501" s="26" t="s">
        <v>8035</v>
      </c>
      <c r="H2501" s="28"/>
      <c r="I2501" s="28"/>
      <c r="J2501" s="26" t="s">
        <v>1263</v>
      </c>
      <c r="K2501" s="26" t="s">
        <v>1306</v>
      </c>
      <c r="L2501" s="55">
        <v>20000.0</v>
      </c>
      <c r="M2501" s="29">
        <f t="shared" si="897"/>
        <v>20000</v>
      </c>
      <c r="N2501" s="28"/>
      <c r="O2501" s="37">
        <v>10000.0</v>
      </c>
      <c r="P2501" s="31">
        <f t="shared" si="893"/>
        <v>0.02</v>
      </c>
      <c r="Q2501" s="32">
        <f t="shared" si="894"/>
        <v>10000</v>
      </c>
      <c r="R2501" s="32">
        <f t="shared" si="895"/>
        <v>0</v>
      </c>
      <c r="S2501" s="28"/>
      <c r="T2501" s="28">
        <f t="shared" si="896"/>
        <v>0</v>
      </c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</row>
    <row r="2502" ht="12.75" customHeight="1">
      <c r="A2502" s="38" t="s">
        <v>139</v>
      </c>
      <c r="B2502" s="34" t="s">
        <v>1921</v>
      </c>
      <c r="C2502" s="39" t="s">
        <v>8036</v>
      </c>
      <c r="D2502" s="28" t="s">
        <v>8037</v>
      </c>
      <c r="E2502" s="26" t="s">
        <v>1902</v>
      </c>
      <c r="F2502" s="28" t="s">
        <v>1924</v>
      </c>
      <c r="G2502" s="28" t="s">
        <v>8038</v>
      </c>
      <c r="H2502" s="28" t="s">
        <v>2296</v>
      </c>
      <c r="I2502" s="28" t="s">
        <v>88</v>
      </c>
      <c r="J2502" s="28" t="s">
        <v>1263</v>
      </c>
      <c r="K2502" s="28" t="s">
        <v>777</v>
      </c>
      <c r="L2502" s="40">
        <v>100000.0</v>
      </c>
      <c r="M2502" s="29">
        <f t="shared" si="897"/>
        <v>100000</v>
      </c>
      <c r="N2502" s="57"/>
      <c r="O2502" s="37">
        <v>10000.0</v>
      </c>
      <c r="P2502" s="31">
        <f t="shared" si="893"/>
        <v>0.1</v>
      </c>
      <c r="Q2502" s="32">
        <f t="shared" si="894"/>
        <v>90000</v>
      </c>
      <c r="R2502" s="32">
        <f t="shared" si="895"/>
        <v>80000</v>
      </c>
      <c r="S2502" s="28"/>
      <c r="T2502" s="28">
        <f t="shared" si="896"/>
        <v>0</v>
      </c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</row>
    <row r="2503" ht="12.75" customHeight="1">
      <c r="A2503" s="38" t="s">
        <v>139</v>
      </c>
      <c r="B2503" s="34" t="s">
        <v>1921</v>
      </c>
      <c r="C2503" s="39" t="s">
        <v>6371</v>
      </c>
      <c r="D2503" s="28" t="s">
        <v>8039</v>
      </c>
      <c r="E2503" s="26" t="s">
        <v>1905</v>
      </c>
      <c r="F2503" s="28" t="s">
        <v>1944</v>
      </c>
      <c r="G2503" s="28" t="s">
        <v>8040</v>
      </c>
      <c r="H2503" s="28" t="s">
        <v>2296</v>
      </c>
      <c r="I2503" s="28" t="s">
        <v>21</v>
      </c>
      <c r="J2503" s="28" t="s">
        <v>1263</v>
      </c>
      <c r="K2503" s="28" t="s">
        <v>553</v>
      </c>
      <c r="L2503" s="40">
        <v>22000.0</v>
      </c>
      <c r="M2503" s="29">
        <f t="shared" si="897"/>
        <v>22000</v>
      </c>
      <c r="N2503" s="57"/>
      <c r="O2503" s="37">
        <v>10000.0</v>
      </c>
      <c r="P2503" s="31">
        <f t="shared" si="893"/>
        <v>0.022</v>
      </c>
      <c r="Q2503" s="32">
        <f t="shared" si="894"/>
        <v>12000</v>
      </c>
      <c r="R2503" s="32">
        <f t="shared" si="895"/>
        <v>2000</v>
      </c>
      <c r="S2503" s="28"/>
      <c r="T2503" s="28">
        <f t="shared" si="896"/>
        <v>0</v>
      </c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</row>
    <row r="2504" ht="12.75" customHeight="1">
      <c r="A2504" s="38" t="s">
        <v>139</v>
      </c>
      <c r="B2504" s="34" t="s">
        <v>1921</v>
      </c>
      <c r="C2504" s="39" t="s">
        <v>6321</v>
      </c>
      <c r="D2504" s="28" t="s">
        <v>8041</v>
      </c>
      <c r="E2504" s="26" t="s">
        <v>1902</v>
      </c>
      <c r="F2504" s="28" t="s">
        <v>1924</v>
      </c>
      <c r="G2504" s="28" t="s">
        <v>8042</v>
      </c>
      <c r="H2504" s="28" t="s">
        <v>2296</v>
      </c>
      <c r="I2504" s="28" t="s">
        <v>2819</v>
      </c>
      <c r="J2504" s="28" t="s">
        <v>1263</v>
      </c>
      <c r="K2504" s="28" t="s">
        <v>503</v>
      </c>
      <c r="L2504" s="40">
        <v>28000.0</v>
      </c>
      <c r="M2504" s="29">
        <f t="shared" si="897"/>
        <v>28000</v>
      </c>
      <c r="N2504" s="57"/>
      <c r="O2504" s="37">
        <v>10000.0</v>
      </c>
      <c r="P2504" s="31">
        <f t="shared" si="893"/>
        <v>0.028</v>
      </c>
      <c r="Q2504" s="32">
        <f t="shared" si="894"/>
        <v>18000</v>
      </c>
      <c r="R2504" s="32">
        <f t="shared" si="895"/>
        <v>8000</v>
      </c>
      <c r="S2504" s="28"/>
      <c r="T2504" s="28">
        <f t="shared" si="896"/>
        <v>0</v>
      </c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</row>
    <row r="2505" ht="12.75" customHeight="1">
      <c r="A2505" s="38" t="s">
        <v>139</v>
      </c>
      <c r="B2505" s="34" t="s">
        <v>1921</v>
      </c>
      <c r="C2505" s="39" t="s">
        <v>8043</v>
      </c>
      <c r="D2505" s="28" t="s">
        <v>8044</v>
      </c>
      <c r="E2505" s="26" t="s">
        <v>1902</v>
      </c>
      <c r="F2505" s="28" t="s">
        <v>1924</v>
      </c>
      <c r="G2505" s="28" t="s">
        <v>8045</v>
      </c>
      <c r="H2505" s="28" t="s">
        <v>2296</v>
      </c>
      <c r="I2505" s="28" t="s">
        <v>21</v>
      </c>
      <c r="J2505" s="28" t="s">
        <v>1839</v>
      </c>
      <c r="K2505" s="28" t="s">
        <v>1297</v>
      </c>
      <c r="L2505" s="40">
        <v>80000.0</v>
      </c>
      <c r="M2505" s="29">
        <f t="shared" si="897"/>
        <v>80000</v>
      </c>
      <c r="N2505" s="57"/>
      <c r="O2505" s="37">
        <v>10000.0</v>
      </c>
      <c r="P2505" s="31">
        <f t="shared" si="893"/>
        <v>0.08</v>
      </c>
      <c r="Q2505" s="32">
        <f t="shared" si="894"/>
        <v>70000</v>
      </c>
      <c r="R2505" s="32">
        <f t="shared" si="895"/>
        <v>60000</v>
      </c>
      <c r="S2505" s="28"/>
      <c r="T2505" s="28">
        <f t="shared" si="896"/>
        <v>0</v>
      </c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</row>
    <row r="2506" ht="12.75" customHeight="1">
      <c r="A2506" s="38" t="s">
        <v>139</v>
      </c>
      <c r="B2506" s="34" t="s">
        <v>1921</v>
      </c>
      <c r="C2506" s="39" t="s">
        <v>8046</v>
      </c>
      <c r="D2506" s="28" t="s">
        <v>8047</v>
      </c>
      <c r="E2506" s="26" t="s">
        <v>1902</v>
      </c>
      <c r="F2506" s="28" t="s">
        <v>1952</v>
      </c>
      <c r="G2506" s="28" t="s">
        <v>8048</v>
      </c>
      <c r="H2506" s="28" t="s">
        <v>2296</v>
      </c>
      <c r="I2506" s="28" t="s">
        <v>8049</v>
      </c>
      <c r="J2506" s="28" t="s">
        <v>1263</v>
      </c>
      <c r="K2506" s="28" t="s">
        <v>1206</v>
      </c>
      <c r="L2506" s="40">
        <v>24000.0</v>
      </c>
      <c r="M2506" s="29">
        <f t="shared" si="897"/>
        <v>24000</v>
      </c>
      <c r="N2506" s="57"/>
      <c r="O2506" s="37">
        <v>10000.0</v>
      </c>
      <c r="P2506" s="31">
        <f t="shared" si="893"/>
        <v>0.024</v>
      </c>
      <c r="Q2506" s="32">
        <f t="shared" si="894"/>
        <v>14000</v>
      </c>
      <c r="R2506" s="32">
        <f t="shared" si="895"/>
        <v>4000</v>
      </c>
      <c r="S2506" s="28"/>
      <c r="T2506" s="28">
        <f t="shared" si="896"/>
        <v>0</v>
      </c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</row>
    <row r="2507" ht="12.75" customHeight="1">
      <c r="A2507" s="38" t="s">
        <v>139</v>
      </c>
      <c r="B2507" s="34" t="s">
        <v>1921</v>
      </c>
      <c r="C2507" s="39" t="s">
        <v>4963</v>
      </c>
      <c r="D2507" s="28" t="s">
        <v>8050</v>
      </c>
      <c r="E2507" s="26" t="s">
        <v>1902</v>
      </c>
      <c r="F2507" s="28" t="s">
        <v>1924</v>
      </c>
      <c r="G2507" s="28" t="s">
        <v>8051</v>
      </c>
      <c r="H2507" s="28" t="s">
        <v>2296</v>
      </c>
      <c r="I2507" s="28" t="s">
        <v>127</v>
      </c>
      <c r="J2507" s="28" t="s">
        <v>1504</v>
      </c>
      <c r="K2507" s="28" t="s">
        <v>384</v>
      </c>
      <c r="L2507" s="40">
        <v>55000.0</v>
      </c>
      <c r="M2507" s="29">
        <f t="shared" si="897"/>
        <v>55000</v>
      </c>
      <c r="N2507" s="57"/>
      <c r="O2507" s="37">
        <v>10000.0</v>
      </c>
      <c r="P2507" s="31">
        <f t="shared" si="893"/>
        <v>0.055</v>
      </c>
      <c r="Q2507" s="32">
        <f t="shared" si="894"/>
        <v>45000</v>
      </c>
      <c r="R2507" s="32">
        <f t="shared" si="895"/>
        <v>35000</v>
      </c>
      <c r="S2507" s="28"/>
      <c r="T2507" s="28">
        <f t="shared" si="896"/>
        <v>0</v>
      </c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</row>
    <row r="2508" ht="12.75" customHeight="1">
      <c r="A2508" s="38" t="s">
        <v>139</v>
      </c>
      <c r="B2508" s="34" t="s">
        <v>1921</v>
      </c>
      <c r="C2508" s="39" t="s">
        <v>2188</v>
      </c>
      <c r="D2508" s="28" t="s">
        <v>8052</v>
      </c>
      <c r="E2508" s="26" t="s">
        <v>1905</v>
      </c>
      <c r="F2508" s="28" t="s">
        <v>1924</v>
      </c>
      <c r="G2508" s="28" t="s">
        <v>8053</v>
      </c>
      <c r="H2508" s="28" t="s">
        <v>2296</v>
      </c>
      <c r="I2508" s="28" t="s">
        <v>4502</v>
      </c>
      <c r="J2508" s="28" t="s">
        <v>1654</v>
      </c>
      <c r="K2508" s="28" t="s">
        <v>302</v>
      </c>
      <c r="L2508" s="40">
        <v>24000.0</v>
      </c>
      <c r="M2508" s="29">
        <f t="shared" si="897"/>
        <v>24000</v>
      </c>
      <c r="N2508" s="57"/>
      <c r="O2508" s="37">
        <v>10000.0</v>
      </c>
      <c r="P2508" s="31">
        <f t="shared" si="893"/>
        <v>0.024</v>
      </c>
      <c r="Q2508" s="32">
        <f t="shared" si="894"/>
        <v>14000</v>
      </c>
      <c r="R2508" s="32">
        <f t="shared" si="895"/>
        <v>4000</v>
      </c>
      <c r="S2508" s="28"/>
      <c r="T2508" s="28">
        <f t="shared" si="896"/>
        <v>0</v>
      </c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</row>
    <row r="2509" ht="12.75" customHeight="1">
      <c r="A2509" s="38" t="s">
        <v>139</v>
      </c>
      <c r="B2509" s="34" t="s">
        <v>1921</v>
      </c>
      <c r="C2509" s="39" t="s">
        <v>2863</v>
      </c>
      <c r="D2509" s="28" t="s">
        <v>8054</v>
      </c>
      <c r="E2509" s="26" t="s">
        <v>1902</v>
      </c>
      <c r="F2509" s="28" t="s">
        <v>1924</v>
      </c>
      <c r="G2509" s="28" t="s">
        <v>8055</v>
      </c>
      <c r="H2509" s="28" t="s">
        <v>2296</v>
      </c>
      <c r="I2509" s="28" t="s">
        <v>4147</v>
      </c>
      <c r="J2509" s="28" t="s">
        <v>1804</v>
      </c>
      <c r="K2509" s="28" t="s">
        <v>1203</v>
      </c>
      <c r="L2509" s="40">
        <v>12000.0</v>
      </c>
      <c r="M2509" s="29">
        <f t="shared" si="897"/>
        <v>12000</v>
      </c>
      <c r="N2509" s="57"/>
      <c r="O2509" s="37">
        <v>10000.0</v>
      </c>
      <c r="P2509" s="31">
        <f t="shared" si="893"/>
        <v>0.012</v>
      </c>
      <c r="Q2509" s="32">
        <f t="shared" si="894"/>
        <v>2000</v>
      </c>
      <c r="R2509" s="32">
        <f t="shared" si="895"/>
        <v>-8000</v>
      </c>
      <c r="S2509" s="28"/>
      <c r="T2509" s="28">
        <f t="shared" si="896"/>
        <v>0</v>
      </c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</row>
    <row r="2510" ht="12.75" customHeight="1">
      <c r="A2510" s="38" t="s">
        <v>139</v>
      </c>
      <c r="B2510" s="34" t="s">
        <v>1921</v>
      </c>
      <c r="C2510" s="39" t="s">
        <v>5329</v>
      </c>
      <c r="D2510" s="28" t="s">
        <v>8056</v>
      </c>
      <c r="E2510" s="26" t="s">
        <v>1905</v>
      </c>
      <c r="F2510" s="28" t="s">
        <v>1924</v>
      </c>
      <c r="G2510" s="28" t="s">
        <v>8057</v>
      </c>
      <c r="H2510" s="28" t="s">
        <v>2296</v>
      </c>
      <c r="I2510" s="28" t="s">
        <v>2026</v>
      </c>
      <c r="J2510" s="28" t="s">
        <v>1449</v>
      </c>
      <c r="K2510" s="28" t="s">
        <v>1070</v>
      </c>
      <c r="L2510" s="40">
        <v>45000.0</v>
      </c>
      <c r="M2510" s="29">
        <f t="shared" si="897"/>
        <v>45000</v>
      </c>
      <c r="N2510" s="57"/>
      <c r="O2510" s="37">
        <v>10000.0</v>
      </c>
      <c r="P2510" s="31">
        <f t="shared" si="893"/>
        <v>0.045</v>
      </c>
      <c r="Q2510" s="32">
        <f t="shared" si="894"/>
        <v>35000</v>
      </c>
      <c r="R2510" s="32">
        <f t="shared" si="895"/>
        <v>25000</v>
      </c>
      <c r="S2510" s="28"/>
      <c r="T2510" s="28">
        <f t="shared" si="896"/>
        <v>0</v>
      </c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</row>
    <row r="2511" ht="12.75" customHeight="1">
      <c r="A2511" s="38" t="s">
        <v>139</v>
      </c>
      <c r="B2511" s="34" t="s">
        <v>1921</v>
      </c>
      <c r="C2511" s="39" t="s">
        <v>5004</v>
      </c>
      <c r="D2511" s="28" t="s">
        <v>8058</v>
      </c>
      <c r="E2511" s="26" t="s">
        <v>1902</v>
      </c>
      <c r="F2511" s="28" t="s">
        <v>1924</v>
      </c>
      <c r="G2511" s="28" t="s">
        <v>8059</v>
      </c>
      <c r="H2511" s="28" t="s">
        <v>2296</v>
      </c>
      <c r="I2511" s="28" t="s">
        <v>88</v>
      </c>
      <c r="J2511" s="28" t="s">
        <v>1263</v>
      </c>
      <c r="K2511" s="28" t="s">
        <v>342</v>
      </c>
      <c r="L2511" s="40">
        <v>20000.0</v>
      </c>
      <c r="M2511" s="29">
        <f t="shared" si="897"/>
        <v>20000</v>
      </c>
      <c r="N2511" s="57"/>
      <c r="O2511" s="37">
        <v>10000.0</v>
      </c>
      <c r="P2511" s="31">
        <f t="shared" si="893"/>
        <v>0.02</v>
      </c>
      <c r="Q2511" s="32">
        <f t="shared" si="894"/>
        <v>10000</v>
      </c>
      <c r="R2511" s="32">
        <f t="shared" si="895"/>
        <v>0</v>
      </c>
      <c r="S2511" s="28"/>
      <c r="T2511" s="28">
        <f t="shared" si="896"/>
        <v>0</v>
      </c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</row>
    <row r="2512" ht="12.75" customHeight="1">
      <c r="A2512" s="38" t="s">
        <v>139</v>
      </c>
      <c r="B2512" s="34" t="s">
        <v>1921</v>
      </c>
      <c r="C2512" s="39" t="s">
        <v>4527</v>
      </c>
      <c r="D2512" s="28" t="s">
        <v>8060</v>
      </c>
      <c r="E2512" s="26" t="s">
        <v>1905</v>
      </c>
      <c r="F2512" s="28" t="s">
        <v>1952</v>
      </c>
      <c r="G2512" s="28" t="s">
        <v>8061</v>
      </c>
      <c r="H2512" s="28" t="s">
        <v>2296</v>
      </c>
      <c r="I2512" s="28" t="s">
        <v>8062</v>
      </c>
      <c r="J2512" s="28" t="s">
        <v>1854</v>
      </c>
      <c r="K2512" s="28" t="s">
        <v>977</v>
      </c>
      <c r="L2512" s="40">
        <v>20000.0</v>
      </c>
      <c r="M2512" s="29">
        <f t="shared" si="897"/>
        <v>20000</v>
      </c>
      <c r="N2512" s="57"/>
      <c r="O2512" s="37">
        <v>10000.0</v>
      </c>
      <c r="P2512" s="31">
        <f t="shared" si="893"/>
        <v>0.02</v>
      </c>
      <c r="Q2512" s="32">
        <f t="shared" si="894"/>
        <v>10000</v>
      </c>
      <c r="R2512" s="32">
        <f t="shared" si="895"/>
        <v>0</v>
      </c>
      <c r="S2512" s="28"/>
      <c r="T2512" s="28">
        <f t="shared" si="896"/>
        <v>0</v>
      </c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</row>
    <row r="2513" ht="12.75" customHeight="1">
      <c r="A2513" s="38" t="s">
        <v>139</v>
      </c>
      <c r="B2513" s="34" t="s">
        <v>1921</v>
      </c>
      <c r="C2513" s="39" t="s">
        <v>8063</v>
      </c>
      <c r="D2513" s="28" t="s">
        <v>8064</v>
      </c>
      <c r="E2513" s="26" t="s">
        <v>1902</v>
      </c>
      <c r="F2513" s="28" t="s">
        <v>1952</v>
      </c>
      <c r="G2513" s="28" t="s">
        <v>8065</v>
      </c>
      <c r="H2513" s="28" t="s">
        <v>2296</v>
      </c>
      <c r="I2513" s="28" t="s">
        <v>1978</v>
      </c>
      <c r="J2513" s="28" t="s">
        <v>1263</v>
      </c>
      <c r="K2513" s="28" t="s">
        <v>1156</v>
      </c>
      <c r="L2513" s="40">
        <v>23000.0</v>
      </c>
      <c r="M2513" s="29">
        <f t="shared" si="897"/>
        <v>23000</v>
      </c>
      <c r="N2513" s="57"/>
      <c r="O2513" s="37">
        <v>10000.0</v>
      </c>
      <c r="P2513" s="31">
        <f t="shared" si="893"/>
        <v>0.023</v>
      </c>
      <c r="Q2513" s="32">
        <f t="shared" si="894"/>
        <v>13000</v>
      </c>
      <c r="R2513" s="32">
        <f t="shared" si="895"/>
        <v>3000</v>
      </c>
      <c r="S2513" s="28"/>
      <c r="T2513" s="28">
        <f t="shared" si="896"/>
        <v>0</v>
      </c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</row>
    <row r="2514" ht="12.75" customHeight="1">
      <c r="A2514" s="38" t="s">
        <v>139</v>
      </c>
      <c r="B2514" s="34" t="s">
        <v>1921</v>
      </c>
      <c r="C2514" s="39" t="s">
        <v>7431</v>
      </c>
      <c r="D2514" s="28" t="s">
        <v>8066</v>
      </c>
      <c r="E2514" s="26" t="s">
        <v>1905</v>
      </c>
      <c r="F2514" s="28" t="s">
        <v>1924</v>
      </c>
      <c r="G2514" s="28" t="s">
        <v>8067</v>
      </c>
      <c r="H2514" s="28" t="s">
        <v>2296</v>
      </c>
      <c r="I2514" s="28" t="s">
        <v>140</v>
      </c>
      <c r="J2514" s="28" t="s">
        <v>1809</v>
      </c>
      <c r="K2514" s="28" t="s">
        <v>839</v>
      </c>
      <c r="L2514" s="40">
        <v>2000.0</v>
      </c>
      <c r="M2514" s="29">
        <f t="shared" si="897"/>
        <v>2000</v>
      </c>
      <c r="N2514" s="57"/>
      <c r="O2514" s="37">
        <v>10000.0</v>
      </c>
      <c r="P2514" s="31">
        <f t="shared" si="893"/>
        <v>0.002</v>
      </c>
      <c r="Q2514" s="32">
        <f t="shared" si="894"/>
        <v>-8000</v>
      </c>
      <c r="R2514" s="32">
        <f t="shared" si="895"/>
        <v>-18000</v>
      </c>
      <c r="S2514" s="28"/>
      <c r="T2514" s="28">
        <f t="shared" si="896"/>
        <v>1</v>
      </c>
      <c r="V2514" s="28"/>
      <c r="W2514" s="28"/>
      <c r="X2514" s="28"/>
    </row>
    <row r="2515" ht="12.75" customHeight="1">
      <c r="A2515" s="38" t="s">
        <v>139</v>
      </c>
      <c r="B2515" s="34" t="s">
        <v>1921</v>
      </c>
      <c r="C2515" s="39" t="s">
        <v>8068</v>
      </c>
      <c r="D2515" s="28" t="s">
        <v>8069</v>
      </c>
      <c r="E2515" s="26" t="s">
        <v>1905</v>
      </c>
      <c r="F2515" s="28" t="s">
        <v>1924</v>
      </c>
      <c r="G2515" s="28" t="s">
        <v>8070</v>
      </c>
      <c r="H2515" s="28" t="s">
        <v>2296</v>
      </c>
      <c r="I2515" s="28" t="s">
        <v>2026</v>
      </c>
      <c r="J2515" s="28" t="s">
        <v>807</v>
      </c>
      <c r="K2515" s="28" t="s">
        <v>531</v>
      </c>
      <c r="L2515" s="40">
        <v>3000.0</v>
      </c>
      <c r="M2515" s="29">
        <f t="shared" si="897"/>
        <v>3000</v>
      </c>
      <c r="N2515" s="57"/>
      <c r="O2515" s="37">
        <v>10000.0</v>
      </c>
      <c r="P2515" s="31">
        <f t="shared" si="893"/>
        <v>0.003</v>
      </c>
      <c r="Q2515" s="32">
        <f t="shared" si="894"/>
        <v>-7000</v>
      </c>
      <c r="R2515" s="32">
        <f t="shared" si="895"/>
        <v>-17000</v>
      </c>
      <c r="S2515" s="28"/>
      <c r="T2515" s="28">
        <f t="shared" si="896"/>
        <v>1</v>
      </c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</row>
    <row r="2516" ht="12.75" customHeight="1">
      <c r="A2516" s="38" t="s">
        <v>139</v>
      </c>
      <c r="B2516" s="34" t="s">
        <v>1921</v>
      </c>
      <c r="C2516" s="39" t="s">
        <v>7192</v>
      </c>
      <c r="D2516" s="28" t="s">
        <v>8071</v>
      </c>
      <c r="E2516" s="26" t="s">
        <v>1905</v>
      </c>
      <c r="F2516" s="28" t="s">
        <v>1924</v>
      </c>
      <c r="G2516" s="28" t="s">
        <v>8072</v>
      </c>
      <c r="H2516" s="28" t="s">
        <v>2296</v>
      </c>
      <c r="I2516" s="28" t="s">
        <v>2454</v>
      </c>
      <c r="J2516" s="28" t="s">
        <v>1519</v>
      </c>
      <c r="K2516" s="28" t="s">
        <v>1016</v>
      </c>
      <c r="L2516" s="40">
        <v>8500.0</v>
      </c>
      <c r="M2516" s="29">
        <f t="shared" si="897"/>
        <v>8500</v>
      </c>
      <c r="N2516" s="57"/>
      <c r="O2516" s="37">
        <v>10000.0</v>
      </c>
      <c r="P2516" s="31">
        <f t="shared" si="893"/>
        <v>0.0085</v>
      </c>
      <c r="Q2516" s="32">
        <f t="shared" si="894"/>
        <v>-1500</v>
      </c>
      <c r="R2516" s="32">
        <f t="shared" si="895"/>
        <v>-11500</v>
      </c>
      <c r="S2516" s="28"/>
      <c r="T2516" s="28">
        <f t="shared" si="896"/>
        <v>1</v>
      </c>
      <c r="V2516" s="28"/>
      <c r="W2516" s="28"/>
      <c r="X2516" s="28"/>
    </row>
    <row r="2517" ht="12.75" customHeight="1">
      <c r="A2517" s="38" t="s">
        <v>139</v>
      </c>
      <c r="B2517" s="34" t="s">
        <v>1921</v>
      </c>
      <c r="C2517" s="39" t="s">
        <v>2502</v>
      </c>
      <c r="D2517" s="28" t="s">
        <v>8073</v>
      </c>
      <c r="E2517" s="26" t="s">
        <v>1902</v>
      </c>
      <c r="F2517" s="28" t="s">
        <v>1924</v>
      </c>
      <c r="G2517" s="28" t="s">
        <v>8074</v>
      </c>
      <c r="H2517" s="28" t="s">
        <v>2296</v>
      </c>
      <c r="I2517" s="28" t="s">
        <v>112</v>
      </c>
      <c r="J2517" s="28" t="s">
        <v>1804</v>
      </c>
      <c r="K2517" s="28" t="s">
        <v>1123</v>
      </c>
      <c r="L2517" s="40">
        <v>13000.0</v>
      </c>
      <c r="M2517" s="29">
        <f t="shared" si="897"/>
        <v>13000</v>
      </c>
      <c r="N2517" s="57"/>
      <c r="O2517" s="37">
        <v>10000.0</v>
      </c>
      <c r="P2517" s="31">
        <f t="shared" si="893"/>
        <v>0.013</v>
      </c>
      <c r="Q2517" s="32">
        <f t="shared" si="894"/>
        <v>3000</v>
      </c>
      <c r="R2517" s="32">
        <f t="shared" si="895"/>
        <v>-7000</v>
      </c>
      <c r="S2517" s="28"/>
      <c r="T2517" s="28">
        <f t="shared" si="896"/>
        <v>0</v>
      </c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</row>
    <row r="2518" ht="12.75" customHeight="1">
      <c r="A2518" s="38" t="s">
        <v>139</v>
      </c>
      <c r="B2518" s="34" t="s">
        <v>1921</v>
      </c>
      <c r="C2518" s="39" t="s">
        <v>8075</v>
      </c>
      <c r="D2518" s="28" t="s">
        <v>8076</v>
      </c>
      <c r="E2518" s="26" t="s">
        <v>1902</v>
      </c>
      <c r="F2518" s="28" t="s">
        <v>1924</v>
      </c>
      <c r="G2518" s="28" t="s">
        <v>8077</v>
      </c>
      <c r="H2518" s="28" t="s">
        <v>2296</v>
      </c>
      <c r="I2518" s="28" t="s">
        <v>3226</v>
      </c>
      <c r="J2518" s="28" t="s">
        <v>1809</v>
      </c>
      <c r="K2518" s="28" t="s">
        <v>1215</v>
      </c>
      <c r="L2518" s="40">
        <v>5000.0</v>
      </c>
      <c r="M2518" s="29">
        <f t="shared" si="897"/>
        <v>5000</v>
      </c>
      <c r="N2518" s="57"/>
      <c r="O2518" s="37">
        <v>10000.0</v>
      </c>
      <c r="P2518" s="31">
        <f t="shared" si="893"/>
        <v>0.005</v>
      </c>
      <c r="Q2518" s="32">
        <f t="shared" si="894"/>
        <v>-5000</v>
      </c>
      <c r="R2518" s="32">
        <f t="shared" si="895"/>
        <v>-15000</v>
      </c>
      <c r="S2518" s="28"/>
      <c r="T2518" s="28">
        <f t="shared" si="896"/>
        <v>1</v>
      </c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</row>
    <row r="2519" ht="12.75" customHeight="1">
      <c r="A2519" s="38" t="s">
        <v>139</v>
      </c>
      <c r="B2519" s="34" t="s">
        <v>1921</v>
      </c>
      <c r="C2519" s="39" t="s">
        <v>3401</v>
      </c>
      <c r="D2519" s="28" t="s">
        <v>8078</v>
      </c>
      <c r="E2519" s="26" t="s">
        <v>1905</v>
      </c>
      <c r="F2519" s="28" t="s">
        <v>1952</v>
      </c>
      <c r="G2519" s="28" t="s">
        <v>8079</v>
      </c>
      <c r="H2519" s="28" t="s">
        <v>2296</v>
      </c>
      <c r="I2519" s="28" t="s">
        <v>8080</v>
      </c>
      <c r="J2519" s="28" t="s">
        <v>807</v>
      </c>
      <c r="K2519" s="28" t="s">
        <v>398</v>
      </c>
      <c r="L2519" s="40">
        <v>14000.0</v>
      </c>
      <c r="M2519" s="29">
        <f t="shared" si="897"/>
        <v>14000</v>
      </c>
      <c r="N2519" s="57"/>
      <c r="O2519" s="37">
        <v>10000.0</v>
      </c>
      <c r="P2519" s="31">
        <f t="shared" si="893"/>
        <v>0.014</v>
      </c>
      <c r="Q2519" s="32">
        <f t="shared" si="894"/>
        <v>4000</v>
      </c>
      <c r="R2519" s="32">
        <f t="shared" si="895"/>
        <v>-6000</v>
      </c>
      <c r="S2519" s="28"/>
      <c r="T2519" s="28">
        <f t="shared" si="896"/>
        <v>0</v>
      </c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</row>
    <row r="2520" ht="12.75" customHeight="1">
      <c r="A2520" s="38" t="s">
        <v>139</v>
      </c>
      <c r="B2520" s="34" t="s">
        <v>1928</v>
      </c>
      <c r="C2520" s="39" t="s">
        <v>5356</v>
      </c>
      <c r="D2520" s="28" t="s">
        <v>8081</v>
      </c>
      <c r="E2520" s="26" t="s">
        <v>1905</v>
      </c>
      <c r="F2520" s="28" t="s">
        <v>1924</v>
      </c>
      <c r="G2520" s="28" t="s">
        <v>8082</v>
      </c>
      <c r="H2520" s="28" t="s">
        <v>2296</v>
      </c>
      <c r="I2520" s="28" t="s">
        <v>9</v>
      </c>
      <c r="J2520" s="28" t="s">
        <v>1449</v>
      </c>
      <c r="K2520" s="28" t="s">
        <v>1126</v>
      </c>
      <c r="L2520" s="40">
        <v>120000.0</v>
      </c>
      <c r="M2520" s="29">
        <f t="shared" si="897"/>
        <v>120000</v>
      </c>
      <c r="N2520" s="57"/>
      <c r="O2520" s="37">
        <v>10000.0</v>
      </c>
      <c r="P2520" s="31">
        <f t="shared" si="893"/>
        <v>0.12</v>
      </c>
      <c r="Q2520" s="32">
        <f t="shared" si="894"/>
        <v>110000</v>
      </c>
      <c r="R2520" s="32">
        <f t="shared" si="895"/>
        <v>100000</v>
      </c>
      <c r="S2520" s="28"/>
      <c r="T2520" s="28">
        <f t="shared" si="896"/>
        <v>0</v>
      </c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</row>
    <row r="2521" ht="12.75" customHeight="1">
      <c r="A2521" s="38" t="s">
        <v>139</v>
      </c>
      <c r="B2521" s="34" t="s">
        <v>1928</v>
      </c>
      <c r="C2521" s="39" t="s">
        <v>6565</v>
      </c>
      <c r="D2521" s="28" t="s">
        <v>8083</v>
      </c>
      <c r="E2521" s="26" t="s">
        <v>1905</v>
      </c>
      <c r="F2521" s="28" t="s">
        <v>1924</v>
      </c>
      <c r="G2521" s="28" t="s">
        <v>8084</v>
      </c>
      <c r="H2521" s="28" t="s">
        <v>2296</v>
      </c>
      <c r="I2521" s="28" t="s">
        <v>8085</v>
      </c>
      <c r="J2521" s="28" t="s">
        <v>1490</v>
      </c>
      <c r="K2521" s="28" t="s">
        <v>893</v>
      </c>
      <c r="L2521" s="40">
        <v>3000.0</v>
      </c>
      <c r="M2521" s="29">
        <f t="shared" si="897"/>
        <v>3000</v>
      </c>
      <c r="N2521" s="57"/>
      <c r="O2521" s="37">
        <v>10000.0</v>
      </c>
      <c r="P2521" s="31">
        <f t="shared" si="893"/>
        <v>0.003</v>
      </c>
      <c r="Q2521" s="32">
        <f t="shared" si="894"/>
        <v>-7000</v>
      </c>
      <c r="R2521" s="32">
        <f t="shared" si="895"/>
        <v>-17000</v>
      </c>
      <c r="S2521" s="28"/>
      <c r="T2521" s="28">
        <f t="shared" si="896"/>
        <v>1</v>
      </c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</row>
    <row r="2522" ht="12.75" customHeight="1">
      <c r="A2522" s="38" t="s">
        <v>139</v>
      </c>
      <c r="B2522" s="34" t="s">
        <v>1928</v>
      </c>
      <c r="C2522" s="39" t="s">
        <v>8086</v>
      </c>
      <c r="D2522" s="28" t="s">
        <v>8087</v>
      </c>
      <c r="E2522" s="26" t="s">
        <v>1902</v>
      </c>
      <c r="F2522" s="28" t="s">
        <v>1952</v>
      </c>
      <c r="G2522" s="28" t="s">
        <v>8088</v>
      </c>
      <c r="H2522" s="28" t="s">
        <v>2296</v>
      </c>
      <c r="I2522" s="28" t="s">
        <v>8089</v>
      </c>
      <c r="J2522" s="28" t="s">
        <v>1447</v>
      </c>
      <c r="K2522" s="28" t="s">
        <v>1011</v>
      </c>
      <c r="L2522" s="40">
        <v>14000.0</v>
      </c>
      <c r="M2522" s="29">
        <f t="shared" si="897"/>
        <v>14000</v>
      </c>
      <c r="N2522" s="57"/>
      <c r="O2522" s="37">
        <v>10000.0</v>
      </c>
      <c r="P2522" s="31">
        <f t="shared" si="893"/>
        <v>0.014</v>
      </c>
      <c r="Q2522" s="32">
        <f t="shared" si="894"/>
        <v>4000</v>
      </c>
      <c r="R2522" s="32">
        <f t="shared" si="895"/>
        <v>-6000</v>
      </c>
      <c r="S2522" s="28"/>
      <c r="T2522" s="28">
        <f t="shared" si="896"/>
        <v>0</v>
      </c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</row>
    <row r="2523" ht="12.75" customHeight="1">
      <c r="A2523" s="38" t="s">
        <v>139</v>
      </c>
      <c r="B2523" s="34" t="s">
        <v>1928</v>
      </c>
      <c r="C2523" s="39" t="s">
        <v>3020</v>
      </c>
      <c r="D2523" s="28" t="s">
        <v>8090</v>
      </c>
      <c r="E2523" s="26" t="s">
        <v>1902</v>
      </c>
      <c r="F2523" s="28" t="s">
        <v>1952</v>
      </c>
      <c r="G2523" s="28" t="s">
        <v>8091</v>
      </c>
      <c r="H2523" s="28" t="s">
        <v>2296</v>
      </c>
      <c r="I2523" s="28" t="s">
        <v>2477</v>
      </c>
      <c r="J2523" s="28" t="s">
        <v>1563</v>
      </c>
      <c r="K2523" s="28" t="s">
        <v>435</v>
      </c>
      <c r="L2523" s="40">
        <v>30000.0</v>
      </c>
      <c r="M2523" s="29">
        <f t="shared" si="897"/>
        <v>30000</v>
      </c>
      <c r="N2523" s="57"/>
      <c r="O2523" s="37">
        <v>10000.0</v>
      </c>
      <c r="P2523" s="31">
        <f t="shared" si="893"/>
        <v>0.03</v>
      </c>
      <c r="Q2523" s="32">
        <f t="shared" si="894"/>
        <v>20000</v>
      </c>
      <c r="R2523" s="32">
        <f t="shared" si="895"/>
        <v>10000</v>
      </c>
      <c r="S2523" s="28"/>
      <c r="T2523" s="28">
        <f t="shared" si="896"/>
        <v>0</v>
      </c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</row>
    <row r="2524" ht="12.75" customHeight="1">
      <c r="A2524" s="38" t="s">
        <v>139</v>
      </c>
      <c r="B2524" s="34" t="s">
        <v>1928</v>
      </c>
      <c r="C2524" s="39" t="s">
        <v>5703</v>
      </c>
      <c r="D2524" s="28" t="s">
        <v>8092</v>
      </c>
      <c r="E2524" s="26" t="s">
        <v>1905</v>
      </c>
      <c r="F2524" s="28" t="s">
        <v>1924</v>
      </c>
      <c r="G2524" s="28" t="s">
        <v>8093</v>
      </c>
      <c r="H2524" s="28" t="s">
        <v>2296</v>
      </c>
      <c r="I2524" s="28" t="s">
        <v>88</v>
      </c>
      <c r="J2524" s="28" t="s">
        <v>1490</v>
      </c>
      <c r="K2524" s="28" t="s">
        <v>749</v>
      </c>
      <c r="L2524" s="40">
        <v>21000.0</v>
      </c>
      <c r="M2524" s="29">
        <f t="shared" si="897"/>
        <v>21000</v>
      </c>
      <c r="N2524" s="57"/>
      <c r="O2524" s="37">
        <v>10000.0</v>
      </c>
      <c r="P2524" s="31">
        <f t="shared" si="893"/>
        <v>0.021</v>
      </c>
      <c r="Q2524" s="32">
        <f t="shared" si="894"/>
        <v>11000</v>
      </c>
      <c r="R2524" s="32">
        <f t="shared" si="895"/>
        <v>1000</v>
      </c>
      <c r="S2524" s="28"/>
      <c r="T2524" s="28">
        <f t="shared" si="896"/>
        <v>0</v>
      </c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</row>
    <row r="2525" ht="12.75" customHeight="1">
      <c r="A2525" s="38" t="s">
        <v>139</v>
      </c>
      <c r="B2525" s="34" t="s">
        <v>1928</v>
      </c>
      <c r="C2525" s="39" t="s">
        <v>2048</v>
      </c>
      <c r="D2525" s="28" t="s">
        <v>8094</v>
      </c>
      <c r="E2525" s="26" t="s">
        <v>1905</v>
      </c>
      <c r="F2525" s="28" t="s">
        <v>1924</v>
      </c>
      <c r="G2525" s="28" t="s">
        <v>8095</v>
      </c>
      <c r="H2525" s="28" t="s">
        <v>2296</v>
      </c>
      <c r="I2525" s="28" t="s">
        <v>18</v>
      </c>
      <c r="J2525" s="28" t="s">
        <v>1263</v>
      </c>
      <c r="K2525" s="28" t="s">
        <v>739</v>
      </c>
      <c r="L2525" s="40">
        <v>31000.0</v>
      </c>
      <c r="M2525" s="29">
        <f t="shared" si="897"/>
        <v>31000</v>
      </c>
      <c r="N2525" s="57"/>
      <c r="O2525" s="37">
        <v>10000.0</v>
      </c>
      <c r="P2525" s="31">
        <f t="shared" si="893"/>
        <v>0.031</v>
      </c>
      <c r="Q2525" s="32">
        <f t="shared" si="894"/>
        <v>21000</v>
      </c>
      <c r="R2525" s="32">
        <f t="shared" si="895"/>
        <v>11000</v>
      </c>
      <c r="S2525" s="28"/>
      <c r="T2525" s="28">
        <f t="shared" si="896"/>
        <v>0</v>
      </c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</row>
    <row r="2526" ht="12.75" customHeight="1">
      <c r="A2526" s="38" t="s">
        <v>139</v>
      </c>
      <c r="B2526" s="34" t="s">
        <v>1928</v>
      </c>
      <c r="C2526" s="39" t="s">
        <v>5019</v>
      </c>
      <c r="D2526" s="28" t="s">
        <v>8096</v>
      </c>
      <c r="E2526" s="26" t="s">
        <v>1902</v>
      </c>
      <c r="F2526" s="28" t="s">
        <v>2382</v>
      </c>
      <c r="G2526" s="28" t="s">
        <v>8097</v>
      </c>
      <c r="H2526" s="28" t="s">
        <v>2296</v>
      </c>
      <c r="I2526" s="28" t="s">
        <v>79</v>
      </c>
      <c r="J2526" s="28" t="s">
        <v>1798</v>
      </c>
      <c r="K2526" s="28" t="s">
        <v>466</v>
      </c>
      <c r="L2526" s="40">
        <v>18000.0</v>
      </c>
      <c r="M2526" s="29">
        <f t="shared" si="897"/>
        <v>18000</v>
      </c>
      <c r="N2526" s="57"/>
      <c r="O2526" s="37">
        <v>10000.0</v>
      </c>
      <c r="P2526" s="31">
        <f t="shared" si="893"/>
        <v>0.018</v>
      </c>
      <c r="Q2526" s="32">
        <f t="shared" si="894"/>
        <v>8000</v>
      </c>
      <c r="R2526" s="32">
        <f t="shared" si="895"/>
        <v>-2000</v>
      </c>
      <c r="S2526" s="28"/>
      <c r="T2526" s="28">
        <f t="shared" si="896"/>
        <v>0</v>
      </c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</row>
    <row r="2527" ht="12.75" customHeight="1">
      <c r="A2527" s="25" t="s">
        <v>139</v>
      </c>
      <c r="B2527" s="26" t="s">
        <v>1933</v>
      </c>
      <c r="C2527" s="39" t="s">
        <v>5565</v>
      </c>
      <c r="D2527" s="28" t="s">
        <v>8098</v>
      </c>
      <c r="E2527" s="28" t="s">
        <v>1905</v>
      </c>
      <c r="F2527" s="28" t="s">
        <v>1924</v>
      </c>
      <c r="G2527" s="28" t="s">
        <v>8099</v>
      </c>
      <c r="H2527" s="53" t="s">
        <v>2296</v>
      </c>
      <c r="I2527" s="28" t="s">
        <v>2612</v>
      </c>
      <c r="J2527" s="28" t="s">
        <v>1833</v>
      </c>
      <c r="K2527" s="28" t="s">
        <v>353</v>
      </c>
      <c r="L2527" s="29">
        <f t="shared" ref="L2527:L2533" si="899">M2527*1.2</f>
        <v>288000</v>
      </c>
      <c r="M2527" s="49">
        <v>240000.0</v>
      </c>
      <c r="N2527" s="28"/>
      <c r="O2527" s="37">
        <v>10000.0</v>
      </c>
      <c r="P2527" s="31">
        <f t="shared" si="893"/>
        <v>0.288</v>
      </c>
      <c r="Q2527" s="32">
        <f t="shared" si="894"/>
        <v>278000</v>
      </c>
      <c r="R2527" s="32">
        <f t="shared" si="895"/>
        <v>268000</v>
      </c>
      <c r="S2527" s="28"/>
      <c r="T2527" s="28">
        <f t="shared" si="896"/>
        <v>0</v>
      </c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</row>
    <row r="2528" ht="12.75" customHeight="1">
      <c r="A2528" s="25" t="s">
        <v>139</v>
      </c>
      <c r="B2528" s="26" t="s">
        <v>1933</v>
      </c>
      <c r="C2528" s="39" t="s">
        <v>7564</v>
      </c>
      <c r="D2528" s="28" t="s">
        <v>8100</v>
      </c>
      <c r="E2528" s="28" t="s">
        <v>1905</v>
      </c>
      <c r="F2528" s="28" t="s">
        <v>1924</v>
      </c>
      <c r="G2528" s="28" t="s">
        <v>8101</v>
      </c>
      <c r="H2528" s="53" t="s">
        <v>2296</v>
      </c>
      <c r="I2528" s="28" t="s">
        <v>75</v>
      </c>
      <c r="J2528" s="28" t="s">
        <v>1833</v>
      </c>
      <c r="K2528" s="28" t="s">
        <v>1284</v>
      </c>
      <c r="L2528" s="29">
        <f t="shared" si="899"/>
        <v>288000</v>
      </c>
      <c r="M2528" s="49">
        <v>240000.0</v>
      </c>
      <c r="N2528" s="28"/>
      <c r="O2528" s="37">
        <v>10000.0</v>
      </c>
      <c r="P2528" s="31">
        <f t="shared" si="893"/>
        <v>0.288</v>
      </c>
      <c r="Q2528" s="32">
        <f t="shared" si="894"/>
        <v>278000</v>
      </c>
      <c r="R2528" s="32">
        <f t="shared" si="895"/>
        <v>268000</v>
      </c>
      <c r="S2528" s="28"/>
      <c r="T2528" s="28">
        <f t="shared" si="896"/>
        <v>0</v>
      </c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</row>
    <row r="2529" ht="12.75" customHeight="1">
      <c r="A2529" s="25" t="s">
        <v>139</v>
      </c>
      <c r="B2529" s="26" t="s">
        <v>1933</v>
      </c>
      <c r="C2529" s="39" t="s">
        <v>6951</v>
      </c>
      <c r="D2529" s="28" t="s">
        <v>8102</v>
      </c>
      <c r="E2529" s="28" t="s">
        <v>1902</v>
      </c>
      <c r="F2529" s="28" t="s">
        <v>1924</v>
      </c>
      <c r="G2529" s="28" t="s">
        <v>8103</v>
      </c>
      <c r="H2529" s="53" t="s">
        <v>2296</v>
      </c>
      <c r="I2529" s="28" t="s">
        <v>5155</v>
      </c>
      <c r="J2529" s="28" t="s">
        <v>1784</v>
      </c>
      <c r="K2529" s="28" t="s">
        <v>550</v>
      </c>
      <c r="L2529" s="29">
        <f t="shared" si="899"/>
        <v>240000</v>
      </c>
      <c r="M2529" s="49">
        <v>200000.0</v>
      </c>
      <c r="N2529" s="28"/>
      <c r="O2529" s="37">
        <v>10000.0</v>
      </c>
      <c r="P2529" s="31">
        <f t="shared" si="893"/>
        <v>0.24</v>
      </c>
      <c r="Q2529" s="32">
        <f t="shared" si="894"/>
        <v>230000</v>
      </c>
      <c r="R2529" s="32">
        <f t="shared" si="895"/>
        <v>220000</v>
      </c>
      <c r="S2529" s="28"/>
      <c r="T2529" s="28">
        <f t="shared" si="896"/>
        <v>0</v>
      </c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</row>
    <row r="2530" ht="12.75" customHeight="1">
      <c r="A2530" s="25" t="s">
        <v>139</v>
      </c>
      <c r="B2530" s="26" t="s">
        <v>1933</v>
      </c>
      <c r="C2530" s="39" t="s">
        <v>7572</v>
      </c>
      <c r="D2530" s="28" t="s">
        <v>8104</v>
      </c>
      <c r="E2530" s="28" t="s">
        <v>1905</v>
      </c>
      <c r="F2530" s="28" t="s">
        <v>1924</v>
      </c>
      <c r="G2530" s="28" t="s">
        <v>8105</v>
      </c>
      <c r="H2530" s="53" t="s">
        <v>2296</v>
      </c>
      <c r="I2530" s="28" t="s">
        <v>21</v>
      </c>
      <c r="J2530" s="28" t="s">
        <v>1407</v>
      </c>
      <c r="K2530" s="28" t="s">
        <v>638</v>
      </c>
      <c r="L2530" s="29">
        <f t="shared" si="899"/>
        <v>90000</v>
      </c>
      <c r="M2530" s="49">
        <v>75000.0</v>
      </c>
      <c r="N2530" s="28"/>
      <c r="O2530" s="37">
        <v>10000.0</v>
      </c>
      <c r="P2530" s="31">
        <f t="shared" si="893"/>
        <v>0.09</v>
      </c>
      <c r="Q2530" s="32">
        <f t="shared" si="894"/>
        <v>80000</v>
      </c>
      <c r="R2530" s="32">
        <f t="shared" si="895"/>
        <v>70000</v>
      </c>
      <c r="S2530" s="28"/>
      <c r="T2530" s="28">
        <f t="shared" si="896"/>
        <v>0</v>
      </c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</row>
    <row r="2531" ht="12.75" customHeight="1">
      <c r="A2531" s="25" t="s">
        <v>139</v>
      </c>
      <c r="B2531" s="26" t="s">
        <v>1933</v>
      </c>
      <c r="C2531" s="39" t="s">
        <v>8106</v>
      </c>
      <c r="D2531" s="28" t="s">
        <v>8107</v>
      </c>
      <c r="E2531" s="28" t="s">
        <v>1902</v>
      </c>
      <c r="F2531" s="28" t="s">
        <v>1952</v>
      </c>
      <c r="G2531" s="28" t="s">
        <v>8108</v>
      </c>
      <c r="H2531" s="53" t="s">
        <v>2296</v>
      </c>
      <c r="I2531" s="28" t="s">
        <v>146</v>
      </c>
      <c r="J2531" s="28" t="s">
        <v>1833</v>
      </c>
      <c r="K2531" s="28" t="s">
        <v>204</v>
      </c>
      <c r="L2531" s="29">
        <f t="shared" si="899"/>
        <v>312000</v>
      </c>
      <c r="M2531" s="49">
        <v>260000.0</v>
      </c>
      <c r="N2531" s="28"/>
      <c r="O2531" s="37">
        <v>10000.0</v>
      </c>
      <c r="P2531" s="31">
        <f t="shared" si="893"/>
        <v>0.312</v>
      </c>
      <c r="Q2531" s="32">
        <f t="shared" si="894"/>
        <v>302000</v>
      </c>
      <c r="R2531" s="32">
        <f t="shared" si="895"/>
        <v>292000</v>
      </c>
      <c r="S2531" s="28"/>
      <c r="T2531" s="28">
        <f t="shared" si="896"/>
        <v>0</v>
      </c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</row>
    <row r="2532" ht="12.75" customHeight="1">
      <c r="A2532" s="25" t="s">
        <v>139</v>
      </c>
      <c r="B2532" s="26" t="s">
        <v>1933</v>
      </c>
      <c r="C2532" s="39" t="s">
        <v>5584</v>
      </c>
      <c r="D2532" s="28" t="s">
        <v>8109</v>
      </c>
      <c r="E2532" s="28" t="s">
        <v>1905</v>
      </c>
      <c r="F2532" s="28" t="s">
        <v>1924</v>
      </c>
      <c r="G2532" s="28" t="s">
        <v>8110</v>
      </c>
      <c r="H2532" s="53" t="s">
        <v>2296</v>
      </c>
      <c r="I2532" s="28" t="s">
        <v>79</v>
      </c>
      <c r="J2532" s="28" t="s">
        <v>1833</v>
      </c>
      <c r="K2532" s="28" t="s">
        <v>1087</v>
      </c>
      <c r="L2532" s="29">
        <f t="shared" si="899"/>
        <v>162000</v>
      </c>
      <c r="M2532" s="49">
        <v>135000.0</v>
      </c>
      <c r="N2532" s="28"/>
      <c r="O2532" s="37">
        <v>10000.0</v>
      </c>
      <c r="P2532" s="31">
        <f t="shared" si="893"/>
        <v>0.162</v>
      </c>
      <c r="Q2532" s="32">
        <f t="shared" si="894"/>
        <v>152000</v>
      </c>
      <c r="R2532" s="32">
        <f t="shared" si="895"/>
        <v>142000</v>
      </c>
      <c r="S2532" s="28"/>
      <c r="T2532" s="28">
        <f t="shared" si="896"/>
        <v>0</v>
      </c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</row>
    <row r="2533" ht="12.75" customHeight="1">
      <c r="A2533" s="25" t="s">
        <v>139</v>
      </c>
      <c r="B2533" s="26" t="s">
        <v>1933</v>
      </c>
      <c r="C2533" s="39" t="s">
        <v>8111</v>
      </c>
      <c r="D2533" s="28" t="s">
        <v>8112</v>
      </c>
      <c r="E2533" s="28" t="s">
        <v>1902</v>
      </c>
      <c r="F2533" s="28" t="s">
        <v>1924</v>
      </c>
      <c r="G2533" s="28" t="s">
        <v>8113</v>
      </c>
      <c r="H2533" s="53" t="s">
        <v>2296</v>
      </c>
      <c r="I2533" s="28" t="s">
        <v>2314</v>
      </c>
      <c r="J2533" s="28" t="s">
        <v>1587</v>
      </c>
      <c r="K2533" s="28" t="s">
        <v>961</v>
      </c>
      <c r="L2533" s="29">
        <f t="shared" si="899"/>
        <v>192000</v>
      </c>
      <c r="M2533" s="49">
        <v>160000.0</v>
      </c>
      <c r="N2533" s="28"/>
      <c r="O2533" s="37">
        <v>10000.0</v>
      </c>
      <c r="P2533" s="31">
        <f t="shared" si="893"/>
        <v>0.192</v>
      </c>
      <c r="Q2533" s="32">
        <f t="shared" si="894"/>
        <v>182000</v>
      </c>
      <c r="R2533" s="32">
        <f t="shared" si="895"/>
        <v>172000</v>
      </c>
      <c r="S2533" s="28"/>
      <c r="T2533" s="28">
        <f t="shared" si="896"/>
        <v>0</v>
      </c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</row>
    <row r="2534" ht="12.75" customHeight="1">
      <c r="A2534" s="38" t="s">
        <v>139</v>
      </c>
      <c r="B2534" s="34" t="s">
        <v>1933</v>
      </c>
      <c r="C2534" s="39" t="s">
        <v>8114</v>
      </c>
      <c r="D2534" s="28" t="s">
        <v>8115</v>
      </c>
      <c r="E2534" s="28" t="s">
        <v>1905</v>
      </c>
      <c r="F2534" s="28" t="s">
        <v>1924</v>
      </c>
      <c r="G2534" s="28" t="s">
        <v>8116</v>
      </c>
      <c r="H2534" s="28" t="s">
        <v>2296</v>
      </c>
      <c r="I2534" s="28" t="s">
        <v>2422</v>
      </c>
      <c r="J2534" s="58" t="s">
        <v>1833</v>
      </c>
      <c r="K2534" s="53" t="s">
        <v>252</v>
      </c>
      <c r="L2534" s="29">
        <v>114000.0</v>
      </c>
      <c r="M2534" s="49">
        <v>95000.0</v>
      </c>
      <c r="N2534" s="28"/>
      <c r="O2534" s="30">
        <v>10000.0</v>
      </c>
      <c r="P2534" s="31">
        <f t="shared" si="893"/>
        <v>0.114</v>
      </c>
      <c r="Q2534" s="32">
        <f t="shared" si="894"/>
        <v>104000</v>
      </c>
      <c r="R2534" s="32">
        <f t="shared" si="895"/>
        <v>94000</v>
      </c>
      <c r="S2534" s="28"/>
      <c r="T2534" s="28">
        <f t="shared" si="896"/>
        <v>0</v>
      </c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</row>
    <row r="2535" ht="12.75" customHeight="1">
      <c r="A2535" s="25" t="s">
        <v>139</v>
      </c>
      <c r="B2535" s="26" t="s">
        <v>1937</v>
      </c>
      <c r="C2535" s="44" t="s">
        <v>8117</v>
      </c>
      <c r="D2535" s="6" t="s">
        <v>8118</v>
      </c>
      <c r="E2535" s="6" t="s">
        <v>1902</v>
      </c>
      <c r="F2535" s="6" t="s">
        <v>1952</v>
      </c>
      <c r="G2535" s="6" t="s">
        <v>8119</v>
      </c>
      <c r="I2535" s="6" t="s">
        <v>2296</v>
      </c>
      <c r="J2535" s="6" t="s">
        <v>1833</v>
      </c>
      <c r="K2535" s="6" t="s">
        <v>1104</v>
      </c>
      <c r="L2535" s="29">
        <f t="shared" ref="L2535:L2548" si="900">M2535*1.2</f>
        <v>57600</v>
      </c>
      <c r="M2535" s="45">
        <v>48000.0</v>
      </c>
      <c r="O2535" s="30">
        <v>10000.0</v>
      </c>
      <c r="P2535" s="31">
        <v>0.048</v>
      </c>
      <c r="Q2535" s="32">
        <v>38000.0</v>
      </c>
      <c r="R2535" s="32">
        <v>28000.0</v>
      </c>
      <c r="S2535" s="28"/>
      <c r="T2535" s="28">
        <f t="shared" ref="T2535:T2552" si="901">IF(O2535&gt;=M2535,1,0)</f>
        <v>0</v>
      </c>
    </row>
    <row r="2536" ht="12.75" customHeight="1">
      <c r="A2536" s="25" t="s">
        <v>139</v>
      </c>
      <c r="B2536" s="26" t="s">
        <v>1937</v>
      </c>
      <c r="C2536" s="39" t="s">
        <v>8120</v>
      </c>
      <c r="D2536" s="28" t="s">
        <v>8121</v>
      </c>
      <c r="E2536" s="28" t="s">
        <v>1905</v>
      </c>
      <c r="F2536" s="28" t="s">
        <v>1924</v>
      </c>
      <c r="G2536" s="28" t="s">
        <v>8122</v>
      </c>
      <c r="H2536" s="28" t="s">
        <v>2296</v>
      </c>
      <c r="I2536" s="28" t="s">
        <v>101</v>
      </c>
      <c r="J2536" s="28" t="s">
        <v>1833</v>
      </c>
      <c r="K2536" s="28" t="s">
        <v>1185</v>
      </c>
      <c r="L2536" s="29">
        <f t="shared" si="900"/>
        <v>48000</v>
      </c>
      <c r="M2536" s="40">
        <v>40000.0</v>
      </c>
      <c r="N2536" s="32"/>
      <c r="O2536" s="30">
        <v>10000.0</v>
      </c>
      <c r="P2536" s="31">
        <f t="shared" ref="P2536:P2552" si="902">sum(M2536/O2536/100)</f>
        <v>0.04</v>
      </c>
      <c r="Q2536" s="32">
        <f t="shared" ref="Q2536:Q2552" si="903">sum(M2536-O2536)</f>
        <v>30000</v>
      </c>
      <c r="R2536" s="32">
        <f t="shared" ref="R2536:R2552" si="904">M2536-O2536-$S$1</f>
        <v>20000</v>
      </c>
      <c r="S2536" s="28"/>
      <c r="T2536" s="28">
        <f t="shared" si="901"/>
        <v>0</v>
      </c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</row>
    <row r="2537" ht="12.75" customHeight="1">
      <c r="A2537" s="25" t="s">
        <v>139</v>
      </c>
      <c r="B2537" s="26" t="s">
        <v>1937</v>
      </c>
      <c r="C2537" s="39" t="s">
        <v>5679</v>
      </c>
      <c r="D2537" s="28" t="s">
        <v>8123</v>
      </c>
      <c r="E2537" s="28" t="s">
        <v>1905</v>
      </c>
      <c r="F2537" s="28" t="s">
        <v>1924</v>
      </c>
      <c r="G2537" s="28" t="s">
        <v>8124</v>
      </c>
      <c r="H2537" s="28" t="s">
        <v>2296</v>
      </c>
      <c r="I2537" s="28" t="s">
        <v>57</v>
      </c>
      <c r="J2537" s="28" t="s">
        <v>1679</v>
      </c>
      <c r="K2537" s="28" t="s">
        <v>545</v>
      </c>
      <c r="L2537" s="29">
        <f t="shared" si="900"/>
        <v>36000</v>
      </c>
      <c r="M2537" s="40">
        <v>30000.0</v>
      </c>
      <c r="N2537" s="32"/>
      <c r="O2537" s="30">
        <v>10000.0</v>
      </c>
      <c r="P2537" s="31">
        <f t="shared" si="902"/>
        <v>0.03</v>
      </c>
      <c r="Q2537" s="32">
        <f t="shared" si="903"/>
        <v>20000</v>
      </c>
      <c r="R2537" s="32">
        <f t="shared" si="904"/>
        <v>10000</v>
      </c>
      <c r="S2537" s="28"/>
      <c r="T2537" s="28">
        <f t="shared" si="901"/>
        <v>0</v>
      </c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</row>
    <row r="2538" ht="12.75" customHeight="1">
      <c r="A2538" s="25" t="s">
        <v>139</v>
      </c>
      <c r="B2538" s="26" t="s">
        <v>1937</v>
      </c>
      <c r="C2538" s="39" t="s">
        <v>4935</v>
      </c>
      <c r="D2538" s="28" t="s">
        <v>8125</v>
      </c>
      <c r="E2538" s="28" t="s">
        <v>1905</v>
      </c>
      <c r="F2538" s="28" t="s">
        <v>1924</v>
      </c>
      <c r="G2538" s="28" t="s">
        <v>8126</v>
      </c>
      <c r="H2538" s="28" t="s">
        <v>2296</v>
      </c>
      <c r="I2538" s="28" t="s">
        <v>9</v>
      </c>
      <c r="J2538" s="28" t="s">
        <v>1833</v>
      </c>
      <c r="K2538" s="28" t="s">
        <v>702</v>
      </c>
      <c r="L2538" s="29">
        <f t="shared" si="900"/>
        <v>126000</v>
      </c>
      <c r="M2538" s="40">
        <v>105000.0</v>
      </c>
      <c r="N2538" s="32"/>
      <c r="O2538" s="30">
        <v>10000.0</v>
      </c>
      <c r="P2538" s="31">
        <f t="shared" si="902"/>
        <v>0.105</v>
      </c>
      <c r="Q2538" s="32">
        <f t="shared" si="903"/>
        <v>95000</v>
      </c>
      <c r="R2538" s="32">
        <f t="shared" si="904"/>
        <v>85000</v>
      </c>
      <c r="S2538" s="28"/>
      <c r="T2538" s="28">
        <f t="shared" si="901"/>
        <v>0</v>
      </c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</row>
    <row r="2539" ht="12.75" customHeight="1">
      <c r="A2539" s="25" t="s">
        <v>139</v>
      </c>
      <c r="B2539" s="26" t="s">
        <v>1937</v>
      </c>
      <c r="C2539" s="39" t="s">
        <v>7689</v>
      </c>
      <c r="D2539" s="28" t="s">
        <v>8127</v>
      </c>
      <c r="E2539" s="28" t="s">
        <v>1902</v>
      </c>
      <c r="F2539" s="28" t="s">
        <v>1924</v>
      </c>
      <c r="G2539" s="28" t="s">
        <v>8128</v>
      </c>
      <c r="H2539" s="28" t="s">
        <v>2296</v>
      </c>
      <c r="I2539" s="28" t="s">
        <v>140</v>
      </c>
      <c r="J2539" s="28" t="s">
        <v>1884</v>
      </c>
      <c r="K2539" s="28" t="s">
        <v>590</v>
      </c>
      <c r="L2539" s="29">
        <f t="shared" si="900"/>
        <v>45600</v>
      </c>
      <c r="M2539" s="40">
        <v>38000.0</v>
      </c>
      <c r="N2539" s="32"/>
      <c r="O2539" s="30">
        <v>10000.0</v>
      </c>
      <c r="P2539" s="31">
        <f t="shared" si="902"/>
        <v>0.038</v>
      </c>
      <c r="Q2539" s="32">
        <f t="shared" si="903"/>
        <v>28000</v>
      </c>
      <c r="R2539" s="32">
        <f t="shared" si="904"/>
        <v>18000</v>
      </c>
      <c r="S2539" s="28"/>
      <c r="T2539" s="28">
        <f t="shared" si="901"/>
        <v>0</v>
      </c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</row>
    <row r="2540" ht="12.75" customHeight="1">
      <c r="A2540" s="25" t="s">
        <v>139</v>
      </c>
      <c r="B2540" s="26" t="s">
        <v>1937</v>
      </c>
      <c r="C2540" s="42" t="s">
        <v>8129</v>
      </c>
      <c r="D2540" s="28" t="s">
        <v>8130</v>
      </c>
      <c r="E2540" s="28" t="s">
        <v>1905</v>
      </c>
      <c r="F2540" s="28" t="s">
        <v>1924</v>
      </c>
      <c r="G2540" s="28" t="s">
        <v>8131</v>
      </c>
      <c r="H2540" s="28" t="s">
        <v>2296</v>
      </c>
      <c r="I2540" s="28" t="s">
        <v>3796</v>
      </c>
      <c r="J2540" s="28" t="s">
        <v>1676</v>
      </c>
      <c r="K2540" s="28" t="s">
        <v>455</v>
      </c>
      <c r="L2540" s="29">
        <f t="shared" si="900"/>
        <v>26400</v>
      </c>
      <c r="M2540" s="43">
        <v>22000.0</v>
      </c>
      <c r="N2540" s="28"/>
      <c r="O2540" s="30">
        <v>10000.0</v>
      </c>
      <c r="P2540" s="31">
        <f t="shared" si="902"/>
        <v>0.022</v>
      </c>
      <c r="Q2540" s="32">
        <f t="shared" si="903"/>
        <v>12000</v>
      </c>
      <c r="R2540" s="32">
        <f t="shared" si="904"/>
        <v>2000</v>
      </c>
      <c r="S2540" s="28"/>
      <c r="T2540" s="28">
        <f t="shared" si="901"/>
        <v>0</v>
      </c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</row>
    <row r="2541" ht="12.75" customHeight="1">
      <c r="A2541" s="25" t="s">
        <v>139</v>
      </c>
      <c r="B2541" s="26" t="s">
        <v>1937</v>
      </c>
      <c r="C2541" s="42" t="s">
        <v>3931</v>
      </c>
      <c r="D2541" s="28" t="s">
        <v>8132</v>
      </c>
      <c r="E2541" s="28" t="s">
        <v>1902</v>
      </c>
      <c r="F2541" s="28" t="s">
        <v>1924</v>
      </c>
      <c r="G2541" s="28" t="s">
        <v>8133</v>
      </c>
      <c r="H2541" s="28" t="s">
        <v>2296</v>
      </c>
      <c r="I2541" s="28" t="s">
        <v>2026</v>
      </c>
      <c r="J2541" s="28" t="s">
        <v>1833</v>
      </c>
      <c r="K2541" s="28" t="s">
        <v>1183</v>
      </c>
      <c r="L2541" s="29">
        <f t="shared" si="900"/>
        <v>48000</v>
      </c>
      <c r="M2541" s="43">
        <v>40000.0</v>
      </c>
      <c r="N2541" s="28"/>
      <c r="O2541" s="30">
        <v>10000.0</v>
      </c>
      <c r="P2541" s="31">
        <f t="shared" si="902"/>
        <v>0.04</v>
      </c>
      <c r="Q2541" s="32">
        <f t="shared" si="903"/>
        <v>30000</v>
      </c>
      <c r="R2541" s="32">
        <f t="shared" si="904"/>
        <v>20000</v>
      </c>
      <c r="S2541" s="28"/>
      <c r="T2541" s="28">
        <f t="shared" si="901"/>
        <v>0</v>
      </c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</row>
    <row r="2542" ht="12.75" customHeight="1">
      <c r="A2542" s="25" t="s">
        <v>139</v>
      </c>
      <c r="B2542" s="26" t="s">
        <v>1937</v>
      </c>
      <c r="C2542" s="42" t="s">
        <v>5648</v>
      </c>
      <c r="D2542" s="28" t="s">
        <v>8134</v>
      </c>
      <c r="E2542" s="28" t="s">
        <v>1902</v>
      </c>
      <c r="F2542" s="28" t="s">
        <v>1952</v>
      </c>
      <c r="G2542" s="28" t="s">
        <v>8135</v>
      </c>
      <c r="H2542" s="28" t="s">
        <v>2296</v>
      </c>
      <c r="I2542" s="28" t="s">
        <v>57</v>
      </c>
      <c r="J2542" s="28" t="s">
        <v>1873</v>
      </c>
      <c r="K2542" s="28" t="s">
        <v>1080</v>
      </c>
      <c r="L2542" s="29">
        <f t="shared" si="900"/>
        <v>74400</v>
      </c>
      <c r="M2542" s="43">
        <v>62000.0</v>
      </c>
      <c r="N2542" s="28"/>
      <c r="O2542" s="30">
        <v>10000.0</v>
      </c>
      <c r="P2542" s="31">
        <f t="shared" si="902"/>
        <v>0.062</v>
      </c>
      <c r="Q2542" s="32">
        <f t="shared" si="903"/>
        <v>52000</v>
      </c>
      <c r="R2542" s="32">
        <f t="shared" si="904"/>
        <v>42000</v>
      </c>
      <c r="S2542" s="28"/>
      <c r="T2542" s="28">
        <f t="shared" si="901"/>
        <v>0</v>
      </c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</row>
    <row r="2543" ht="12.75" customHeight="1">
      <c r="A2543" s="25" t="s">
        <v>139</v>
      </c>
      <c r="B2543" s="26" t="s">
        <v>1937</v>
      </c>
      <c r="C2543" s="42" t="s">
        <v>8136</v>
      </c>
      <c r="D2543" s="28" t="s">
        <v>8137</v>
      </c>
      <c r="E2543" s="28" t="s">
        <v>1905</v>
      </c>
      <c r="F2543" s="28" t="s">
        <v>1924</v>
      </c>
      <c r="G2543" s="28" t="s">
        <v>8138</v>
      </c>
      <c r="H2543" s="28" t="s">
        <v>2296</v>
      </c>
      <c r="I2543" s="28" t="s">
        <v>2307</v>
      </c>
      <c r="J2543" s="28" t="s">
        <v>1833</v>
      </c>
      <c r="K2543" s="28" t="s">
        <v>714</v>
      </c>
      <c r="L2543" s="29">
        <f t="shared" si="900"/>
        <v>132000</v>
      </c>
      <c r="M2543" s="43">
        <v>110000.0</v>
      </c>
      <c r="N2543" s="28"/>
      <c r="O2543" s="30">
        <v>10000.0</v>
      </c>
      <c r="P2543" s="31">
        <f t="shared" si="902"/>
        <v>0.11</v>
      </c>
      <c r="Q2543" s="32">
        <f t="shared" si="903"/>
        <v>100000</v>
      </c>
      <c r="R2543" s="32">
        <f t="shared" si="904"/>
        <v>90000</v>
      </c>
      <c r="S2543" s="28"/>
      <c r="T2543" s="28">
        <f t="shared" si="901"/>
        <v>0</v>
      </c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</row>
    <row r="2544" ht="12.75" customHeight="1">
      <c r="A2544" s="25" t="s">
        <v>139</v>
      </c>
      <c r="B2544" s="26" t="s">
        <v>1937</v>
      </c>
      <c r="C2544" s="42" t="s">
        <v>8139</v>
      </c>
      <c r="D2544" s="28" t="s">
        <v>8140</v>
      </c>
      <c r="E2544" s="28" t="s">
        <v>1902</v>
      </c>
      <c r="F2544" s="28" t="s">
        <v>1924</v>
      </c>
      <c r="G2544" s="28" t="s">
        <v>8141</v>
      </c>
      <c r="H2544" s="28" t="s">
        <v>2296</v>
      </c>
      <c r="I2544" s="28" t="s">
        <v>88</v>
      </c>
      <c r="J2544" s="28" t="s">
        <v>1762</v>
      </c>
      <c r="K2544" s="28" t="s">
        <v>1080</v>
      </c>
      <c r="L2544" s="29">
        <f t="shared" si="900"/>
        <v>30000</v>
      </c>
      <c r="M2544" s="43">
        <v>25000.0</v>
      </c>
      <c r="N2544" s="28"/>
      <c r="O2544" s="30">
        <v>10000.0</v>
      </c>
      <c r="P2544" s="31">
        <f t="shared" si="902"/>
        <v>0.025</v>
      </c>
      <c r="Q2544" s="32">
        <f t="shared" si="903"/>
        <v>15000</v>
      </c>
      <c r="R2544" s="32">
        <f t="shared" si="904"/>
        <v>5000</v>
      </c>
      <c r="S2544" s="28"/>
      <c r="T2544" s="28">
        <f t="shared" si="901"/>
        <v>0</v>
      </c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</row>
    <row r="2545" ht="12.75" customHeight="1">
      <c r="A2545" s="25" t="s">
        <v>139</v>
      </c>
      <c r="B2545" s="26" t="s">
        <v>1937</v>
      </c>
      <c r="C2545" s="42" t="s">
        <v>8142</v>
      </c>
      <c r="D2545" s="28" t="s">
        <v>8143</v>
      </c>
      <c r="E2545" s="28" t="s">
        <v>1902</v>
      </c>
      <c r="F2545" s="28" t="s">
        <v>1952</v>
      </c>
      <c r="G2545" s="28" t="s">
        <v>8144</v>
      </c>
      <c r="H2545" s="28" t="s">
        <v>2296</v>
      </c>
      <c r="I2545" s="28" t="s">
        <v>18</v>
      </c>
      <c r="J2545" s="28" t="s">
        <v>1482</v>
      </c>
      <c r="K2545" s="28" t="s">
        <v>567</v>
      </c>
      <c r="L2545" s="29">
        <f t="shared" si="900"/>
        <v>216000</v>
      </c>
      <c r="M2545" s="43">
        <v>180000.0</v>
      </c>
      <c r="N2545" s="28"/>
      <c r="O2545" s="30">
        <v>10000.0</v>
      </c>
      <c r="P2545" s="31">
        <f t="shared" si="902"/>
        <v>0.18</v>
      </c>
      <c r="Q2545" s="32">
        <f t="shared" si="903"/>
        <v>170000</v>
      </c>
      <c r="R2545" s="32">
        <f t="shared" si="904"/>
        <v>160000</v>
      </c>
      <c r="S2545" s="28"/>
      <c r="T2545" s="28">
        <f t="shared" si="901"/>
        <v>0</v>
      </c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</row>
    <row r="2546" ht="12.75" customHeight="1">
      <c r="A2546" s="25" t="s">
        <v>139</v>
      </c>
      <c r="B2546" s="26" t="s">
        <v>1937</v>
      </c>
      <c r="C2546" s="42" t="s">
        <v>8145</v>
      </c>
      <c r="D2546" s="28" t="s">
        <v>8146</v>
      </c>
      <c r="E2546" s="28" t="s">
        <v>1902</v>
      </c>
      <c r="F2546" s="28" t="s">
        <v>1924</v>
      </c>
      <c r="G2546" s="28" t="s">
        <v>8147</v>
      </c>
      <c r="H2546" s="28" t="s">
        <v>2296</v>
      </c>
      <c r="I2546" s="28" t="s">
        <v>130</v>
      </c>
      <c r="J2546" s="28" t="s">
        <v>1833</v>
      </c>
      <c r="K2546" s="28" t="s">
        <v>339</v>
      </c>
      <c r="L2546" s="29">
        <f t="shared" si="900"/>
        <v>33600</v>
      </c>
      <c r="M2546" s="43">
        <v>28000.0</v>
      </c>
      <c r="N2546" s="28"/>
      <c r="O2546" s="30">
        <v>10000.0</v>
      </c>
      <c r="P2546" s="31">
        <f t="shared" si="902"/>
        <v>0.028</v>
      </c>
      <c r="Q2546" s="32">
        <f t="shared" si="903"/>
        <v>18000</v>
      </c>
      <c r="R2546" s="32">
        <f t="shared" si="904"/>
        <v>8000</v>
      </c>
      <c r="S2546" s="28"/>
      <c r="T2546" s="28">
        <f t="shared" si="901"/>
        <v>0</v>
      </c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</row>
    <row r="2547" ht="12.75" customHeight="1">
      <c r="A2547" s="25" t="s">
        <v>139</v>
      </c>
      <c r="B2547" s="26" t="s">
        <v>1937</v>
      </c>
      <c r="C2547" s="42" t="s">
        <v>8148</v>
      </c>
      <c r="D2547" s="28" t="s">
        <v>8149</v>
      </c>
      <c r="E2547" s="28" t="s">
        <v>1905</v>
      </c>
      <c r="F2547" s="28" t="s">
        <v>1924</v>
      </c>
      <c r="G2547" s="28" t="s">
        <v>8150</v>
      </c>
      <c r="H2547" s="28" t="s">
        <v>2296</v>
      </c>
      <c r="I2547" s="28" t="s">
        <v>88</v>
      </c>
      <c r="J2547" s="28" t="s">
        <v>1833</v>
      </c>
      <c r="K2547" s="28" t="s">
        <v>177</v>
      </c>
      <c r="L2547" s="29">
        <f t="shared" si="900"/>
        <v>90000</v>
      </c>
      <c r="M2547" s="43">
        <v>75000.0</v>
      </c>
      <c r="N2547" s="28"/>
      <c r="O2547" s="30">
        <v>10000.0</v>
      </c>
      <c r="P2547" s="31">
        <f t="shared" si="902"/>
        <v>0.075</v>
      </c>
      <c r="Q2547" s="32">
        <f t="shared" si="903"/>
        <v>65000</v>
      </c>
      <c r="R2547" s="32">
        <f t="shared" si="904"/>
        <v>55000</v>
      </c>
      <c r="S2547" s="28"/>
      <c r="T2547" s="28">
        <f t="shared" si="901"/>
        <v>0</v>
      </c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</row>
    <row r="2548" ht="12.75" customHeight="1">
      <c r="A2548" s="25" t="s">
        <v>139</v>
      </c>
      <c r="B2548" s="26" t="s">
        <v>1937</v>
      </c>
      <c r="C2548" s="42" t="s">
        <v>8151</v>
      </c>
      <c r="D2548" s="28" t="s">
        <v>8152</v>
      </c>
      <c r="E2548" s="28" t="s">
        <v>1902</v>
      </c>
      <c r="F2548" s="28" t="s">
        <v>1924</v>
      </c>
      <c r="G2548" s="28" t="s">
        <v>8153</v>
      </c>
      <c r="H2548" s="28" t="s">
        <v>2296</v>
      </c>
      <c r="I2548" s="28" t="s">
        <v>79</v>
      </c>
      <c r="J2548" s="28" t="s">
        <v>1742</v>
      </c>
      <c r="K2548" s="28" t="s">
        <v>808</v>
      </c>
      <c r="L2548" s="29">
        <f t="shared" si="900"/>
        <v>24000</v>
      </c>
      <c r="M2548" s="43">
        <v>20000.0</v>
      </c>
      <c r="N2548" s="28"/>
      <c r="O2548" s="30">
        <v>10000.0</v>
      </c>
      <c r="P2548" s="31">
        <f t="shared" si="902"/>
        <v>0.02</v>
      </c>
      <c r="Q2548" s="32">
        <f t="shared" si="903"/>
        <v>10000</v>
      </c>
      <c r="R2548" s="32">
        <f t="shared" si="904"/>
        <v>0</v>
      </c>
      <c r="S2548" s="28"/>
      <c r="T2548" s="28">
        <f t="shared" si="901"/>
        <v>0</v>
      </c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</row>
    <row r="2549" ht="12.75" customHeight="1">
      <c r="A2549" s="25" t="s">
        <v>139</v>
      </c>
      <c r="B2549" s="35" t="s">
        <v>1949</v>
      </c>
      <c r="C2549" s="27" t="s">
        <v>8154</v>
      </c>
      <c r="D2549" s="28" t="s">
        <v>8155</v>
      </c>
      <c r="E2549" s="28" t="s">
        <v>1905</v>
      </c>
      <c r="F2549" s="28" t="s">
        <v>1924</v>
      </c>
      <c r="G2549" s="28" t="s">
        <v>8156</v>
      </c>
      <c r="H2549" s="28" t="s">
        <v>2296</v>
      </c>
      <c r="I2549" s="28" t="s">
        <v>2882</v>
      </c>
      <c r="J2549" s="32" t="s">
        <v>1767</v>
      </c>
      <c r="K2549" s="32" t="s">
        <v>344</v>
      </c>
      <c r="L2549" s="29">
        <v>8400.0</v>
      </c>
      <c r="M2549" s="49">
        <v>7000.0</v>
      </c>
      <c r="N2549" s="50"/>
      <c r="O2549" s="48">
        <v>10000.0</v>
      </c>
      <c r="P2549" s="31">
        <f t="shared" si="902"/>
        <v>0.007</v>
      </c>
      <c r="Q2549" s="32">
        <f t="shared" si="903"/>
        <v>-3000</v>
      </c>
      <c r="R2549" s="32">
        <f t="shared" si="904"/>
        <v>-13000</v>
      </c>
      <c r="S2549" s="28"/>
      <c r="T2549" s="28">
        <f t="shared" si="901"/>
        <v>1</v>
      </c>
      <c r="U2549" s="28"/>
      <c r="V2549" s="28"/>
      <c r="W2549" s="28"/>
    </row>
    <row r="2550" ht="12.75" customHeight="1">
      <c r="A2550" s="25" t="s">
        <v>139</v>
      </c>
      <c r="B2550" s="35" t="s">
        <v>1949</v>
      </c>
      <c r="C2550" s="27" t="s">
        <v>8157</v>
      </c>
      <c r="D2550" s="28" t="s">
        <v>8158</v>
      </c>
      <c r="E2550" s="28" t="s">
        <v>1905</v>
      </c>
      <c r="F2550" s="28" t="s">
        <v>1924</v>
      </c>
      <c r="G2550" s="28" t="s">
        <v>8159</v>
      </c>
      <c r="H2550" s="28" t="s">
        <v>2296</v>
      </c>
      <c r="I2550" s="28" t="s">
        <v>2201</v>
      </c>
      <c r="J2550" s="32" t="s">
        <v>1839</v>
      </c>
      <c r="K2550" s="32" t="s">
        <v>792</v>
      </c>
      <c r="L2550" s="29">
        <v>26400.0</v>
      </c>
      <c r="M2550" s="49">
        <v>22000.0</v>
      </c>
      <c r="N2550" s="50"/>
      <c r="O2550" s="48">
        <v>10000.0</v>
      </c>
      <c r="P2550" s="31">
        <f t="shared" si="902"/>
        <v>0.022</v>
      </c>
      <c r="Q2550" s="32">
        <f t="shared" si="903"/>
        <v>12000</v>
      </c>
      <c r="R2550" s="32">
        <f t="shared" si="904"/>
        <v>2000</v>
      </c>
      <c r="S2550" s="28"/>
      <c r="T2550" s="28">
        <f t="shared" si="901"/>
        <v>0</v>
      </c>
      <c r="U2550" s="28"/>
      <c r="V2550" s="28"/>
      <c r="W2550" s="28"/>
    </row>
    <row r="2551" ht="12.75" customHeight="1">
      <c r="A2551" s="25" t="s">
        <v>139</v>
      </c>
      <c r="B2551" s="35" t="s">
        <v>1949</v>
      </c>
      <c r="C2551" s="27" t="s">
        <v>8160</v>
      </c>
      <c r="D2551" s="28" t="s">
        <v>8161</v>
      </c>
      <c r="E2551" s="28" t="s">
        <v>1905</v>
      </c>
      <c r="F2551" s="28" t="s">
        <v>1924</v>
      </c>
      <c r="G2551" s="28" t="s">
        <v>8162</v>
      </c>
      <c r="H2551" s="28" t="s">
        <v>2296</v>
      </c>
      <c r="I2551" s="28" t="s">
        <v>4669</v>
      </c>
      <c r="J2551" s="32" t="s">
        <v>1782</v>
      </c>
      <c r="K2551" s="32" t="s">
        <v>973</v>
      </c>
      <c r="L2551" s="29">
        <v>36000.0</v>
      </c>
      <c r="M2551" s="49">
        <v>30000.0</v>
      </c>
      <c r="N2551" s="50"/>
      <c r="O2551" s="48">
        <v>10000.0</v>
      </c>
      <c r="P2551" s="31">
        <f t="shared" si="902"/>
        <v>0.03</v>
      </c>
      <c r="Q2551" s="32">
        <f t="shared" si="903"/>
        <v>20000</v>
      </c>
      <c r="R2551" s="32">
        <f t="shared" si="904"/>
        <v>10000</v>
      </c>
      <c r="S2551" s="28"/>
      <c r="T2551" s="28">
        <f t="shared" si="901"/>
        <v>0</v>
      </c>
      <c r="U2551" s="28"/>
      <c r="V2551" s="28"/>
      <c r="W2551" s="28"/>
    </row>
    <row r="2552" ht="12.75" customHeight="1">
      <c r="A2552" s="25" t="s">
        <v>139</v>
      </c>
      <c r="B2552" s="35" t="s">
        <v>1949</v>
      </c>
      <c r="C2552" s="27" t="s">
        <v>8163</v>
      </c>
      <c r="D2552" s="28" t="s">
        <v>8164</v>
      </c>
      <c r="E2552" s="28" t="s">
        <v>1905</v>
      </c>
      <c r="F2552" s="28" t="s">
        <v>1924</v>
      </c>
      <c r="G2552" s="28" t="s">
        <v>8165</v>
      </c>
      <c r="H2552" s="28" t="s">
        <v>2296</v>
      </c>
      <c r="I2552" s="28" t="s">
        <v>8166</v>
      </c>
      <c r="J2552" s="32" t="s">
        <v>1446</v>
      </c>
      <c r="K2552" s="32" t="s">
        <v>219</v>
      </c>
      <c r="L2552" s="29">
        <v>90000.0</v>
      </c>
      <c r="M2552" s="49">
        <v>75000.0</v>
      </c>
      <c r="N2552" s="50"/>
      <c r="O2552" s="48">
        <v>10000.0</v>
      </c>
      <c r="P2552" s="31">
        <f t="shared" si="902"/>
        <v>0.075</v>
      </c>
      <c r="Q2552" s="32">
        <f t="shared" si="903"/>
        <v>65000</v>
      </c>
      <c r="R2552" s="32">
        <f t="shared" si="904"/>
        <v>55000</v>
      </c>
      <c r="S2552" s="28"/>
      <c r="T2552" s="28">
        <f t="shared" si="901"/>
        <v>0</v>
      </c>
      <c r="U2552" s="28"/>
      <c r="V2552" s="28"/>
      <c r="W2552" s="28"/>
    </row>
    <row r="2553" ht="12.75" customHeight="1">
      <c r="A2553" s="25" t="s">
        <v>140</v>
      </c>
      <c r="B2553" s="26" t="s">
        <v>1900</v>
      </c>
      <c r="C2553" s="27">
        <v>44.0</v>
      </c>
      <c r="D2553" s="28" t="s">
        <v>8167</v>
      </c>
      <c r="E2553" s="28" t="s">
        <v>1905</v>
      </c>
      <c r="F2553" s="28"/>
      <c r="G2553" s="28" t="s">
        <v>8168</v>
      </c>
      <c r="H2553" s="28"/>
      <c r="I2553" s="28"/>
      <c r="J2553" s="28" t="s">
        <v>1839</v>
      </c>
      <c r="K2553" s="28" t="s">
        <v>712</v>
      </c>
      <c r="L2553" s="29">
        <f t="shared" ref="L2553:L2555" si="905">M2553*1.2</f>
        <v>84000</v>
      </c>
      <c r="M2553" s="29">
        <v>70000.0</v>
      </c>
      <c r="N2553" s="28"/>
      <c r="O2553" s="30">
        <v>45000.0</v>
      </c>
      <c r="P2553" s="31">
        <f t="shared" ref="P2553:P2594" si="906">sum(L2553/O2553/100)</f>
        <v>0.01866666667</v>
      </c>
      <c r="Q2553" s="32">
        <f t="shared" ref="Q2553:Q2594" si="907">sum(L2553-O2553)</f>
        <v>39000</v>
      </c>
      <c r="R2553" s="32">
        <f t="shared" ref="R2553:R2594" si="908">L2553-O2553-$S$1</f>
        <v>29000</v>
      </c>
      <c r="S2553" s="28"/>
      <c r="T2553" s="28">
        <f t="shared" ref="T2553:T2594" si="909">IF(O2553&gt;=L2553,1,0)</f>
        <v>0</v>
      </c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</row>
    <row r="2554" ht="12.75" customHeight="1">
      <c r="A2554" s="25" t="s">
        <v>140</v>
      </c>
      <c r="B2554" s="26" t="s">
        <v>1900</v>
      </c>
      <c r="C2554" s="27">
        <v>181.0</v>
      </c>
      <c r="D2554" s="28" t="s">
        <v>8169</v>
      </c>
      <c r="E2554" s="28" t="s">
        <v>1905</v>
      </c>
      <c r="F2554" s="28"/>
      <c r="G2554" s="28" t="s">
        <v>8170</v>
      </c>
      <c r="H2554" s="28"/>
      <c r="I2554" s="28"/>
      <c r="J2554" s="28" t="s">
        <v>1454</v>
      </c>
      <c r="K2554" s="28" t="s">
        <v>242</v>
      </c>
      <c r="L2554" s="29">
        <f t="shared" si="905"/>
        <v>48000</v>
      </c>
      <c r="M2554" s="29">
        <v>40000.0</v>
      </c>
      <c r="N2554" s="28"/>
      <c r="O2554" s="30">
        <v>45000.0</v>
      </c>
      <c r="P2554" s="31">
        <f t="shared" si="906"/>
        <v>0.01066666667</v>
      </c>
      <c r="Q2554" s="32">
        <f t="shared" si="907"/>
        <v>3000</v>
      </c>
      <c r="R2554" s="32">
        <f t="shared" si="908"/>
        <v>-7000</v>
      </c>
      <c r="S2554" s="28"/>
      <c r="T2554" s="28">
        <f t="shared" si="909"/>
        <v>0</v>
      </c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</row>
    <row r="2555" ht="12.75" customHeight="1">
      <c r="A2555" s="25" t="s">
        <v>140</v>
      </c>
      <c r="B2555" s="26" t="s">
        <v>1900</v>
      </c>
      <c r="C2555" s="27">
        <v>268.0</v>
      </c>
      <c r="D2555" s="28" t="s">
        <v>8171</v>
      </c>
      <c r="E2555" s="28" t="s">
        <v>1905</v>
      </c>
      <c r="F2555" s="28"/>
      <c r="G2555" s="28" t="s">
        <v>8172</v>
      </c>
      <c r="H2555" s="28"/>
      <c r="I2555" s="28"/>
      <c r="J2555" s="28" t="s">
        <v>1680</v>
      </c>
      <c r="K2555" s="28" t="s">
        <v>641</v>
      </c>
      <c r="L2555" s="29">
        <f t="shared" si="905"/>
        <v>45600</v>
      </c>
      <c r="M2555" s="29">
        <v>38000.0</v>
      </c>
      <c r="N2555" s="28"/>
      <c r="O2555" s="30">
        <v>45000.0</v>
      </c>
      <c r="P2555" s="31">
        <f t="shared" si="906"/>
        <v>0.01013333333</v>
      </c>
      <c r="Q2555" s="32">
        <f t="shared" si="907"/>
        <v>600</v>
      </c>
      <c r="R2555" s="32">
        <f t="shared" si="908"/>
        <v>-9400</v>
      </c>
      <c r="S2555" s="28"/>
      <c r="T2555" s="28">
        <f t="shared" si="909"/>
        <v>0</v>
      </c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</row>
    <row r="2556" ht="12.75" customHeight="1">
      <c r="A2556" s="33" t="s">
        <v>140</v>
      </c>
      <c r="B2556" s="26" t="s">
        <v>1919</v>
      </c>
      <c r="C2556" s="34">
        <v>33.0</v>
      </c>
      <c r="D2556" s="26" t="s">
        <v>8173</v>
      </c>
      <c r="E2556" s="26" t="s">
        <v>1902</v>
      </c>
      <c r="F2556" s="35"/>
      <c r="G2556" s="26"/>
      <c r="H2556" s="26"/>
      <c r="I2556" s="26"/>
      <c r="J2556" s="26" t="s">
        <v>1452</v>
      </c>
      <c r="K2556" s="26" t="s">
        <v>339</v>
      </c>
      <c r="L2556" s="36">
        <v>50000.0</v>
      </c>
      <c r="M2556" s="29">
        <f t="shared" ref="M2556:M2589" si="910">L2556</f>
        <v>50000</v>
      </c>
      <c r="N2556" s="28"/>
      <c r="O2556" s="37">
        <v>45000.0</v>
      </c>
      <c r="P2556" s="31">
        <f t="shared" si="906"/>
        <v>0.01111111111</v>
      </c>
      <c r="Q2556" s="32">
        <f t="shared" si="907"/>
        <v>5000</v>
      </c>
      <c r="R2556" s="32">
        <f t="shared" si="908"/>
        <v>-5000</v>
      </c>
      <c r="S2556" s="28"/>
      <c r="T2556" s="28">
        <f t="shared" si="909"/>
        <v>0</v>
      </c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</row>
    <row r="2557" ht="12.75" customHeight="1">
      <c r="A2557" s="33" t="s">
        <v>140</v>
      </c>
      <c r="B2557" s="26" t="s">
        <v>1919</v>
      </c>
      <c r="C2557" s="51">
        <v>95.0</v>
      </c>
      <c r="D2557" s="26" t="s">
        <v>8174</v>
      </c>
      <c r="E2557" s="26" t="s">
        <v>1905</v>
      </c>
      <c r="F2557" s="35"/>
      <c r="G2557" s="26"/>
      <c r="H2557" s="26"/>
      <c r="I2557" s="26"/>
      <c r="J2557" s="26" t="s">
        <v>1508</v>
      </c>
      <c r="K2557" s="26" t="s">
        <v>754</v>
      </c>
      <c r="L2557" s="36">
        <v>225000.0</v>
      </c>
      <c r="M2557" s="29">
        <f t="shared" si="910"/>
        <v>225000</v>
      </c>
      <c r="N2557" s="28"/>
      <c r="O2557" s="37">
        <v>45000.0</v>
      </c>
      <c r="P2557" s="31">
        <f t="shared" si="906"/>
        <v>0.05</v>
      </c>
      <c r="Q2557" s="32">
        <f t="shared" si="907"/>
        <v>180000</v>
      </c>
      <c r="R2557" s="32">
        <f t="shared" si="908"/>
        <v>170000</v>
      </c>
      <c r="S2557" s="28"/>
      <c r="T2557" s="28">
        <f t="shared" si="909"/>
        <v>0</v>
      </c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</row>
    <row r="2558" ht="12.75" customHeight="1">
      <c r="A2558" s="33" t="s">
        <v>140</v>
      </c>
      <c r="B2558" s="26" t="s">
        <v>1919</v>
      </c>
      <c r="C2558" s="51">
        <v>107.0</v>
      </c>
      <c r="D2558" s="26" t="s">
        <v>8175</v>
      </c>
      <c r="E2558" s="26" t="s">
        <v>1902</v>
      </c>
      <c r="F2558" s="35"/>
      <c r="G2558" s="26"/>
      <c r="H2558" s="26"/>
      <c r="I2558" s="26"/>
      <c r="J2558" s="26" t="s">
        <v>1839</v>
      </c>
      <c r="K2558" s="26" t="s">
        <v>1299</v>
      </c>
      <c r="L2558" s="36">
        <v>50000.0</v>
      </c>
      <c r="M2558" s="29">
        <f t="shared" si="910"/>
        <v>50000</v>
      </c>
      <c r="N2558" s="28"/>
      <c r="O2558" s="37">
        <v>45000.0</v>
      </c>
      <c r="P2558" s="31">
        <f t="shared" si="906"/>
        <v>0.01111111111</v>
      </c>
      <c r="Q2558" s="32">
        <f t="shared" si="907"/>
        <v>5000</v>
      </c>
      <c r="R2558" s="32">
        <f t="shared" si="908"/>
        <v>-5000</v>
      </c>
      <c r="S2558" s="28"/>
      <c r="T2558" s="28">
        <f t="shared" si="909"/>
        <v>0</v>
      </c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</row>
    <row r="2559" ht="12.75" customHeight="1">
      <c r="A2559" s="33" t="s">
        <v>140</v>
      </c>
      <c r="B2559" s="26" t="s">
        <v>1919</v>
      </c>
      <c r="C2559" s="51">
        <v>122.0</v>
      </c>
      <c r="D2559" s="26" t="s">
        <v>8176</v>
      </c>
      <c r="E2559" s="26" t="s">
        <v>1905</v>
      </c>
      <c r="F2559" s="35"/>
      <c r="G2559" s="26"/>
      <c r="H2559" s="26"/>
      <c r="I2559" s="26"/>
      <c r="J2559" s="26" t="s">
        <v>1493</v>
      </c>
      <c r="K2559" s="26" t="s">
        <v>962</v>
      </c>
      <c r="L2559" s="36">
        <v>60000.0</v>
      </c>
      <c r="M2559" s="29">
        <f t="shared" si="910"/>
        <v>60000</v>
      </c>
      <c r="N2559" s="28"/>
      <c r="O2559" s="37">
        <v>45000.0</v>
      </c>
      <c r="P2559" s="31">
        <f t="shared" si="906"/>
        <v>0.01333333333</v>
      </c>
      <c r="Q2559" s="32">
        <f t="shared" si="907"/>
        <v>15000</v>
      </c>
      <c r="R2559" s="32">
        <f t="shared" si="908"/>
        <v>5000</v>
      </c>
      <c r="S2559" s="28"/>
      <c r="T2559" s="28">
        <f t="shared" si="909"/>
        <v>0</v>
      </c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</row>
    <row r="2560" ht="12.75" customHeight="1">
      <c r="A2560" s="33" t="s">
        <v>140</v>
      </c>
      <c r="B2560" s="26" t="s">
        <v>1919</v>
      </c>
      <c r="C2560" s="34">
        <v>143.0</v>
      </c>
      <c r="D2560" s="26" t="s">
        <v>8177</v>
      </c>
      <c r="E2560" s="26" t="s">
        <v>1905</v>
      </c>
      <c r="F2560" s="35"/>
      <c r="G2560" s="26"/>
      <c r="H2560" s="26"/>
      <c r="I2560" s="26"/>
      <c r="J2560" s="26" t="s">
        <v>1876</v>
      </c>
      <c r="K2560" s="26" t="s">
        <v>299</v>
      </c>
      <c r="L2560" s="36">
        <v>48000.0</v>
      </c>
      <c r="M2560" s="29">
        <f t="shared" si="910"/>
        <v>48000</v>
      </c>
      <c r="N2560" s="28"/>
      <c r="O2560" s="37">
        <v>45000.0</v>
      </c>
      <c r="P2560" s="31">
        <f t="shared" si="906"/>
        <v>0.01066666667</v>
      </c>
      <c r="Q2560" s="32">
        <f t="shared" si="907"/>
        <v>3000</v>
      </c>
      <c r="R2560" s="32">
        <f t="shared" si="908"/>
        <v>-7000</v>
      </c>
      <c r="S2560" s="28"/>
      <c r="T2560" s="28">
        <f t="shared" si="909"/>
        <v>0</v>
      </c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</row>
    <row r="2561" ht="12.75" customHeight="1">
      <c r="A2561" s="33" t="s">
        <v>140</v>
      </c>
      <c r="B2561" s="26" t="s">
        <v>1919</v>
      </c>
      <c r="C2561" s="34">
        <v>167.0</v>
      </c>
      <c r="D2561" s="26" t="s">
        <v>8178</v>
      </c>
      <c r="E2561" s="26" t="s">
        <v>1902</v>
      </c>
      <c r="F2561" s="35"/>
      <c r="G2561" s="26"/>
      <c r="H2561" s="26"/>
      <c r="I2561" s="26"/>
      <c r="J2561" s="26" t="s">
        <v>1746</v>
      </c>
      <c r="K2561" s="26" t="s">
        <v>1189</v>
      </c>
      <c r="L2561" s="36">
        <v>50000.0</v>
      </c>
      <c r="M2561" s="29">
        <f t="shared" si="910"/>
        <v>50000</v>
      </c>
      <c r="N2561" s="28"/>
      <c r="O2561" s="37">
        <v>45000.0</v>
      </c>
      <c r="P2561" s="31">
        <f t="shared" si="906"/>
        <v>0.01111111111</v>
      </c>
      <c r="Q2561" s="32">
        <f t="shared" si="907"/>
        <v>5000</v>
      </c>
      <c r="R2561" s="32">
        <f t="shared" si="908"/>
        <v>-5000</v>
      </c>
      <c r="S2561" s="28"/>
      <c r="T2561" s="28">
        <f t="shared" si="909"/>
        <v>0</v>
      </c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</row>
    <row r="2562" ht="12.75" customHeight="1">
      <c r="A2562" s="33" t="s">
        <v>140</v>
      </c>
      <c r="B2562" s="26" t="s">
        <v>1919</v>
      </c>
      <c r="C2562" s="51">
        <v>176.0</v>
      </c>
      <c r="D2562" s="26" t="s">
        <v>8179</v>
      </c>
      <c r="E2562" s="26" t="s">
        <v>1905</v>
      </c>
      <c r="F2562" s="35"/>
      <c r="G2562" s="26"/>
      <c r="H2562" s="26"/>
      <c r="I2562" s="26"/>
      <c r="J2562" s="26" t="s">
        <v>1575</v>
      </c>
      <c r="K2562" s="26" t="s">
        <v>927</v>
      </c>
      <c r="L2562" s="36">
        <v>55000.0</v>
      </c>
      <c r="M2562" s="29">
        <f t="shared" si="910"/>
        <v>55000</v>
      </c>
      <c r="N2562" s="28"/>
      <c r="O2562" s="37">
        <v>45000.0</v>
      </c>
      <c r="P2562" s="31">
        <f t="shared" si="906"/>
        <v>0.01222222222</v>
      </c>
      <c r="Q2562" s="32">
        <f t="shared" si="907"/>
        <v>10000</v>
      </c>
      <c r="R2562" s="32">
        <f t="shared" si="908"/>
        <v>0</v>
      </c>
      <c r="S2562" s="28"/>
      <c r="T2562" s="28">
        <f t="shared" si="909"/>
        <v>0</v>
      </c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</row>
    <row r="2563" ht="12.75" customHeight="1">
      <c r="A2563" s="33" t="s">
        <v>140</v>
      </c>
      <c r="B2563" s="26" t="s">
        <v>1919</v>
      </c>
      <c r="C2563" s="51">
        <v>210.0</v>
      </c>
      <c r="D2563" s="26" t="s">
        <v>8180</v>
      </c>
      <c r="E2563" s="26" t="s">
        <v>1905</v>
      </c>
      <c r="F2563" s="35"/>
      <c r="G2563" s="26"/>
      <c r="H2563" s="26"/>
      <c r="I2563" s="26"/>
      <c r="J2563" s="26" t="s">
        <v>1731</v>
      </c>
      <c r="K2563" s="26" t="s">
        <v>1068</v>
      </c>
      <c r="L2563" s="36">
        <v>58000.0</v>
      </c>
      <c r="M2563" s="29">
        <f t="shared" si="910"/>
        <v>58000</v>
      </c>
      <c r="N2563" s="53"/>
      <c r="O2563" s="37">
        <v>45000.0</v>
      </c>
      <c r="P2563" s="31">
        <f t="shared" si="906"/>
        <v>0.01288888889</v>
      </c>
      <c r="Q2563" s="32">
        <f t="shared" si="907"/>
        <v>13000</v>
      </c>
      <c r="R2563" s="32">
        <f t="shared" si="908"/>
        <v>3000</v>
      </c>
      <c r="S2563" s="28"/>
      <c r="T2563" s="28">
        <f t="shared" si="909"/>
        <v>0</v>
      </c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</row>
    <row r="2564" ht="12.75" customHeight="1">
      <c r="A2564" s="33" t="s">
        <v>140</v>
      </c>
      <c r="B2564" s="26" t="s">
        <v>1919</v>
      </c>
      <c r="C2564" s="51">
        <v>231.0</v>
      </c>
      <c r="D2564" s="26" t="s">
        <v>8181</v>
      </c>
      <c r="E2564" s="26" t="s">
        <v>1902</v>
      </c>
      <c r="F2564" s="35"/>
      <c r="G2564" s="26"/>
      <c r="H2564" s="26"/>
      <c r="I2564" s="26"/>
      <c r="J2564" s="26" t="s">
        <v>1731</v>
      </c>
      <c r="K2564" s="26" t="s">
        <v>841</v>
      </c>
      <c r="L2564" s="36">
        <v>52000.0</v>
      </c>
      <c r="M2564" s="29">
        <f t="shared" si="910"/>
        <v>52000</v>
      </c>
      <c r="N2564" s="53"/>
      <c r="O2564" s="37">
        <v>45000.0</v>
      </c>
      <c r="P2564" s="31">
        <f t="shared" si="906"/>
        <v>0.01155555556</v>
      </c>
      <c r="Q2564" s="32">
        <f t="shared" si="907"/>
        <v>7000</v>
      </c>
      <c r="R2564" s="32">
        <f t="shared" si="908"/>
        <v>-3000</v>
      </c>
      <c r="S2564" s="28"/>
      <c r="T2564" s="28">
        <f t="shared" si="909"/>
        <v>0</v>
      </c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</row>
    <row r="2565" ht="12.75" customHeight="1">
      <c r="A2565" s="33" t="s">
        <v>140</v>
      </c>
      <c r="B2565" s="26" t="s">
        <v>1919</v>
      </c>
      <c r="C2565" s="34">
        <v>240.0</v>
      </c>
      <c r="D2565" s="26" t="s">
        <v>8182</v>
      </c>
      <c r="E2565" s="26" t="s">
        <v>1902</v>
      </c>
      <c r="F2565" s="35"/>
      <c r="G2565" s="26"/>
      <c r="H2565" s="26"/>
      <c r="I2565" s="26"/>
      <c r="J2565" s="26" t="s">
        <v>1481</v>
      </c>
      <c r="K2565" s="26" t="s">
        <v>851</v>
      </c>
      <c r="L2565" s="36">
        <v>300000.0</v>
      </c>
      <c r="M2565" s="29">
        <f t="shared" si="910"/>
        <v>300000</v>
      </c>
      <c r="N2565" s="53"/>
      <c r="O2565" s="37">
        <v>45000.0</v>
      </c>
      <c r="P2565" s="31">
        <f t="shared" si="906"/>
        <v>0.06666666667</v>
      </c>
      <c r="Q2565" s="32">
        <f t="shared" si="907"/>
        <v>255000</v>
      </c>
      <c r="R2565" s="32">
        <f t="shared" si="908"/>
        <v>245000</v>
      </c>
      <c r="S2565" s="28"/>
      <c r="T2565" s="28">
        <f t="shared" si="909"/>
        <v>0</v>
      </c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</row>
    <row r="2566" ht="12.75" customHeight="1">
      <c r="A2566" s="33" t="s">
        <v>140</v>
      </c>
      <c r="B2566" s="26" t="s">
        <v>1919</v>
      </c>
      <c r="C2566" s="51">
        <v>244.0</v>
      </c>
      <c r="D2566" s="26" t="s">
        <v>8183</v>
      </c>
      <c r="E2566" s="26" t="s">
        <v>1902</v>
      </c>
      <c r="F2566" s="35"/>
      <c r="G2566" s="26"/>
      <c r="H2566" s="26"/>
      <c r="I2566" s="26"/>
      <c r="J2566" s="26" t="s">
        <v>1493</v>
      </c>
      <c r="K2566" s="26" t="s">
        <v>445</v>
      </c>
      <c r="L2566" s="36">
        <v>130000.0</v>
      </c>
      <c r="M2566" s="29">
        <f t="shared" si="910"/>
        <v>130000</v>
      </c>
      <c r="N2566" s="53"/>
      <c r="O2566" s="37">
        <v>45000.0</v>
      </c>
      <c r="P2566" s="31">
        <f t="shared" si="906"/>
        <v>0.02888888889</v>
      </c>
      <c r="Q2566" s="32">
        <f t="shared" si="907"/>
        <v>85000</v>
      </c>
      <c r="R2566" s="32">
        <f t="shared" si="908"/>
        <v>75000</v>
      </c>
      <c r="S2566" s="28"/>
      <c r="T2566" s="28">
        <f t="shared" si="909"/>
        <v>0</v>
      </c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</row>
    <row r="2567" ht="12.75" customHeight="1">
      <c r="A2567" s="33" t="s">
        <v>140</v>
      </c>
      <c r="B2567" s="26" t="s">
        <v>1919</v>
      </c>
      <c r="C2567" s="34">
        <v>256.0</v>
      </c>
      <c r="D2567" s="26" t="s">
        <v>8184</v>
      </c>
      <c r="E2567" s="26" t="s">
        <v>1905</v>
      </c>
      <c r="F2567" s="35"/>
      <c r="G2567" s="26"/>
      <c r="H2567" s="26"/>
      <c r="I2567" s="26"/>
      <c r="J2567" s="26" t="s">
        <v>1403</v>
      </c>
      <c r="K2567" s="26" t="s">
        <v>542</v>
      </c>
      <c r="L2567" s="36">
        <v>48000.0</v>
      </c>
      <c r="M2567" s="29">
        <f t="shared" si="910"/>
        <v>48000</v>
      </c>
      <c r="N2567" s="53"/>
      <c r="O2567" s="30">
        <v>45000.0</v>
      </c>
      <c r="P2567" s="31">
        <f t="shared" si="906"/>
        <v>0.01066666667</v>
      </c>
      <c r="Q2567" s="32">
        <f t="shared" si="907"/>
        <v>3000</v>
      </c>
      <c r="R2567" s="32">
        <f t="shared" si="908"/>
        <v>-7000</v>
      </c>
      <c r="S2567" s="28"/>
      <c r="T2567" s="28">
        <f t="shared" si="909"/>
        <v>0</v>
      </c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</row>
    <row r="2568" ht="12.75" customHeight="1">
      <c r="A2568" s="33" t="s">
        <v>140</v>
      </c>
      <c r="B2568" s="26" t="s">
        <v>1919</v>
      </c>
      <c r="C2568" s="34">
        <v>258.0</v>
      </c>
      <c r="D2568" s="26" t="s">
        <v>8185</v>
      </c>
      <c r="E2568" s="26" t="s">
        <v>1902</v>
      </c>
      <c r="F2568" s="35"/>
      <c r="G2568" s="26"/>
      <c r="H2568" s="26"/>
      <c r="I2568" s="26"/>
      <c r="J2568" s="26" t="s">
        <v>1848</v>
      </c>
      <c r="K2568" s="26" t="s">
        <v>701</v>
      </c>
      <c r="L2568" s="36">
        <v>130000.0</v>
      </c>
      <c r="M2568" s="29">
        <f t="shared" si="910"/>
        <v>130000</v>
      </c>
      <c r="N2568" s="53"/>
      <c r="O2568" s="37">
        <v>45000.0</v>
      </c>
      <c r="P2568" s="31">
        <f t="shared" si="906"/>
        <v>0.02888888889</v>
      </c>
      <c r="Q2568" s="32">
        <f t="shared" si="907"/>
        <v>85000</v>
      </c>
      <c r="R2568" s="32">
        <f t="shared" si="908"/>
        <v>75000</v>
      </c>
      <c r="S2568" s="28"/>
      <c r="T2568" s="28">
        <f t="shared" si="909"/>
        <v>0</v>
      </c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</row>
    <row r="2569" ht="12.75" customHeight="1">
      <c r="A2569" s="52" t="s">
        <v>140</v>
      </c>
      <c r="B2569" s="26" t="s">
        <v>1919</v>
      </c>
      <c r="C2569" s="34">
        <v>333.0</v>
      </c>
      <c r="D2569" s="26" t="s">
        <v>8186</v>
      </c>
      <c r="E2569" s="26" t="s">
        <v>1905</v>
      </c>
      <c r="F2569" s="28"/>
      <c r="G2569" s="28"/>
      <c r="H2569" s="28"/>
      <c r="I2569" s="28"/>
      <c r="J2569" s="26" t="s">
        <v>1452</v>
      </c>
      <c r="K2569" s="26" t="s">
        <v>786</v>
      </c>
      <c r="L2569" s="40">
        <v>190000.0</v>
      </c>
      <c r="M2569" s="29">
        <f t="shared" si="910"/>
        <v>190000</v>
      </c>
      <c r="N2569" s="53"/>
      <c r="O2569" s="37">
        <v>45000.0</v>
      </c>
      <c r="P2569" s="31">
        <f t="shared" si="906"/>
        <v>0.04222222222</v>
      </c>
      <c r="Q2569" s="32">
        <f t="shared" si="907"/>
        <v>145000</v>
      </c>
      <c r="R2569" s="32">
        <f t="shared" si="908"/>
        <v>135000</v>
      </c>
      <c r="S2569" s="28"/>
      <c r="T2569" s="28">
        <f t="shared" si="909"/>
        <v>0</v>
      </c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</row>
    <row r="2570" ht="12.75" customHeight="1">
      <c r="A2570" s="52" t="s">
        <v>140</v>
      </c>
      <c r="B2570" s="26" t="s">
        <v>1919</v>
      </c>
      <c r="C2570" s="34">
        <v>347.0</v>
      </c>
      <c r="D2570" s="26" t="s">
        <v>8187</v>
      </c>
      <c r="E2570" s="26" t="s">
        <v>1902</v>
      </c>
      <c r="F2570" s="28"/>
      <c r="G2570" s="28"/>
      <c r="H2570" s="28"/>
      <c r="I2570" s="28"/>
      <c r="J2570" s="26" t="s">
        <v>1876</v>
      </c>
      <c r="K2570" s="26" t="s">
        <v>1068</v>
      </c>
      <c r="L2570" s="40">
        <v>62000.0</v>
      </c>
      <c r="M2570" s="29">
        <f t="shared" si="910"/>
        <v>62000</v>
      </c>
      <c r="N2570" s="53"/>
      <c r="O2570" s="30">
        <v>45000.0</v>
      </c>
      <c r="P2570" s="31">
        <f t="shared" si="906"/>
        <v>0.01377777778</v>
      </c>
      <c r="Q2570" s="32">
        <f t="shared" si="907"/>
        <v>17000</v>
      </c>
      <c r="R2570" s="32">
        <f t="shared" si="908"/>
        <v>7000</v>
      </c>
      <c r="S2570" s="28"/>
      <c r="T2570" s="28">
        <f t="shared" si="909"/>
        <v>0</v>
      </c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</row>
    <row r="2571" ht="12.75" customHeight="1">
      <c r="A2571" s="52" t="s">
        <v>140</v>
      </c>
      <c r="B2571" s="26" t="s">
        <v>1919</v>
      </c>
      <c r="C2571" s="34">
        <v>349.0</v>
      </c>
      <c r="D2571" s="26" t="s">
        <v>8188</v>
      </c>
      <c r="E2571" s="26" t="s">
        <v>1902</v>
      </c>
      <c r="F2571" s="28"/>
      <c r="G2571" s="28"/>
      <c r="H2571" s="28"/>
      <c r="I2571" s="28"/>
      <c r="J2571" s="26" t="s">
        <v>1837</v>
      </c>
      <c r="K2571" s="26" t="s">
        <v>629</v>
      </c>
      <c r="L2571" s="40">
        <v>300000.0</v>
      </c>
      <c r="M2571" s="29">
        <f t="shared" si="910"/>
        <v>300000</v>
      </c>
      <c r="N2571" s="53"/>
      <c r="O2571" s="30">
        <v>45000.0</v>
      </c>
      <c r="P2571" s="31">
        <f t="shared" si="906"/>
        <v>0.06666666667</v>
      </c>
      <c r="Q2571" s="32">
        <f t="shared" si="907"/>
        <v>255000</v>
      </c>
      <c r="R2571" s="32">
        <f t="shared" si="908"/>
        <v>245000</v>
      </c>
      <c r="S2571" s="28"/>
      <c r="T2571" s="28">
        <f t="shared" si="909"/>
        <v>0</v>
      </c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</row>
    <row r="2572" ht="12.75" customHeight="1">
      <c r="A2572" s="52" t="s">
        <v>140</v>
      </c>
      <c r="B2572" s="26" t="s">
        <v>1919</v>
      </c>
      <c r="C2572" s="34">
        <v>358.0</v>
      </c>
      <c r="D2572" s="26" t="s">
        <v>8189</v>
      </c>
      <c r="E2572" s="26" t="s">
        <v>1902</v>
      </c>
      <c r="F2572" s="28"/>
      <c r="G2572" s="28"/>
      <c r="H2572" s="28"/>
      <c r="I2572" s="28"/>
      <c r="J2572" s="26" t="s">
        <v>1571</v>
      </c>
      <c r="K2572" s="26" t="s">
        <v>1282</v>
      </c>
      <c r="L2572" s="40">
        <v>150000.0</v>
      </c>
      <c r="M2572" s="29">
        <f t="shared" si="910"/>
        <v>150000</v>
      </c>
      <c r="N2572" s="53"/>
      <c r="O2572" s="37">
        <v>45000.0</v>
      </c>
      <c r="P2572" s="31">
        <f t="shared" si="906"/>
        <v>0.03333333333</v>
      </c>
      <c r="Q2572" s="32">
        <f t="shared" si="907"/>
        <v>105000</v>
      </c>
      <c r="R2572" s="32">
        <f t="shared" si="908"/>
        <v>95000</v>
      </c>
      <c r="S2572" s="28"/>
      <c r="T2572" s="28">
        <f t="shared" si="909"/>
        <v>0</v>
      </c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</row>
    <row r="2573" ht="12.75" customHeight="1">
      <c r="A2573" s="52" t="s">
        <v>140</v>
      </c>
      <c r="B2573" s="26" t="s">
        <v>1919</v>
      </c>
      <c r="C2573" s="34">
        <v>390.0</v>
      </c>
      <c r="D2573" s="26" t="s">
        <v>8190</v>
      </c>
      <c r="E2573" s="26" t="s">
        <v>1902</v>
      </c>
      <c r="F2573" s="28"/>
      <c r="G2573" s="28"/>
      <c r="H2573" s="28"/>
      <c r="I2573" s="28"/>
      <c r="J2573" s="26" t="s">
        <v>1680</v>
      </c>
      <c r="K2573" s="26" t="s">
        <v>716</v>
      </c>
      <c r="L2573" s="40">
        <v>260000.0</v>
      </c>
      <c r="M2573" s="29">
        <f t="shared" si="910"/>
        <v>260000</v>
      </c>
      <c r="N2573" s="53"/>
      <c r="O2573" s="30">
        <v>45000.0</v>
      </c>
      <c r="P2573" s="31">
        <f t="shared" si="906"/>
        <v>0.05777777778</v>
      </c>
      <c r="Q2573" s="32">
        <f t="shared" si="907"/>
        <v>215000</v>
      </c>
      <c r="R2573" s="32">
        <f t="shared" si="908"/>
        <v>205000</v>
      </c>
      <c r="S2573" s="28"/>
      <c r="T2573" s="28">
        <f t="shared" si="909"/>
        <v>0</v>
      </c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</row>
    <row r="2574" ht="12.75" customHeight="1">
      <c r="A2574" s="52" t="s">
        <v>140</v>
      </c>
      <c r="B2574" s="26" t="s">
        <v>1919</v>
      </c>
      <c r="C2574" s="34">
        <v>413.0</v>
      </c>
      <c r="D2574" s="26" t="s">
        <v>8191</v>
      </c>
      <c r="E2574" s="26" t="s">
        <v>1902</v>
      </c>
      <c r="F2574" s="28"/>
      <c r="G2574" s="28"/>
      <c r="H2574" s="28"/>
      <c r="I2574" s="28"/>
      <c r="J2574" s="26" t="s">
        <v>1685</v>
      </c>
      <c r="K2574" s="26" t="s">
        <v>182</v>
      </c>
      <c r="L2574" s="40">
        <v>31000.0</v>
      </c>
      <c r="M2574" s="29">
        <f t="shared" si="910"/>
        <v>31000</v>
      </c>
      <c r="N2574" s="53"/>
      <c r="O2574" s="30">
        <v>45000.0</v>
      </c>
      <c r="P2574" s="31">
        <f t="shared" si="906"/>
        <v>0.006888888889</v>
      </c>
      <c r="Q2574" s="32">
        <f t="shared" si="907"/>
        <v>-14000</v>
      </c>
      <c r="R2574" s="32">
        <f t="shared" si="908"/>
        <v>-24000</v>
      </c>
      <c r="S2574" s="28"/>
      <c r="T2574" s="28">
        <f t="shared" si="909"/>
        <v>1</v>
      </c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</row>
    <row r="2575" ht="12.75" customHeight="1">
      <c r="A2575" s="52" t="s">
        <v>140</v>
      </c>
      <c r="B2575" s="26" t="s">
        <v>1919</v>
      </c>
      <c r="C2575" s="34">
        <v>422.0</v>
      </c>
      <c r="D2575" s="26" t="s">
        <v>8192</v>
      </c>
      <c r="E2575" s="26" t="s">
        <v>1902</v>
      </c>
      <c r="F2575" s="28"/>
      <c r="G2575" s="28"/>
      <c r="H2575" s="28"/>
      <c r="I2575" s="28"/>
      <c r="J2575" s="26" t="s">
        <v>1647</v>
      </c>
      <c r="K2575" s="26" t="s">
        <v>969</v>
      </c>
      <c r="L2575" s="40">
        <v>50000.0</v>
      </c>
      <c r="M2575" s="29">
        <f t="shared" si="910"/>
        <v>50000</v>
      </c>
      <c r="N2575" s="53"/>
      <c r="O2575" s="30">
        <v>45000.0</v>
      </c>
      <c r="P2575" s="31">
        <f t="shared" si="906"/>
        <v>0.01111111111</v>
      </c>
      <c r="Q2575" s="32">
        <f t="shared" si="907"/>
        <v>5000</v>
      </c>
      <c r="R2575" s="32">
        <f t="shared" si="908"/>
        <v>-5000</v>
      </c>
      <c r="S2575" s="28"/>
      <c r="T2575" s="28">
        <f t="shared" si="909"/>
        <v>0</v>
      </c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</row>
    <row r="2576" ht="12.75" customHeight="1">
      <c r="A2576" s="52" t="s">
        <v>140</v>
      </c>
      <c r="B2576" s="26" t="s">
        <v>1919</v>
      </c>
      <c r="C2576" s="34">
        <v>429.0</v>
      </c>
      <c r="D2576" s="26" t="s">
        <v>8193</v>
      </c>
      <c r="E2576" s="26" t="s">
        <v>1902</v>
      </c>
      <c r="F2576" s="28"/>
      <c r="G2576" s="28"/>
      <c r="H2576" s="28"/>
      <c r="I2576" s="28"/>
      <c r="J2576" s="26" t="s">
        <v>1449</v>
      </c>
      <c r="K2576" s="26" t="s">
        <v>1109</v>
      </c>
      <c r="L2576" s="40">
        <v>80000.0</v>
      </c>
      <c r="M2576" s="29">
        <f t="shared" si="910"/>
        <v>80000</v>
      </c>
      <c r="N2576" s="53"/>
      <c r="O2576" s="30">
        <v>45000.0</v>
      </c>
      <c r="P2576" s="31">
        <f t="shared" si="906"/>
        <v>0.01777777778</v>
      </c>
      <c r="Q2576" s="32">
        <f t="shared" si="907"/>
        <v>35000</v>
      </c>
      <c r="R2576" s="32">
        <f t="shared" si="908"/>
        <v>25000</v>
      </c>
      <c r="S2576" s="28"/>
      <c r="T2576" s="28">
        <f t="shared" si="909"/>
        <v>0</v>
      </c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</row>
    <row r="2577" ht="12.75" customHeight="1">
      <c r="A2577" s="52" t="s">
        <v>140</v>
      </c>
      <c r="B2577" s="26" t="s">
        <v>1919</v>
      </c>
      <c r="C2577" s="34">
        <v>489.0</v>
      </c>
      <c r="D2577" s="26" t="s">
        <v>8194</v>
      </c>
      <c r="E2577" s="26" t="s">
        <v>1905</v>
      </c>
      <c r="F2577" s="28"/>
      <c r="G2577" s="28"/>
      <c r="H2577" s="28"/>
      <c r="I2577" s="28"/>
      <c r="J2577" s="26" t="s">
        <v>1839</v>
      </c>
      <c r="K2577" s="26" t="s">
        <v>530</v>
      </c>
      <c r="L2577" s="40">
        <v>135000.0</v>
      </c>
      <c r="M2577" s="29">
        <f t="shared" si="910"/>
        <v>135000</v>
      </c>
      <c r="N2577" s="53"/>
      <c r="O2577" s="30">
        <v>45000.0</v>
      </c>
      <c r="P2577" s="31">
        <f t="shared" si="906"/>
        <v>0.03</v>
      </c>
      <c r="Q2577" s="32">
        <f t="shared" si="907"/>
        <v>90000</v>
      </c>
      <c r="R2577" s="32">
        <f t="shared" si="908"/>
        <v>80000</v>
      </c>
      <c r="S2577" s="28"/>
      <c r="T2577" s="28">
        <f t="shared" si="909"/>
        <v>0</v>
      </c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</row>
    <row r="2578" ht="12.75" customHeight="1">
      <c r="A2578" s="52" t="s">
        <v>140</v>
      </c>
      <c r="B2578" s="26" t="s">
        <v>1919</v>
      </c>
      <c r="C2578" s="34">
        <v>492.0</v>
      </c>
      <c r="D2578" s="26" t="s">
        <v>8195</v>
      </c>
      <c r="E2578" s="26" t="s">
        <v>1902</v>
      </c>
      <c r="F2578" s="28"/>
      <c r="G2578" s="28"/>
      <c r="H2578" s="28"/>
      <c r="I2578" s="28"/>
      <c r="J2578" s="26" t="s">
        <v>1423</v>
      </c>
      <c r="K2578" s="26" t="s">
        <v>906</v>
      </c>
      <c r="L2578" s="40">
        <v>95000.0</v>
      </c>
      <c r="M2578" s="29">
        <f t="shared" si="910"/>
        <v>95000</v>
      </c>
      <c r="N2578" s="53"/>
      <c r="O2578" s="30">
        <v>45000.0</v>
      </c>
      <c r="P2578" s="31">
        <f t="shared" si="906"/>
        <v>0.02111111111</v>
      </c>
      <c r="Q2578" s="32">
        <f t="shared" si="907"/>
        <v>50000</v>
      </c>
      <c r="R2578" s="32">
        <f t="shared" si="908"/>
        <v>40000</v>
      </c>
      <c r="S2578" s="28"/>
      <c r="T2578" s="28">
        <f t="shared" si="909"/>
        <v>0</v>
      </c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</row>
    <row r="2579" ht="12.75" customHeight="1">
      <c r="A2579" s="52" t="s">
        <v>140</v>
      </c>
      <c r="B2579" s="26" t="s">
        <v>2005</v>
      </c>
      <c r="C2579" s="34">
        <v>765.0</v>
      </c>
      <c r="D2579" s="26" t="s">
        <v>8196</v>
      </c>
      <c r="E2579" s="26" t="s">
        <v>1905</v>
      </c>
      <c r="F2579" s="26" t="s">
        <v>1924</v>
      </c>
      <c r="G2579" s="26" t="s">
        <v>8197</v>
      </c>
      <c r="H2579" s="28"/>
      <c r="I2579" s="28"/>
      <c r="J2579" s="26" t="s">
        <v>1449</v>
      </c>
      <c r="K2579" s="26" t="s">
        <v>992</v>
      </c>
      <c r="L2579" s="36">
        <v>30000.0</v>
      </c>
      <c r="M2579" s="29">
        <f t="shared" si="910"/>
        <v>30000</v>
      </c>
      <c r="N2579" s="53"/>
      <c r="O2579" s="30">
        <v>45000.0</v>
      </c>
      <c r="P2579" s="31">
        <f t="shared" si="906"/>
        <v>0.006666666667</v>
      </c>
      <c r="Q2579" s="32">
        <f t="shared" si="907"/>
        <v>-15000</v>
      </c>
      <c r="R2579" s="32">
        <f t="shared" si="908"/>
        <v>-25000</v>
      </c>
      <c r="S2579" s="28"/>
      <c r="T2579" s="28">
        <f t="shared" si="909"/>
        <v>1</v>
      </c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</row>
    <row r="2580" ht="12.75" customHeight="1">
      <c r="A2580" s="52" t="s">
        <v>140</v>
      </c>
      <c r="B2580" s="26" t="s">
        <v>2005</v>
      </c>
      <c r="C2580" s="34">
        <v>967.0</v>
      </c>
      <c r="D2580" s="28" t="str">
        <f>CONCATENATE(A2580," x ", G2580)</f>
        <v>Starspangledbanner (AUS) x Shebelia (GER)</v>
      </c>
      <c r="E2580" s="26" t="s">
        <v>1902</v>
      </c>
      <c r="F2580" s="26" t="s">
        <v>2019</v>
      </c>
      <c r="G2580" s="26" t="s">
        <v>8198</v>
      </c>
      <c r="H2580" s="28"/>
      <c r="I2580" s="28"/>
      <c r="J2580" s="26" t="s">
        <v>1495</v>
      </c>
      <c r="K2580" s="26" t="s">
        <v>564</v>
      </c>
      <c r="L2580" s="55">
        <v>29000.0</v>
      </c>
      <c r="M2580" s="29">
        <f t="shared" si="910"/>
        <v>29000</v>
      </c>
      <c r="N2580" s="28"/>
      <c r="O2580" s="30">
        <v>45000.0</v>
      </c>
      <c r="P2580" s="31">
        <f t="shared" si="906"/>
        <v>0.006444444444</v>
      </c>
      <c r="Q2580" s="32">
        <f t="shared" si="907"/>
        <v>-16000</v>
      </c>
      <c r="R2580" s="32">
        <f t="shared" si="908"/>
        <v>-26000</v>
      </c>
      <c r="S2580" s="28"/>
      <c r="T2580" s="28">
        <f t="shared" si="909"/>
        <v>1</v>
      </c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</row>
    <row r="2581" ht="12.75" customHeight="1">
      <c r="A2581" s="38" t="s">
        <v>140</v>
      </c>
      <c r="B2581" s="34" t="s">
        <v>1921</v>
      </c>
      <c r="C2581" s="39" t="s">
        <v>4959</v>
      </c>
      <c r="D2581" s="28" t="s">
        <v>8199</v>
      </c>
      <c r="E2581" s="26" t="s">
        <v>1905</v>
      </c>
      <c r="F2581" s="28" t="s">
        <v>1924</v>
      </c>
      <c r="G2581" s="28" t="s">
        <v>8200</v>
      </c>
      <c r="H2581" s="28" t="s">
        <v>2674</v>
      </c>
      <c r="I2581" s="28" t="s">
        <v>2402</v>
      </c>
      <c r="J2581" s="28" t="s">
        <v>1441</v>
      </c>
      <c r="K2581" s="28" t="s">
        <v>803</v>
      </c>
      <c r="L2581" s="40">
        <v>52000.0</v>
      </c>
      <c r="M2581" s="29">
        <f t="shared" si="910"/>
        <v>52000</v>
      </c>
      <c r="N2581" s="57"/>
      <c r="O2581" s="37">
        <v>45000.0</v>
      </c>
      <c r="P2581" s="31">
        <f t="shared" si="906"/>
        <v>0.01155555556</v>
      </c>
      <c r="Q2581" s="32">
        <f t="shared" si="907"/>
        <v>7000</v>
      </c>
      <c r="R2581" s="32">
        <f t="shared" si="908"/>
        <v>-3000</v>
      </c>
      <c r="S2581" s="28"/>
      <c r="T2581" s="28">
        <f t="shared" si="909"/>
        <v>0</v>
      </c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</row>
    <row r="2582" ht="12.75" customHeight="1">
      <c r="A2582" s="38" t="s">
        <v>140</v>
      </c>
      <c r="B2582" s="34" t="s">
        <v>1921</v>
      </c>
      <c r="C2582" s="39" t="s">
        <v>3777</v>
      </c>
      <c r="D2582" s="28" t="s">
        <v>8201</v>
      </c>
      <c r="E2582" s="26" t="s">
        <v>1905</v>
      </c>
      <c r="F2582" s="28" t="s">
        <v>1952</v>
      </c>
      <c r="G2582" s="28" t="s">
        <v>8202</v>
      </c>
      <c r="H2582" s="28" t="s">
        <v>2674</v>
      </c>
      <c r="I2582" s="28" t="s">
        <v>58</v>
      </c>
      <c r="J2582" s="28" t="s">
        <v>1848</v>
      </c>
      <c r="K2582" s="28" t="s">
        <v>227</v>
      </c>
      <c r="L2582" s="40">
        <v>35000.0</v>
      </c>
      <c r="M2582" s="29">
        <f t="shared" si="910"/>
        <v>35000</v>
      </c>
      <c r="N2582" s="57"/>
      <c r="O2582" s="37">
        <v>45000.0</v>
      </c>
      <c r="P2582" s="31">
        <f t="shared" si="906"/>
        <v>0.007777777778</v>
      </c>
      <c r="Q2582" s="32">
        <f t="shared" si="907"/>
        <v>-10000</v>
      </c>
      <c r="R2582" s="32">
        <f t="shared" si="908"/>
        <v>-20000</v>
      </c>
      <c r="S2582" s="28"/>
      <c r="T2582" s="28">
        <f t="shared" si="909"/>
        <v>1</v>
      </c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</row>
    <row r="2583" ht="12.75" customHeight="1">
      <c r="A2583" s="38" t="s">
        <v>140</v>
      </c>
      <c r="B2583" s="34" t="s">
        <v>1921</v>
      </c>
      <c r="C2583" s="39" t="s">
        <v>8203</v>
      </c>
      <c r="D2583" s="28" t="s">
        <v>8204</v>
      </c>
      <c r="E2583" s="26" t="s">
        <v>1905</v>
      </c>
      <c r="F2583" s="28" t="s">
        <v>1952</v>
      </c>
      <c r="G2583" s="28" t="s">
        <v>8205</v>
      </c>
      <c r="H2583" s="28" t="s">
        <v>2674</v>
      </c>
      <c r="I2583" s="28" t="s">
        <v>86</v>
      </c>
      <c r="J2583" s="28" t="s">
        <v>1617</v>
      </c>
      <c r="K2583" s="28" t="s">
        <v>1185</v>
      </c>
      <c r="L2583" s="40">
        <v>30000.0</v>
      </c>
      <c r="M2583" s="29">
        <f t="shared" si="910"/>
        <v>30000</v>
      </c>
      <c r="N2583" s="57"/>
      <c r="O2583" s="37">
        <v>45000.0</v>
      </c>
      <c r="P2583" s="31">
        <f t="shared" si="906"/>
        <v>0.006666666667</v>
      </c>
      <c r="Q2583" s="32">
        <f t="shared" si="907"/>
        <v>-15000</v>
      </c>
      <c r="R2583" s="32">
        <f t="shared" si="908"/>
        <v>-25000</v>
      </c>
      <c r="S2583" s="28"/>
      <c r="T2583" s="28">
        <f t="shared" si="909"/>
        <v>1</v>
      </c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</row>
    <row r="2584" ht="12.75" customHeight="1">
      <c r="A2584" s="38" t="s">
        <v>140</v>
      </c>
      <c r="B2584" s="34" t="s">
        <v>1921</v>
      </c>
      <c r="C2584" s="39" t="s">
        <v>8206</v>
      </c>
      <c r="D2584" s="28" t="s">
        <v>8207</v>
      </c>
      <c r="E2584" s="26" t="s">
        <v>1902</v>
      </c>
      <c r="F2584" s="28" t="s">
        <v>1952</v>
      </c>
      <c r="G2584" s="28" t="s">
        <v>8208</v>
      </c>
      <c r="H2584" s="28" t="s">
        <v>2674</v>
      </c>
      <c r="I2584" s="28" t="s">
        <v>4404</v>
      </c>
      <c r="J2584" s="28" t="s">
        <v>1839</v>
      </c>
      <c r="K2584" s="28" t="s">
        <v>746</v>
      </c>
      <c r="L2584" s="40">
        <v>45000.0</v>
      </c>
      <c r="M2584" s="29">
        <f t="shared" si="910"/>
        <v>45000</v>
      </c>
      <c r="N2584" s="57"/>
      <c r="O2584" s="37">
        <v>45000.0</v>
      </c>
      <c r="P2584" s="31">
        <f t="shared" si="906"/>
        <v>0.01</v>
      </c>
      <c r="Q2584" s="32">
        <f t="shared" si="907"/>
        <v>0</v>
      </c>
      <c r="R2584" s="32">
        <f t="shared" si="908"/>
        <v>-10000</v>
      </c>
      <c r="S2584" s="28"/>
      <c r="T2584" s="28">
        <f t="shared" si="909"/>
        <v>1</v>
      </c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</row>
    <row r="2585" ht="12.75" customHeight="1">
      <c r="A2585" s="38" t="s">
        <v>140</v>
      </c>
      <c r="B2585" s="34" t="s">
        <v>1921</v>
      </c>
      <c r="C2585" s="39" t="s">
        <v>8209</v>
      </c>
      <c r="D2585" s="28" t="s">
        <v>8210</v>
      </c>
      <c r="E2585" s="26" t="s">
        <v>1905</v>
      </c>
      <c r="F2585" s="28" t="s">
        <v>1952</v>
      </c>
      <c r="G2585" s="28" t="s">
        <v>8211</v>
      </c>
      <c r="H2585" s="28" t="s">
        <v>2674</v>
      </c>
      <c r="I2585" s="28" t="s">
        <v>6579</v>
      </c>
      <c r="J2585" s="28" t="s">
        <v>1779</v>
      </c>
      <c r="K2585" s="28" t="s">
        <v>460</v>
      </c>
      <c r="L2585" s="40">
        <v>80000.0</v>
      </c>
      <c r="M2585" s="29">
        <f t="shared" si="910"/>
        <v>80000</v>
      </c>
      <c r="N2585" s="57"/>
      <c r="O2585" s="37">
        <v>45000.0</v>
      </c>
      <c r="P2585" s="31">
        <f t="shared" si="906"/>
        <v>0.01777777778</v>
      </c>
      <c r="Q2585" s="32">
        <f t="shared" si="907"/>
        <v>35000</v>
      </c>
      <c r="R2585" s="32">
        <f t="shared" si="908"/>
        <v>25000</v>
      </c>
      <c r="S2585" s="28"/>
      <c r="T2585" s="28">
        <f t="shared" si="909"/>
        <v>0</v>
      </c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</row>
    <row r="2586" ht="12.75" customHeight="1">
      <c r="A2586" s="38" t="s">
        <v>140</v>
      </c>
      <c r="B2586" s="34" t="s">
        <v>1928</v>
      </c>
      <c r="C2586" s="39" t="s">
        <v>6387</v>
      </c>
      <c r="D2586" s="28" t="s">
        <v>8212</v>
      </c>
      <c r="E2586" s="26" t="s">
        <v>1902</v>
      </c>
      <c r="F2586" s="28" t="s">
        <v>1952</v>
      </c>
      <c r="G2586" s="28" t="s">
        <v>8213</v>
      </c>
      <c r="H2586" s="28" t="s">
        <v>2674</v>
      </c>
      <c r="I2586" s="28" t="s">
        <v>28</v>
      </c>
      <c r="J2586" s="28" t="s">
        <v>1666</v>
      </c>
      <c r="K2586" s="28" t="s">
        <v>746</v>
      </c>
      <c r="L2586" s="40">
        <v>38000.0</v>
      </c>
      <c r="M2586" s="29">
        <f t="shared" si="910"/>
        <v>38000</v>
      </c>
      <c r="N2586" s="57"/>
      <c r="O2586" s="37">
        <v>45000.0</v>
      </c>
      <c r="P2586" s="31">
        <f t="shared" si="906"/>
        <v>0.008444444444</v>
      </c>
      <c r="Q2586" s="32">
        <f t="shared" si="907"/>
        <v>-7000</v>
      </c>
      <c r="R2586" s="32">
        <f t="shared" si="908"/>
        <v>-17000</v>
      </c>
      <c r="S2586" s="28"/>
      <c r="T2586" s="28">
        <f t="shared" si="909"/>
        <v>1</v>
      </c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</row>
    <row r="2587" ht="12.75" customHeight="1">
      <c r="A2587" s="38" t="s">
        <v>140</v>
      </c>
      <c r="B2587" s="34" t="s">
        <v>1928</v>
      </c>
      <c r="C2587" s="39" t="s">
        <v>8214</v>
      </c>
      <c r="D2587" s="28" t="s">
        <v>8215</v>
      </c>
      <c r="E2587" s="26" t="s">
        <v>1905</v>
      </c>
      <c r="F2587" s="28" t="s">
        <v>1952</v>
      </c>
      <c r="G2587" s="28" t="s">
        <v>8216</v>
      </c>
      <c r="H2587" s="28" t="s">
        <v>2674</v>
      </c>
      <c r="I2587" s="28" t="s">
        <v>127</v>
      </c>
      <c r="J2587" s="28" t="s">
        <v>1848</v>
      </c>
      <c r="K2587" s="28" t="s">
        <v>793</v>
      </c>
      <c r="L2587" s="40">
        <v>42000.0</v>
      </c>
      <c r="M2587" s="29">
        <f t="shared" si="910"/>
        <v>42000</v>
      </c>
      <c r="N2587" s="57"/>
      <c r="O2587" s="37">
        <v>45000.0</v>
      </c>
      <c r="P2587" s="31">
        <f t="shared" si="906"/>
        <v>0.009333333333</v>
      </c>
      <c r="Q2587" s="32">
        <f t="shared" si="907"/>
        <v>-3000</v>
      </c>
      <c r="R2587" s="32">
        <f t="shared" si="908"/>
        <v>-13000</v>
      </c>
      <c r="S2587" s="28"/>
      <c r="T2587" s="28">
        <f t="shared" si="909"/>
        <v>1</v>
      </c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</row>
    <row r="2588" ht="12.75" customHeight="1">
      <c r="A2588" s="38" t="s">
        <v>140</v>
      </c>
      <c r="B2588" s="34" t="s">
        <v>1928</v>
      </c>
      <c r="C2588" s="39" t="s">
        <v>2733</v>
      </c>
      <c r="D2588" s="28" t="s">
        <v>8217</v>
      </c>
      <c r="E2588" s="26" t="s">
        <v>1902</v>
      </c>
      <c r="F2588" s="28" t="s">
        <v>1952</v>
      </c>
      <c r="G2588" s="28" t="s">
        <v>8218</v>
      </c>
      <c r="H2588" s="28" t="s">
        <v>2674</v>
      </c>
      <c r="I2588" s="28" t="s">
        <v>2205</v>
      </c>
      <c r="J2588" s="28" t="s">
        <v>1449</v>
      </c>
      <c r="K2588" s="28" t="s">
        <v>903</v>
      </c>
      <c r="L2588" s="40">
        <v>25000.0</v>
      </c>
      <c r="M2588" s="29">
        <f t="shared" si="910"/>
        <v>25000</v>
      </c>
      <c r="N2588" s="57"/>
      <c r="O2588" s="37">
        <v>45000.0</v>
      </c>
      <c r="P2588" s="31">
        <f t="shared" si="906"/>
        <v>0.005555555556</v>
      </c>
      <c r="Q2588" s="32">
        <f t="shared" si="907"/>
        <v>-20000</v>
      </c>
      <c r="R2588" s="32">
        <f t="shared" si="908"/>
        <v>-30000</v>
      </c>
      <c r="S2588" s="28"/>
      <c r="T2588" s="28">
        <f t="shared" si="909"/>
        <v>1</v>
      </c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</row>
    <row r="2589" ht="12.75" customHeight="1">
      <c r="A2589" s="38" t="s">
        <v>140</v>
      </c>
      <c r="B2589" s="34" t="s">
        <v>1928</v>
      </c>
      <c r="C2589" s="39" t="s">
        <v>8219</v>
      </c>
      <c r="D2589" s="28" t="s">
        <v>8220</v>
      </c>
      <c r="E2589" s="26" t="s">
        <v>1905</v>
      </c>
      <c r="F2589" s="28" t="s">
        <v>1924</v>
      </c>
      <c r="G2589" s="28" t="s">
        <v>8221</v>
      </c>
      <c r="H2589" s="28" t="s">
        <v>2674</v>
      </c>
      <c r="I2589" s="28" t="s">
        <v>2365</v>
      </c>
      <c r="J2589" s="28" t="s">
        <v>1839</v>
      </c>
      <c r="K2589" s="28" t="s">
        <v>660</v>
      </c>
      <c r="L2589" s="40">
        <v>45000.0</v>
      </c>
      <c r="M2589" s="29">
        <f t="shared" si="910"/>
        <v>45000</v>
      </c>
      <c r="N2589" s="57"/>
      <c r="O2589" s="37">
        <v>45000.0</v>
      </c>
      <c r="P2589" s="31">
        <f t="shared" si="906"/>
        <v>0.01</v>
      </c>
      <c r="Q2589" s="32">
        <f t="shared" si="907"/>
        <v>0</v>
      </c>
      <c r="R2589" s="32">
        <f t="shared" si="908"/>
        <v>-10000</v>
      </c>
      <c r="S2589" s="28"/>
      <c r="T2589" s="28">
        <f t="shared" si="909"/>
        <v>1</v>
      </c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</row>
    <row r="2590" ht="12.75" customHeight="1">
      <c r="A2590" s="25" t="s">
        <v>140</v>
      </c>
      <c r="B2590" s="26" t="s">
        <v>1933</v>
      </c>
      <c r="C2590" s="39" t="s">
        <v>8222</v>
      </c>
      <c r="D2590" s="28" t="s">
        <v>8223</v>
      </c>
      <c r="E2590" s="28" t="s">
        <v>1905</v>
      </c>
      <c r="F2590" s="28" t="s">
        <v>1924</v>
      </c>
      <c r="G2590" s="28" t="s">
        <v>8224</v>
      </c>
      <c r="H2590" s="53" t="s">
        <v>2674</v>
      </c>
      <c r="I2590" s="28" t="s">
        <v>2505</v>
      </c>
      <c r="J2590" s="28" t="s">
        <v>1714</v>
      </c>
      <c r="K2590" s="28" t="s">
        <v>353</v>
      </c>
      <c r="L2590" s="29">
        <f t="shared" ref="L2590:L2617" si="911">M2590*1.2</f>
        <v>450000</v>
      </c>
      <c r="M2590" s="49">
        <v>375000.0</v>
      </c>
      <c r="N2590" s="28"/>
      <c r="O2590" s="37">
        <v>45000.0</v>
      </c>
      <c r="P2590" s="31">
        <f t="shared" si="906"/>
        <v>0.1</v>
      </c>
      <c r="Q2590" s="32">
        <f t="shared" si="907"/>
        <v>405000</v>
      </c>
      <c r="R2590" s="32">
        <f t="shared" si="908"/>
        <v>395000</v>
      </c>
      <c r="S2590" s="28"/>
      <c r="T2590" s="28">
        <f t="shared" si="909"/>
        <v>0</v>
      </c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</row>
    <row r="2591" ht="12.75" customHeight="1">
      <c r="A2591" s="25" t="s">
        <v>140</v>
      </c>
      <c r="B2591" s="26" t="s">
        <v>1933</v>
      </c>
      <c r="C2591" s="39" t="s">
        <v>8225</v>
      </c>
      <c r="D2591" s="28" t="s">
        <v>8226</v>
      </c>
      <c r="E2591" s="28" t="s">
        <v>1902</v>
      </c>
      <c r="F2591" s="28" t="s">
        <v>1924</v>
      </c>
      <c r="G2591" s="28" t="s">
        <v>8227</v>
      </c>
      <c r="H2591" s="53" t="s">
        <v>2674</v>
      </c>
      <c r="I2591" s="28" t="s">
        <v>79</v>
      </c>
      <c r="J2591" s="28" t="s">
        <v>1502</v>
      </c>
      <c r="K2591" s="28" t="s">
        <v>1266</v>
      </c>
      <c r="L2591" s="29">
        <f t="shared" si="911"/>
        <v>204000</v>
      </c>
      <c r="M2591" s="49">
        <v>170000.0</v>
      </c>
      <c r="N2591" s="28"/>
      <c r="O2591" s="37">
        <v>45000.0</v>
      </c>
      <c r="P2591" s="31">
        <f t="shared" si="906"/>
        <v>0.04533333333</v>
      </c>
      <c r="Q2591" s="32">
        <f t="shared" si="907"/>
        <v>159000</v>
      </c>
      <c r="R2591" s="32">
        <f t="shared" si="908"/>
        <v>149000</v>
      </c>
      <c r="S2591" s="28"/>
      <c r="T2591" s="28">
        <f t="shared" si="909"/>
        <v>0</v>
      </c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</row>
    <row r="2592" ht="12.75" customHeight="1">
      <c r="A2592" s="25" t="s">
        <v>140</v>
      </c>
      <c r="B2592" s="26" t="s">
        <v>1933</v>
      </c>
      <c r="C2592" s="39" t="s">
        <v>3825</v>
      </c>
      <c r="D2592" s="28" t="s">
        <v>8228</v>
      </c>
      <c r="E2592" s="28" t="s">
        <v>1902</v>
      </c>
      <c r="F2592" s="28" t="s">
        <v>1952</v>
      </c>
      <c r="G2592" s="28" t="s">
        <v>8229</v>
      </c>
      <c r="H2592" s="53" t="s">
        <v>2674</v>
      </c>
      <c r="I2592" s="28" t="s">
        <v>2034</v>
      </c>
      <c r="J2592" s="28" t="s">
        <v>1454</v>
      </c>
      <c r="K2592" s="28" t="s">
        <v>760</v>
      </c>
      <c r="L2592" s="29">
        <f t="shared" si="911"/>
        <v>312000</v>
      </c>
      <c r="M2592" s="49">
        <v>260000.0</v>
      </c>
      <c r="N2592" s="28"/>
      <c r="O2592" s="37">
        <v>45000.0</v>
      </c>
      <c r="P2592" s="31">
        <f t="shared" si="906"/>
        <v>0.06933333333</v>
      </c>
      <c r="Q2592" s="32">
        <f t="shared" si="907"/>
        <v>267000</v>
      </c>
      <c r="R2592" s="32">
        <f t="shared" si="908"/>
        <v>257000</v>
      </c>
      <c r="S2592" s="28"/>
      <c r="T2592" s="28">
        <f t="shared" si="909"/>
        <v>0</v>
      </c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</row>
    <row r="2593" ht="12.75" customHeight="1">
      <c r="A2593" s="25" t="s">
        <v>140</v>
      </c>
      <c r="B2593" s="26" t="s">
        <v>1933</v>
      </c>
      <c r="C2593" s="39" t="s">
        <v>5089</v>
      </c>
      <c r="D2593" s="28" t="s">
        <v>8230</v>
      </c>
      <c r="E2593" s="28" t="s">
        <v>1905</v>
      </c>
      <c r="F2593" s="28" t="s">
        <v>1952</v>
      </c>
      <c r="G2593" s="28" t="s">
        <v>8231</v>
      </c>
      <c r="H2593" s="53" t="s">
        <v>2674</v>
      </c>
      <c r="I2593" s="28" t="s">
        <v>44</v>
      </c>
      <c r="J2593" s="28" t="s">
        <v>1610</v>
      </c>
      <c r="K2593" s="28" t="s">
        <v>611</v>
      </c>
      <c r="L2593" s="29">
        <f t="shared" si="911"/>
        <v>96000</v>
      </c>
      <c r="M2593" s="49">
        <v>80000.0</v>
      </c>
      <c r="N2593" s="28"/>
      <c r="O2593" s="30">
        <v>45000.0</v>
      </c>
      <c r="P2593" s="31">
        <f t="shared" si="906"/>
        <v>0.02133333333</v>
      </c>
      <c r="Q2593" s="32">
        <f t="shared" si="907"/>
        <v>51000</v>
      </c>
      <c r="R2593" s="32">
        <f t="shared" si="908"/>
        <v>41000</v>
      </c>
      <c r="S2593" s="28"/>
      <c r="T2593" s="28">
        <f t="shared" si="909"/>
        <v>0</v>
      </c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</row>
    <row r="2594" ht="12.75" customHeight="1">
      <c r="A2594" s="25" t="s">
        <v>140</v>
      </c>
      <c r="B2594" s="26" t="s">
        <v>1933</v>
      </c>
      <c r="C2594" s="39" t="s">
        <v>8232</v>
      </c>
      <c r="D2594" s="28" t="s">
        <v>8233</v>
      </c>
      <c r="E2594" s="28" t="s">
        <v>1902</v>
      </c>
      <c r="F2594" s="28" t="s">
        <v>1924</v>
      </c>
      <c r="G2594" s="28" t="s">
        <v>8234</v>
      </c>
      <c r="H2594" s="53" t="s">
        <v>2674</v>
      </c>
      <c r="I2594" s="28" t="s">
        <v>44</v>
      </c>
      <c r="J2594" s="28" t="s">
        <v>1884</v>
      </c>
      <c r="K2594" s="28" t="s">
        <v>1240</v>
      </c>
      <c r="L2594" s="29">
        <f t="shared" si="911"/>
        <v>504000</v>
      </c>
      <c r="M2594" s="49">
        <v>420000.0</v>
      </c>
      <c r="N2594" s="28"/>
      <c r="O2594" s="37">
        <v>45000.0</v>
      </c>
      <c r="P2594" s="31">
        <f t="shared" si="906"/>
        <v>0.112</v>
      </c>
      <c r="Q2594" s="32">
        <f t="shared" si="907"/>
        <v>459000</v>
      </c>
      <c r="R2594" s="32">
        <f t="shared" si="908"/>
        <v>449000</v>
      </c>
      <c r="S2594" s="28"/>
      <c r="T2594" s="28">
        <f t="shared" si="909"/>
        <v>0</v>
      </c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</row>
    <row r="2595" ht="12.75" customHeight="1">
      <c r="A2595" s="25" t="s">
        <v>140</v>
      </c>
      <c r="B2595" s="26" t="s">
        <v>1937</v>
      </c>
      <c r="C2595" s="42" t="s">
        <v>8235</v>
      </c>
      <c r="D2595" s="28" t="s">
        <v>8236</v>
      </c>
      <c r="E2595" s="28" t="s">
        <v>1902</v>
      </c>
      <c r="F2595" s="28" t="s">
        <v>1952</v>
      </c>
      <c r="G2595" s="28" t="s">
        <v>8237</v>
      </c>
      <c r="H2595" s="28" t="s">
        <v>2674</v>
      </c>
      <c r="I2595" s="28" t="s">
        <v>2164</v>
      </c>
      <c r="J2595" s="28" t="s">
        <v>1638</v>
      </c>
      <c r="K2595" s="28" t="s">
        <v>1064</v>
      </c>
      <c r="L2595" s="29">
        <f t="shared" si="911"/>
        <v>54000</v>
      </c>
      <c r="M2595" s="43">
        <v>45000.0</v>
      </c>
      <c r="N2595" s="28"/>
      <c r="O2595" s="30">
        <v>45000.0</v>
      </c>
      <c r="P2595" s="31">
        <f>sum(M2595/O2595/100)</f>
        <v>0.01</v>
      </c>
      <c r="Q2595" s="32">
        <f>sum(M2595-O2595)</f>
        <v>0</v>
      </c>
      <c r="R2595" s="32">
        <f>M2595-O2595-$S$1</f>
        <v>-10000</v>
      </c>
      <c r="S2595" s="28"/>
      <c r="T2595" s="28">
        <f t="shared" ref="T2595:T2617" si="912">IF(O2595&gt;=M2595,1,0)</f>
        <v>1</v>
      </c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</row>
    <row r="2596" ht="12.75" customHeight="1">
      <c r="A2596" s="25" t="s">
        <v>140</v>
      </c>
      <c r="B2596" s="26" t="s">
        <v>1937</v>
      </c>
      <c r="C2596" s="44" t="s">
        <v>8235</v>
      </c>
      <c r="D2596" s="6" t="s">
        <v>8236</v>
      </c>
      <c r="E2596" s="6" t="s">
        <v>1902</v>
      </c>
      <c r="F2596" s="6" t="s">
        <v>1952</v>
      </c>
      <c r="G2596" s="6" t="s">
        <v>8237</v>
      </c>
      <c r="I2596" s="6" t="s">
        <v>2674</v>
      </c>
      <c r="J2596" s="6" t="s">
        <v>1638</v>
      </c>
      <c r="K2596" s="6" t="s">
        <v>1064</v>
      </c>
      <c r="L2596" s="29">
        <f t="shared" si="911"/>
        <v>54000</v>
      </c>
      <c r="M2596" s="45">
        <v>45000.0</v>
      </c>
      <c r="O2596" s="30">
        <v>45000.0</v>
      </c>
      <c r="P2596" s="31">
        <v>0.01</v>
      </c>
      <c r="Q2596" s="32">
        <v>0.0</v>
      </c>
      <c r="R2596" s="32">
        <v>-10000.0</v>
      </c>
      <c r="S2596" s="28"/>
      <c r="T2596" s="28">
        <f t="shared" si="912"/>
        <v>1</v>
      </c>
    </row>
    <row r="2597" ht="12.75" customHeight="1">
      <c r="A2597" s="25" t="s">
        <v>140</v>
      </c>
      <c r="B2597" s="26" t="s">
        <v>1937</v>
      </c>
      <c r="C2597" s="44" t="s">
        <v>8238</v>
      </c>
      <c r="D2597" s="6" t="s">
        <v>8239</v>
      </c>
      <c r="E2597" s="6" t="s">
        <v>1902</v>
      </c>
      <c r="F2597" s="6" t="s">
        <v>1924</v>
      </c>
      <c r="G2597" s="6" t="s">
        <v>8240</v>
      </c>
      <c r="I2597" s="6" t="s">
        <v>2674</v>
      </c>
      <c r="J2597" s="6" t="s">
        <v>1625</v>
      </c>
      <c r="K2597" s="6" t="s">
        <v>863</v>
      </c>
      <c r="L2597" s="29">
        <f t="shared" si="911"/>
        <v>60000</v>
      </c>
      <c r="M2597" s="45">
        <v>50000.0</v>
      </c>
      <c r="O2597" s="30">
        <v>45000.0</v>
      </c>
      <c r="P2597" s="31">
        <v>0.011111111111111112</v>
      </c>
      <c r="Q2597" s="32">
        <v>5000.0</v>
      </c>
      <c r="R2597" s="32">
        <v>-5000.0</v>
      </c>
      <c r="S2597" s="28"/>
      <c r="T2597" s="28">
        <f t="shared" si="912"/>
        <v>0</v>
      </c>
    </row>
    <row r="2598" ht="12.75" customHeight="1">
      <c r="A2598" s="25" t="s">
        <v>140</v>
      </c>
      <c r="B2598" s="26" t="s">
        <v>1937</v>
      </c>
      <c r="C2598" s="44" t="s">
        <v>8241</v>
      </c>
      <c r="D2598" s="6" t="s">
        <v>8242</v>
      </c>
      <c r="E2598" s="6" t="s">
        <v>1902</v>
      </c>
      <c r="F2598" s="6" t="s">
        <v>1924</v>
      </c>
      <c r="G2598" s="6" t="s">
        <v>8243</v>
      </c>
      <c r="I2598" s="6" t="s">
        <v>2674</v>
      </c>
      <c r="J2598" s="6" t="s">
        <v>1513</v>
      </c>
      <c r="K2598" s="6" t="s">
        <v>746</v>
      </c>
      <c r="L2598" s="29">
        <f t="shared" si="911"/>
        <v>36000</v>
      </c>
      <c r="M2598" s="45">
        <v>30000.0</v>
      </c>
      <c r="O2598" s="30">
        <v>45000.0</v>
      </c>
      <c r="P2598" s="31">
        <v>0.006666666666666666</v>
      </c>
      <c r="Q2598" s="32">
        <v>-15000.0</v>
      </c>
      <c r="R2598" s="32">
        <v>-25000.0</v>
      </c>
      <c r="S2598" s="28"/>
      <c r="T2598" s="28">
        <f t="shared" si="912"/>
        <v>1</v>
      </c>
    </row>
    <row r="2599" ht="12.75" customHeight="1">
      <c r="A2599" s="25" t="s">
        <v>140</v>
      </c>
      <c r="B2599" s="26" t="s">
        <v>1937</v>
      </c>
      <c r="C2599" s="44" t="s">
        <v>8244</v>
      </c>
      <c r="D2599" s="6" t="s">
        <v>8245</v>
      </c>
      <c r="E2599" s="6" t="s">
        <v>1902</v>
      </c>
      <c r="F2599" s="6" t="s">
        <v>1924</v>
      </c>
      <c r="G2599" s="6" t="s">
        <v>8246</v>
      </c>
      <c r="I2599" s="6" t="s">
        <v>2674</v>
      </c>
      <c r="J2599" s="6" t="s">
        <v>1681</v>
      </c>
      <c r="K2599" s="6" t="s">
        <v>1159</v>
      </c>
      <c r="L2599" s="29">
        <f t="shared" si="911"/>
        <v>192000</v>
      </c>
      <c r="M2599" s="45">
        <v>160000.0</v>
      </c>
      <c r="O2599" s="30">
        <v>45000.0</v>
      </c>
      <c r="P2599" s="31">
        <v>0.035555555555555556</v>
      </c>
      <c r="Q2599" s="32">
        <v>115000.0</v>
      </c>
      <c r="R2599" s="32">
        <v>105000.0</v>
      </c>
      <c r="S2599" s="28"/>
      <c r="T2599" s="28">
        <f t="shared" si="912"/>
        <v>0</v>
      </c>
    </row>
    <row r="2600" ht="12.75" customHeight="1">
      <c r="A2600" s="25" t="s">
        <v>140</v>
      </c>
      <c r="B2600" s="26" t="s">
        <v>1937</v>
      </c>
      <c r="C2600" s="44" t="s">
        <v>8247</v>
      </c>
      <c r="D2600" s="6" t="s">
        <v>8248</v>
      </c>
      <c r="E2600" s="6" t="s">
        <v>1902</v>
      </c>
      <c r="F2600" s="6" t="s">
        <v>1924</v>
      </c>
      <c r="G2600" s="6" t="s">
        <v>8249</v>
      </c>
      <c r="I2600" s="6" t="s">
        <v>2674</v>
      </c>
      <c r="J2600" s="6" t="s">
        <v>1736</v>
      </c>
      <c r="K2600" s="6" t="s">
        <v>300</v>
      </c>
      <c r="L2600" s="29">
        <f t="shared" si="911"/>
        <v>60000</v>
      </c>
      <c r="M2600" s="45">
        <v>50000.0</v>
      </c>
      <c r="O2600" s="30">
        <v>45000.0</v>
      </c>
      <c r="P2600" s="31">
        <v>0.011111111111111112</v>
      </c>
      <c r="Q2600" s="32">
        <v>5000.0</v>
      </c>
      <c r="R2600" s="32">
        <v>-5000.0</v>
      </c>
      <c r="S2600" s="28"/>
      <c r="T2600" s="28">
        <f t="shared" si="912"/>
        <v>0</v>
      </c>
    </row>
    <row r="2601" ht="12.75" customHeight="1">
      <c r="A2601" s="25" t="s">
        <v>140</v>
      </c>
      <c r="B2601" s="26" t="s">
        <v>1937</v>
      </c>
      <c r="C2601" s="44" t="s">
        <v>8250</v>
      </c>
      <c r="D2601" s="6" t="s">
        <v>8251</v>
      </c>
      <c r="E2601" s="6" t="s">
        <v>1905</v>
      </c>
      <c r="F2601" s="6" t="s">
        <v>1952</v>
      </c>
      <c r="G2601" s="6" t="s">
        <v>8252</v>
      </c>
      <c r="I2601" s="6" t="s">
        <v>2674</v>
      </c>
      <c r="J2601" s="6" t="s">
        <v>1482</v>
      </c>
      <c r="K2601" s="6" t="s">
        <v>1043</v>
      </c>
      <c r="L2601" s="29">
        <f t="shared" si="911"/>
        <v>80400</v>
      </c>
      <c r="M2601" s="45">
        <v>67000.0</v>
      </c>
      <c r="O2601" s="30">
        <v>45000.0</v>
      </c>
      <c r="P2601" s="31">
        <v>0.014888888888888889</v>
      </c>
      <c r="Q2601" s="32">
        <v>22000.0</v>
      </c>
      <c r="R2601" s="32">
        <v>12000.0</v>
      </c>
      <c r="S2601" s="28"/>
      <c r="T2601" s="28">
        <f t="shared" si="912"/>
        <v>0</v>
      </c>
    </row>
    <row r="2602" ht="12.75" customHeight="1">
      <c r="A2602" s="25" t="s">
        <v>140</v>
      </c>
      <c r="B2602" s="26" t="s">
        <v>1937</v>
      </c>
      <c r="C2602" s="44" t="s">
        <v>8253</v>
      </c>
      <c r="D2602" s="6" t="s">
        <v>8254</v>
      </c>
      <c r="E2602" s="6" t="s">
        <v>1902</v>
      </c>
      <c r="F2602" s="6" t="s">
        <v>1924</v>
      </c>
      <c r="G2602" s="6" t="s">
        <v>8255</v>
      </c>
      <c r="I2602" s="6" t="s">
        <v>2674</v>
      </c>
      <c r="J2602" s="6" t="s">
        <v>1482</v>
      </c>
      <c r="K2602" s="6" t="s">
        <v>660</v>
      </c>
      <c r="L2602" s="29">
        <f t="shared" si="911"/>
        <v>66000</v>
      </c>
      <c r="M2602" s="45">
        <v>55000.0</v>
      </c>
      <c r="O2602" s="30">
        <v>45000.0</v>
      </c>
      <c r="P2602" s="31">
        <v>0.012222222222222223</v>
      </c>
      <c r="Q2602" s="32">
        <v>10000.0</v>
      </c>
      <c r="R2602" s="32">
        <v>0.0</v>
      </c>
      <c r="S2602" s="28"/>
      <c r="T2602" s="28">
        <f t="shared" si="912"/>
        <v>0</v>
      </c>
    </row>
    <row r="2603" ht="12.75" customHeight="1">
      <c r="A2603" s="25" t="s">
        <v>140</v>
      </c>
      <c r="B2603" s="26" t="s">
        <v>1937</v>
      </c>
      <c r="C2603" s="44" t="s">
        <v>8256</v>
      </c>
      <c r="D2603" s="6" t="s">
        <v>8257</v>
      </c>
      <c r="E2603" s="6" t="s">
        <v>1902</v>
      </c>
      <c r="F2603" s="6" t="s">
        <v>1924</v>
      </c>
      <c r="G2603" s="6" t="s">
        <v>8258</v>
      </c>
      <c r="I2603" s="6" t="s">
        <v>2674</v>
      </c>
      <c r="J2603" s="6" t="s">
        <v>1851</v>
      </c>
      <c r="K2603" s="6" t="s">
        <v>1237</v>
      </c>
      <c r="L2603" s="29">
        <f t="shared" si="911"/>
        <v>114000</v>
      </c>
      <c r="M2603" s="45">
        <v>95000.0</v>
      </c>
      <c r="O2603" s="30">
        <v>45000.0</v>
      </c>
      <c r="P2603" s="31">
        <v>0.021111111111111112</v>
      </c>
      <c r="Q2603" s="32">
        <v>50000.0</v>
      </c>
      <c r="R2603" s="32">
        <v>40000.0</v>
      </c>
      <c r="S2603" s="28"/>
      <c r="T2603" s="28">
        <f t="shared" si="912"/>
        <v>0</v>
      </c>
    </row>
    <row r="2604" ht="12.75" customHeight="1">
      <c r="A2604" s="25" t="s">
        <v>140</v>
      </c>
      <c r="B2604" s="26" t="s">
        <v>1937</v>
      </c>
      <c r="C2604" s="44" t="s">
        <v>8259</v>
      </c>
      <c r="D2604" s="6" t="s">
        <v>8260</v>
      </c>
      <c r="E2604" s="6" t="s">
        <v>1902</v>
      </c>
      <c r="F2604" s="6" t="s">
        <v>1952</v>
      </c>
      <c r="G2604" s="6" t="s">
        <v>8261</v>
      </c>
      <c r="I2604" s="6" t="s">
        <v>2674</v>
      </c>
      <c r="J2604" s="6" t="s">
        <v>1459</v>
      </c>
      <c r="K2604" s="6" t="s">
        <v>713</v>
      </c>
      <c r="L2604" s="29">
        <f t="shared" si="911"/>
        <v>56400</v>
      </c>
      <c r="M2604" s="45">
        <v>47000.0</v>
      </c>
      <c r="O2604" s="30">
        <v>45000.0</v>
      </c>
      <c r="P2604" s="31">
        <v>0.010444444444444445</v>
      </c>
      <c r="Q2604" s="32">
        <v>2000.0</v>
      </c>
      <c r="R2604" s="32">
        <v>-8000.0</v>
      </c>
      <c r="S2604" s="28"/>
      <c r="T2604" s="28">
        <f t="shared" si="912"/>
        <v>0</v>
      </c>
    </row>
    <row r="2605" ht="12.75" customHeight="1">
      <c r="A2605" s="25" t="s">
        <v>140</v>
      </c>
      <c r="B2605" s="26" t="s">
        <v>1937</v>
      </c>
      <c r="C2605" s="39" t="s">
        <v>8262</v>
      </c>
      <c r="D2605" s="28" t="s">
        <v>8263</v>
      </c>
      <c r="E2605" s="28" t="s">
        <v>1902</v>
      </c>
      <c r="F2605" s="28" t="s">
        <v>1952</v>
      </c>
      <c r="G2605" s="28" t="s">
        <v>8264</v>
      </c>
      <c r="H2605" s="28" t="s">
        <v>2674</v>
      </c>
      <c r="I2605" s="28" t="s">
        <v>58</v>
      </c>
      <c r="J2605" s="28" t="s">
        <v>1874</v>
      </c>
      <c r="K2605" s="28" t="s">
        <v>1209</v>
      </c>
      <c r="L2605" s="29">
        <f t="shared" si="911"/>
        <v>36000</v>
      </c>
      <c r="M2605" s="40">
        <v>30000.0</v>
      </c>
      <c r="N2605" s="32"/>
      <c r="O2605" s="30">
        <v>45000.0</v>
      </c>
      <c r="P2605" s="31">
        <f t="shared" ref="P2605:P2617" si="913">sum(M2605/O2605/100)</f>
        <v>0.006666666667</v>
      </c>
      <c r="Q2605" s="32">
        <f t="shared" ref="Q2605:Q2617" si="914">sum(M2605-O2605)</f>
        <v>-15000</v>
      </c>
      <c r="R2605" s="32">
        <f t="shared" ref="R2605:R2617" si="915">M2605-O2605-$S$1</f>
        <v>-25000</v>
      </c>
      <c r="S2605" s="28"/>
      <c r="T2605" s="28">
        <f t="shared" si="912"/>
        <v>1</v>
      </c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</row>
    <row r="2606" ht="12.75" customHeight="1">
      <c r="A2606" s="25" t="s">
        <v>140</v>
      </c>
      <c r="B2606" s="26" t="s">
        <v>1937</v>
      </c>
      <c r="C2606" s="39" t="s">
        <v>8265</v>
      </c>
      <c r="D2606" s="28" t="s">
        <v>8266</v>
      </c>
      <c r="E2606" s="28" t="s">
        <v>1905</v>
      </c>
      <c r="F2606" s="28" t="s">
        <v>1924</v>
      </c>
      <c r="G2606" s="28" t="s">
        <v>8267</v>
      </c>
      <c r="H2606" s="28" t="s">
        <v>2674</v>
      </c>
      <c r="I2606" s="28" t="s">
        <v>1978</v>
      </c>
      <c r="J2606" s="28" t="s">
        <v>1539</v>
      </c>
      <c r="K2606" s="28" t="s">
        <v>232</v>
      </c>
      <c r="L2606" s="29">
        <f t="shared" si="911"/>
        <v>13200</v>
      </c>
      <c r="M2606" s="40">
        <v>11000.0</v>
      </c>
      <c r="N2606" s="32"/>
      <c r="O2606" s="30">
        <v>45000.0</v>
      </c>
      <c r="P2606" s="31">
        <f t="shared" si="913"/>
        <v>0.002444444444</v>
      </c>
      <c r="Q2606" s="32">
        <f t="shared" si="914"/>
        <v>-34000</v>
      </c>
      <c r="R2606" s="32">
        <f t="shared" si="915"/>
        <v>-44000</v>
      </c>
      <c r="S2606" s="28"/>
      <c r="T2606" s="28">
        <f t="shared" si="912"/>
        <v>1</v>
      </c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</row>
    <row r="2607" ht="12.75" customHeight="1">
      <c r="A2607" s="25" t="s">
        <v>140</v>
      </c>
      <c r="B2607" s="26" t="s">
        <v>1937</v>
      </c>
      <c r="C2607" s="39" t="s">
        <v>6849</v>
      </c>
      <c r="D2607" s="28" t="s">
        <v>8268</v>
      </c>
      <c r="E2607" s="28" t="s">
        <v>1902</v>
      </c>
      <c r="F2607" s="28" t="s">
        <v>1924</v>
      </c>
      <c r="G2607" s="28" t="s">
        <v>8269</v>
      </c>
      <c r="H2607" s="28" t="s">
        <v>2674</v>
      </c>
      <c r="I2607" s="28" t="s">
        <v>1968</v>
      </c>
      <c r="J2607" s="28" t="s">
        <v>1836</v>
      </c>
      <c r="K2607" s="28" t="s">
        <v>457</v>
      </c>
      <c r="L2607" s="29">
        <f t="shared" si="911"/>
        <v>84000</v>
      </c>
      <c r="M2607" s="40">
        <v>70000.0</v>
      </c>
      <c r="N2607" s="32"/>
      <c r="O2607" s="30">
        <v>45000.0</v>
      </c>
      <c r="P2607" s="31">
        <f t="shared" si="913"/>
        <v>0.01555555556</v>
      </c>
      <c r="Q2607" s="32">
        <f t="shared" si="914"/>
        <v>25000</v>
      </c>
      <c r="R2607" s="32">
        <f t="shared" si="915"/>
        <v>15000</v>
      </c>
      <c r="S2607" s="28"/>
      <c r="T2607" s="28">
        <f t="shared" si="912"/>
        <v>0</v>
      </c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</row>
    <row r="2608" ht="12.75" customHeight="1">
      <c r="A2608" s="25" t="s">
        <v>140</v>
      </c>
      <c r="B2608" s="26" t="s">
        <v>1937</v>
      </c>
      <c r="C2608" s="42" t="s">
        <v>8270</v>
      </c>
      <c r="D2608" s="28" t="s">
        <v>8271</v>
      </c>
      <c r="E2608" s="28" t="s">
        <v>1905</v>
      </c>
      <c r="F2608" s="28" t="s">
        <v>1952</v>
      </c>
      <c r="G2608" s="28" t="s">
        <v>8272</v>
      </c>
      <c r="H2608" s="28" t="s">
        <v>2674</v>
      </c>
      <c r="I2608" s="28" t="s">
        <v>2477</v>
      </c>
      <c r="J2608" s="28" t="s">
        <v>1729</v>
      </c>
      <c r="K2608" s="28" t="s">
        <v>265</v>
      </c>
      <c r="L2608" s="29">
        <f t="shared" si="911"/>
        <v>48000</v>
      </c>
      <c r="M2608" s="43">
        <v>40000.0</v>
      </c>
      <c r="N2608" s="28"/>
      <c r="O2608" s="30">
        <v>45000.0</v>
      </c>
      <c r="P2608" s="31">
        <f t="shared" si="913"/>
        <v>0.008888888889</v>
      </c>
      <c r="Q2608" s="32">
        <f t="shared" si="914"/>
        <v>-5000</v>
      </c>
      <c r="R2608" s="32">
        <f t="shared" si="915"/>
        <v>-15000</v>
      </c>
      <c r="S2608" s="28"/>
      <c r="T2608" s="28">
        <f t="shared" si="912"/>
        <v>1</v>
      </c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</row>
    <row r="2609" ht="12.75" customHeight="1">
      <c r="A2609" s="25" t="s">
        <v>140</v>
      </c>
      <c r="B2609" s="26" t="s">
        <v>1937</v>
      </c>
      <c r="C2609" s="42" t="s">
        <v>8075</v>
      </c>
      <c r="D2609" s="28" t="s">
        <v>8273</v>
      </c>
      <c r="E2609" s="28" t="s">
        <v>1905</v>
      </c>
      <c r="F2609" s="28" t="s">
        <v>1924</v>
      </c>
      <c r="G2609" s="28" t="s">
        <v>8274</v>
      </c>
      <c r="H2609" s="28" t="s">
        <v>2674</v>
      </c>
      <c r="I2609" s="28" t="s">
        <v>58</v>
      </c>
      <c r="J2609" s="28" t="s">
        <v>1612</v>
      </c>
      <c r="K2609" s="28" t="s">
        <v>679</v>
      </c>
      <c r="L2609" s="29">
        <f t="shared" si="911"/>
        <v>18000</v>
      </c>
      <c r="M2609" s="43">
        <v>15000.0</v>
      </c>
      <c r="N2609" s="28"/>
      <c r="O2609" s="30">
        <v>45000.0</v>
      </c>
      <c r="P2609" s="31">
        <f t="shared" si="913"/>
        <v>0.003333333333</v>
      </c>
      <c r="Q2609" s="32">
        <f t="shared" si="914"/>
        <v>-30000</v>
      </c>
      <c r="R2609" s="32">
        <f t="shared" si="915"/>
        <v>-40000</v>
      </c>
      <c r="S2609" s="28"/>
      <c r="T2609" s="28">
        <f t="shared" si="912"/>
        <v>1</v>
      </c>
      <c r="V2609" s="28"/>
      <c r="W2609" s="28"/>
      <c r="X2609" s="28"/>
    </row>
    <row r="2610" ht="12.75" customHeight="1">
      <c r="A2610" s="25" t="s">
        <v>140</v>
      </c>
      <c r="B2610" s="26" t="s">
        <v>1937</v>
      </c>
      <c r="C2610" s="42" t="s">
        <v>8275</v>
      </c>
      <c r="D2610" s="28" t="s">
        <v>8276</v>
      </c>
      <c r="E2610" s="28" t="s">
        <v>1905</v>
      </c>
      <c r="F2610" s="28" t="s">
        <v>1952</v>
      </c>
      <c r="G2610" s="28" t="s">
        <v>8277</v>
      </c>
      <c r="H2610" s="28" t="s">
        <v>2674</v>
      </c>
      <c r="I2610" s="28" t="s">
        <v>79</v>
      </c>
      <c r="J2610" s="28" t="s">
        <v>1676</v>
      </c>
      <c r="K2610" s="28" t="s">
        <v>593</v>
      </c>
      <c r="L2610" s="29">
        <f t="shared" si="911"/>
        <v>276000</v>
      </c>
      <c r="M2610" s="43">
        <v>230000.0</v>
      </c>
      <c r="N2610" s="28"/>
      <c r="O2610" s="30">
        <v>45000.0</v>
      </c>
      <c r="P2610" s="31">
        <f t="shared" si="913"/>
        <v>0.05111111111</v>
      </c>
      <c r="Q2610" s="32">
        <f t="shared" si="914"/>
        <v>185000</v>
      </c>
      <c r="R2610" s="32">
        <f t="shared" si="915"/>
        <v>175000</v>
      </c>
      <c r="S2610" s="28"/>
      <c r="T2610" s="28">
        <f t="shared" si="912"/>
        <v>0</v>
      </c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</row>
    <row r="2611" ht="12.75" customHeight="1">
      <c r="A2611" s="25" t="s">
        <v>140</v>
      </c>
      <c r="B2611" s="26" t="s">
        <v>1937</v>
      </c>
      <c r="C2611" s="42" t="s">
        <v>2173</v>
      </c>
      <c r="D2611" s="28" t="s">
        <v>8278</v>
      </c>
      <c r="E2611" s="28" t="s">
        <v>1902</v>
      </c>
      <c r="F2611" s="28" t="s">
        <v>1924</v>
      </c>
      <c r="G2611" s="28" t="s">
        <v>8279</v>
      </c>
      <c r="H2611" s="28" t="s">
        <v>2674</v>
      </c>
      <c r="I2611" s="28" t="s">
        <v>2634</v>
      </c>
      <c r="J2611" s="28" t="s">
        <v>1511</v>
      </c>
      <c r="K2611" s="28" t="s">
        <v>693</v>
      </c>
      <c r="L2611" s="29">
        <f t="shared" si="911"/>
        <v>90000</v>
      </c>
      <c r="M2611" s="43">
        <v>75000.0</v>
      </c>
      <c r="N2611" s="28"/>
      <c r="O2611" s="30">
        <v>45000.0</v>
      </c>
      <c r="P2611" s="31">
        <f t="shared" si="913"/>
        <v>0.01666666667</v>
      </c>
      <c r="Q2611" s="32">
        <f t="shared" si="914"/>
        <v>30000</v>
      </c>
      <c r="R2611" s="32">
        <f t="shared" si="915"/>
        <v>20000</v>
      </c>
      <c r="S2611" s="28"/>
      <c r="T2611" s="28">
        <f t="shared" si="912"/>
        <v>0</v>
      </c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</row>
    <row r="2612" ht="12.75" customHeight="1">
      <c r="A2612" s="25" t="s">
        <v>140</v>
      </c>
      <c r="B2612" s="26" t="s">
        <v>1937</v>
      </c>
      <c r="C2612" s="42" t="s">
        <v>8280</v>
      </c>
      <c r="D2612" s="28" t="s">
        <v>8281</v>
      </c>
      <c r="E2612" s="28" t="s">
        <v>1902</v>
      </c>
      <c r="F2612" s="28" t="s">
        <v>1924</v>
      </c>
      <c r="G2612" s="28" t="s">
        <v>8282</v>
      </c>
      <c r="H2612" s="28" t="s">
        <v>2674</v>
      </c>
      <c r="I2612" s="28" t="s">
        <v>79</v>
      </c>
      <c r="J2612" s="28" t="s">
        <v>1681</v>
      </c>
      <c r="K2612" s="28" t="s">
        <v>409</v>
      </c>
      <c r="L2612" s="29">
        <f t="shared" si="911"/>
        <v>168000</v>
      </c>
      <c r="M2612" s="43">
        <v>140000.0</v>
      </c>
      <c r="N2612" s="28"/>
      <c r="O2612" s="30">
        <v>45000.0</v>
      </c>
      <c r="P2612" s="31">
        <f t="shared" si="913"/>
        <v>0.03111111111</v>
      </c>
      <c r="Q2612" s="32">
        <f t="shared" si="914"/>
        <v>95000</v>
      </c>
      <c r="R2612" s="32">
        <f t="shared" si="915"/>
        <v>85000</v>
      </c>
      <c r="S2612" s="28"/>
      <c r="T2612" s="28">
        <f t="shared" si="912"/>
        <v>0</v>
      </c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</row>
    <row r="2613" ht="12.75" customHeight="1">
      <c r="A2613" s="25" t="s">
        <v>140</v>
      </c>
      <c r="B2613" s="26" t="s">
        <v>1937</v>
      </c>
      <c r="C2613" s="42" t="s">
        <v>8283</v>
      </c>
      <c r="D2613" s="28" t="s">
        <v>8284</v>
      </c>
      <c r="E2613" s="28" t="s">
        <v>1902</v>
      </c>
      <c r="F2613" s="28" t="s">
        <v>1944</v>
      </c>
      <c r="G2613" s="28" t="s">
        <v>8285</v>
      </c>
      <c r="H2613" s="28" t="s">
        <v>2674</v>
      </c>
      <c r="I2613" s="28" t="s">
        <v>4177</v>
      </c>
      <c r="J2613" s="28" t="s">
        <v>1576</v>
      </c>
      <c r="K2613" s="28" t="s">
        <v>339</v>
      </c>
      <c r="L2613" s="29">
        <f t="shared" si="911"/>
        <v>26400</v>
      </c>
      <c r="M2613" s="43">
        <v>22000.0</v>
      </c>
      <c r="N2613" s="28"/>
      <c r="O2613" s="30">
        <v>45000.0</v>
      </c>
      <c r="P2613" s="31">
        <f t="shared" si="913"/>
        <v>0.004888888889</v>
      </c>
      <c r="Q2613" s="32">
        <f t="shared" si="914"/>
        <v>-23000</v>
      </c>
      <c r="R2613" s="32">
        <f t="shared" si="915"/>
        <v>-33000</v>
      </c>
      <c r="S2613" s="28"/>
      <c r="T2613" s="28">
        <f t="shared" si="912"/>
        <v>1</v>
      </c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</row>
    <row r="2614" ht="12.75" customHeight="1">
      <c r="A2614" s="25" t="s">
        <v>140</v>
      </c>
      <c r="B2614" s="26" t="s">
        <v>1937</v>
      </c>
      <c r="C2614" s="42" t="s">
        <v>8286</v>
      </c>
      <c r="D2614" s="28" t="s">
        <v>8287</v>
      </c>
      <c r="E2614" s="28" t="s">
        <v>1902</v>
      </c>
      <c r="F2614" s="28" t="s">
        <v>1924</v>
      </c>
      <c r="G2614" s="28" t="s">
        <v>8288</v>
      </c>
      <c r="H2614" s="28" t="s">
        <v>2674</v>
      </c>
      <c r="I2614" s="28" t="s">
        <v>5355</v>
      </c>
      <c r="J2614" s="28" t="s">
        <v>1438</v>
      </c>
      <c r="K2614" s="28" t="s">
        <v>694</v>
      </c>
      <c r="L2614" s="29">
        <f t="shared" si="911"/>
        <v>36000</v>
      </c>
      <c r="M2614" s="43">
        <v>30000.0</v>
      </c>
      <c r="N2614" s="28"/>
      <c r="O2614" s="30">
        <v>45000.0</v>
      </c>
      <c r="P2614" s="31">
        <f t="shared" si="913"/>
        <v>0.006666666667</v>
      </c>
      <c r="Q2614" s="32">
        <f t="shared" si="914"/>
        <v>-15000</v>
      </c>
      <c r="R2614" s="32">
        <f t="shared" si="915"/>
        <v>-25000</v>
      </c>
      <c r="S2614" s="28"/>
      <c r="T2614" s="28">
        <f t="shared" si="912"/>
        <v>1</v>
      </c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</row>
    <row r="2615" ht="12.75" customHeight="1">
      <c r="A2615" s="25" t="s">
        <v>140</v>
      </c>
      <c r="B2615" s="26" t="s">
        <v>1937</v>
      </c>
      <c r="C2615" s="42" t="s">
        <v>8289</v>
      </c>
      <c r="D2615" s="28" t="s">
        <v>8290</v>
      </c>
      <c r="E2615" s="28" t="s">
        <v>1902</v>
      </c>
      <c r="F2615" s="28" t="s">
        <v>1952</v>
      </c>
      <c r="G2615" s="28" t="s">
        <v>8291</v>
      </c>
      <c r="H2615" s="28" t="s">
        <v>2674</v>
      </c>
      <c r="I2615" s="28" t="s">
        <v>2205</v>
      </c>
      <c r="J2615" s="28" t="s">
        <v>1619</v>
      </c>
      <c r="K2615" s="28" t="s">
        <v>565</v>
      </c>
      <c r="L2615" s="29">
        <f t="shared" si="911"/>
        <v>540000</v>
      </c>
      <c r="M2615" s="43">
        <v>450000.0</v>
      </c>
      <c r="N2615" s="28"/>
      <c r="O2615" s="30">
        <v>45000.0</v>
      </c>
      <c r="P2615" s="31">
        <f t="shared" si="913"/>
        <v>0.1</v>
      </c>
      <c r="Q2615" s="32">
        <f t="shared" si="914"/>
        <v>405000</v>
      </c>
      <c r="R2615" s="32">
        <f t="shared" si="915"/>
        <v>395000</v>
      </c>
      <c r="S2615" s="28"/>
      <c r="T2615" s="28">
        <f t="shared" si="912"/>
        <v>0</v>
      </c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</row>
    <row r="2616" ht="12.75" customHeight="1">
      <c r="A2616" s="25" t="s">
        <v>140</v>
      </c>
      <c r="B2616" s="26" t="s">
        <v>1937</v>
      </c>
      <c r="C2616" s="42" t="s">
        <v>8292</v>
      </c>
      <c r="D2616" s="28" t="s">
        <v>8293</v>
      </c>
      <c r="E2616" s="28" t="s">
        <v>1902</v>
      </c>
      <c r="F2616" s="28" t="s">
        <v>1924</v>
      </c>
      <c r="G2616" s="28" t="s">
        <v>8294</v>
      </c>
      <c r="H2616" s="28" t="s">
        <v>2674</v>
      </c>
      <c r="I2616" s="28" t="s">
        <v>64</v>
      </c>
      <c r="J2616" s="28" t="s">
        <v>1420</v>
      </c>
      <c r="K2616" s="28" t="s">
        <v>532</v>
      </c>
      <c r="L2616" s="29">
        <f t="shared" si="911"/>
        <v>186000</v>
      </c>
      <c r="M2616" s="43">
        <v>155000.0</v>
      </c>
      <c r="N2616" s="28"/>
      <c r="O2616" s="30">
        <v>45000.0</v>
      </c>
      <c r="P2616" s="31">
        <f t="shared" si="913"/>
        <v>0.03444444444</v>
      </c>
      <c r="Q2616" s="32">
        <f t="shared" si="914"/>
        <v>110000</v>
      </c>
      <c r="R2616" s="32">
        <f t="shared" si="915"/>
        <v>100000</v>
      </c>
      <c r="S2616" s="28"/>
      <c r="T2616" s="28">
        <f t="shared" si="912"/>
        <v>0</v>
      </c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</row>
    <row r="2617" ht="12.75" customHeight="1">
      <c r="A2617" s="25" t="s">
        <v>140</v>
      </c>
      <c r="B2617" s="26" t="s">
        <v>1937</v>
      </c>
      <c r="C2617" s="42" t="s">
        <v>8295</v>
      </c>
      <c r="D2617" s="28" t="s">
        <v>8296</v>
      </c>
      <c r="E2617" s="28" t="s">
        <v>1905</v>
      </c>
      <c r="F2617" s="28" t="s">
        <v>1924</v>
      </c>
      <c r="G2617" s="28" t="s">
        <v>8297</v>
      </c>
      <c r="H2617" s="28" t="s">
        <v>2674</v>
      </c>
      <c r="I2617" s="28" t="s">
        <v>2030</v>
      </c>
      <c r="J2617" s="28" t="s">
        <v>1454</v>
      </c>
      <c r="K2617" s="28" t="s">
        <v>1003</v>
      </c>
      <c r="L2617" s="29">
        <f t="shared" si="911"/>
        <v>60000</v>
      </c>
      <c r="M2617" s="43">
        <v>50000.0</v>
      </c>
      <c r="N2617" s="28"/>
      <c r="O2617" s="30">
        <v>45000.0</v>
      </c>
      <c r="P2617" s="31">
        <f t="shared" si="913"/>
        <v>0.01111111111</v>
      </c>
      <c r="Q2617" s="32">
        <f t="shared" si="914"/>
        <v>5000</v>
      </c>
      <c r="R2617" s="32">
        <f t="shared" si="915"/>
        <v>-5000</v>
      </c>
      <c r="S2617" s="28"/>
      <c r="T2617" s="28">
        <f t="shared" si="912"/>
        <v>0</v>
      </c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</row>
    <row r="2618" ht="12.75" customHeight="1">
      <c r="A2618" s="33" t="s">
        <v>141</v>
      </c>
      <c r="B2618" s="26" t="s">
        <v>1919</v>
      </c>
      <c r="C2618" s="51">
        <v>72.0</v>
      </c>
      <c r="D2618" s="26" t="s">
        <v>8298</v>
      </c>
      <c r="E2618" s="26" t="s">
        <v>1902</v>
      </c>
      <c r="F2618" s="35"/>
      <c r="G2618" s="26"/>
      <c r="H2618" s="26"/>
      <c r="I2618" s="26"/>
      <c r="J2618" s="26" t="s">
        <v>1820</v>
      </c>
      <c r="K2618" s="26" t="s">
        <v>483</v>
      </c>
      <c r="L2618" s="36">
        <v>20000.0</v>
      </c>
      <c r="M2618" s="29">
        <f t="shared" ref="M2618:M2623" si="916">L2618</f>
        <v>20000</v>
      </c>
      <c r="N2618" s="28"/>
      <c r="O2618" s="37">
        <v>15000.0</v>
      </c>
      <c r="P2618" s="31">
        <f t="shared" ref="P2618:P2623" si="917">sum(L2618/O2618/100)</f>
        <v>0.01333333333</v>
      </c>
      <c r="Q2618" s="32">
        <f t="shared" ref="Q2618:Q2623" si="918">sum(L2618-O2618)</f>
        <v>5000</v>
      </c>
      <c r="R2618" s="32">
        <f t="shared" ref="R2618:R2623" si="919">L2618-O2618-$S$1</f>
        <v>-5000</v>
      </c>
      <c r="S2618" s="28"/>
      <c r="T2618" s="28">
        <f t="shared" ref="T2618:T2623" si="920">IF(O2618&gt;=L2618,1,0)</f>
        <v>0</v>
      </c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</row>
    <row r="2619" ht="12.75" customHeight="1">
      <c r="A2619" s="33" t="s">
        <v>141</v>
      </c>
      <c r="B2619" s="26" t="s">
        <v>1919</v>
      </c>
      <c r="C2619" s="51">
        <v>139.0</v>
      </c>
      <c r="D2619" s="26" t="s">
        <v>8299</v>
      </c>
      <c r="E2619" s="26" t="s">
        <v>1905</v>
      </c>
      <c r="F2619" s="35"/>
      <c r="G2619" s="26"/>
      <c r="H2619" s="26"/>
      <c r="I2619" s="26"/>
      <c r="J2619" s="26" t="s">
        <v>1403</v>
      </c>
      <c r="K2619" s="26" t="s">
        <v>1154</v>
      </c>
      <c r="L2619" s="36">
        <v>38000.0</v>
      </c>
      <c r="M2619" s="29">
        <f t="shared" si="916"/>
        <v>38000</v>
      </c>
      <c r="N2619" s="28"/>
      <c r="O2619" s="37">
        <v>15000.0</v>
      </c>
      <c r="P2619" s="31">
        <f t="shared" si="917"/>
        <v>0.02533333333</v>
      </c>
      <c r="Q2619" s="32">
        <f t="shared" si="918"/>
        <v>23000</v>
      </c>
      <c r="R2619" s="32">
        <f t="shared" si="919"/>
        <v>13000</v>
      </c>
      <c r="S2619" s="28"/>
      <c r="T2619" s="28">
        <f t="shared" si="920"/>
        <v>0</v>
      </c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</row>
    <row r="2620" ht="12.75" customHeight="1">
      <c r="A2620" s="52" t="s">
        <v>141</v>
      </c>
      <c r="B2620" s="26" t="s">
        <v>1919</v>
      </c>
      <c r="C2620" s="34">
        <v>301.0</v>
      </c>
      <c r="D2620" s="26" t="s">
        <v>8300</v>
      </c>
      <c r="E2620" s="26" t="s">
        <v>1902</v>
      </c>
      <c r="F2620" s="28"/>
      <c r="G2620" s="28"/>
      <c r="H2620" s="28"/>
      <c r="I2620" s="28"/>
      <c r="J2620" s="26" t="s">
        <v>1820</v>
      </c>
      <c r="K2620" s="26" t="s">
        <v>625</v>
      </c>
      <c r="L2620" s="40">
        <v>30000.0</v>
      </c>
      <c r="M2620" s="29">
        <f t="shared" si="916"/>
        <v>30000</v>
      </c>
      <c r="N2620" s="53"/>
      <c r="O2620" s="37">
        <v>15000.0</v>
      </c>
      <c r="P2620" s="31">
        <f t="shared" si="917"/>
        <v>0.02</v>
      </c>
      <c r="Q2620" s="32">
        <f t="shared" si="918"/>
        <v>15000</v>
      </c>
      <c r="R2620" s="32">
        <f t="shared" si="919"/>
        <v>5000</v>
      </c>
      <c r="S2620" s="28"/>
      <c r="T2620" s="28">
        <f t="shared" si="920"/>
        <v>0</v>
      </c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</row>
    <row r="2621" ht="12.75" customHeight="1">
      <c r="A2621" s="38" t="s">
        <v>141</v>
      </c>
      <c r="B2621" s="34" t="s">
        <v>1921</v>
      </c>
      <c r="C2621" s="39" t="s">
        <v>8270</v>
      </c>
      <c r="D2621" s="28" t="s">
        <v>8301</v>
      </c>
      <c r="E2621" s="26" t="s">
        <v>1902</v>
      </c>
      <c r="F2621" s="28" t="s">
        <v>1924</v>
      </c>
      <c r="G2621" s="28" t="s">
        <v>8302</v>
      </c>
      <c r="H2621" s="28" t="s">
        <v>2387</v>
      </c>
      <c r="I2621" s="28" t="s">
        <v>5104</v>
      </c>
      <c r="J2621" s="28" t="s">
        <v>1839</v>
      </c>
      <c r="K2621" s="28" t="s">
        <v>746</v>
      </c>
      <c r="L2621" s="40">
        <v>18000.0</v>
      </c>
      <c r="M2621" s="29">
        <f t="shared" si="916"/>
        <v>18000</v>
      </c>
      <c r="N2621" s="41"/>
      <c r="O2621" s="37">
        <v>15000.0</v>
      </c>
      <c r="P2621" s="31">
        <f t="shared" si="917"/>
        <v>0.012</v>
      </c>
      <c r="Q2621" s="32">
        <f t="shared" si="918"/>
        <v>3000</v>
      </c>
      <c r="R2621" s="32">
        <f t="shared" si="919"/>
        <v>-7000</v>
      </c>
      <c r="S2621" s="28"/>
      <c r="T2621" s="28">
        <f t="shared" si="920"/>
        <v>0</v>
      </c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</row>
    <row r="2622" ht="12.75" customHeight="1">
      <c r="A2622" s="38" t="s">
        <v>141</v>
      </c>
      <c r="B2622" s="34" t="s">
        <v>1928</v>
      </c>
      <c r="C2622" s="39" t="s">
        <v>8303</v>
      </c>
      <c r="D2622" s="28" t="s">
        <v>8304</v>
      </c>
      <c r="E2622" s="26" t="s">
        <v>1902</v>
      </c>
      <c r="F2622" s="28" t="s">
        <v>1924</v>
      </c>
      <c r="G2622" s="28" t="s">
        <v>8305</v>
      </c>
      <c r="H2622" s="28" t="s">
        <v>2387</v>
      </c>
      <c r="I2622" s="28" t="s">
        <v>2830</v>
      </c>
      <c r="J2622" s="28" t="s">
        <v>1820</v>
      </c>
      <c r="K2622" s="28" t="s">
        <v>914</v>
      </c>
      <c r="L2622" s="40">
        <v>7000.0</v>
      </c>
      <c r="M2622" s="29">
        <f t="shared" si="916"/>
        <v>7000</v>
      </c>
      <c r="N2622" s="74"/>
      <c r="O2622" s="37">
        <v>15000.0</v>
      </c>
      <c r="P2622" s="31">
        <f t="shared" si="917"/>
        <v>0.004666666667</v>
      </c>
      <c r="Q2622" s="32">
        <f t="shared" si="918"/>
        <v>-8000</v>
      </c>
      <c r="R2622" s="32">
        <f t="shared" si="919"/>
        <v>-18000</v>
      </c>
      <c r="S2622" s="28"/>
      <c r="T2622" s="28">
        <f t="shared" si="920"/>
        <v>1</v>
      </c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</row>
    <row r="2623" ht="12.75" customHeight="1">
      <c r="A2623" s="38" t="s">
        <v>141</v>
      </c>
      <c r="B2623" s="34" t="s">
        <v>1928</v>
      </c>
      <c r="C2623" s="39" t="s">
        <v>5924</v>
      </c>
      <c r="D2623" s="28" t="s">
        <v>8306</v>
      </c>
      <c r="E2623" s="26" t="s">
        <v>1902</v>
      </c>
      <c r="F2623" s="28" t="s">
        <v>1924</v>
      </c>
      <c r="G2623" s="28" t="s">
        <v>8307</v>
      </c>
      <c r="H2623" s="28" t="s">
        <v>2387</v>
      </c>
      <c r="I2623" s="28" t="s">
        <v>2772</v>
      </c>
      <c r="J2623" s="28" t="s">
        <v>1820</v>
      </c>
      <c r="K2623" s="28" t="s">
        <v>634</v>
      </c>
      <c r="L2623" s="40">
        <v>5000.0</v>
      </c>
      <c r="M2623" s="29">
        <f t="shared" si="916"/>
        <v>5000</v>
      </c>
      <c r="N2623" s="71"/>
      <c r="O2623" s="37">
        <v>15000.0</v>
      </c>
      <c r="P2623" s="31">
        <f t="shared" si="917"/>
        <v>0.003333333333</v>
      </c>
      <c r="Q2623" s="32">
        <f t="shared" si="918"/>
        <v>-10000</v>
      </c>
      <c r="R2623" s="32">
        <f t="shared" si="919"/>
        <v>-20000</v>
      </c>
      <c r="S2623" s="28"/>
      <c r="T2623" s="28">
        <f t="shared" si="920"/>
        <v>1</v>
      </c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</row>
    <row r="2624" ht="12.75" customHeight="1">
      <c r="A2624" s="25" t="s">
        <v>141</v>
      </c>
      <c r="B2624" s="26" t="s">
        <v>1937</v>
      </c>
      <c r="C2624" s="44" t="s">
        <v>8308</v>
      </c>
      <c r="D2624" s="6" t="s">
        <v>8309</v>
      </c>
      <c r="E2624" s="6" t="s">
        <v>1902</v>
      </c>
      <c r="F2624" s="6" t="s">
        <v>1924</v>
      </c>
      <c r="G2624" s="6" t="s">
        <v>8310</v>
      </c>
      <c r="I2624" s="6" t="s">
        <v>2387</v>
      </c>
      <c r="J2624" s="6" t="s">
        <v>1476</v>
      </c>
      <c r="K2624" s="6" t="s">
        <v>519</v>
      </c>
      <c r="L2624" s="29">
        <f t="shared" ref="L2624:L2632" si="921">M2624*1.2</f>
        <v>264000</v>
      </c>
      <c r="M2624" s="45">
        <v>220000.0</v>
      </c>
      <c r="O2624" s="30">
        <v>15000.0</v>
      </c>
      <c r="P2624" s="31">
        <v>0.14666666666666667</v>
      </c>
      <c r="Q2624" s="32">
        <v>205000.0</v>
      </c>
      <c r="R2624" s="32">
        <v>195000.0</v>
      </c>
      <c r="S2624" s="28"/>
      <c r="T2624" s="28">
        <f t="shared" ref="T2624:T2637" si="922">IF(O2624&gt;=M2624,1,0)</f>
        <v>0</v>
      </c>
    </row>
    <row r="2625" ht="12.75" customHeight="1">
      <c r="A2625" s="25" t="s">
        <v>141</v>
      </c>
      <c r="B2625" s="26" t="s">
        <v>1937</v>
      </c>
      <c r="C2625" s="44" t="s">
        <v>8311</v>
      </c>
      <c r="D2625" s="6" t="s">
        <v>8312</v>
      </c>
      <c r="E2625" s="6" t="s">
        <v>1905</v>
      </c>
      <c r="F2625" s="6" t="s">
        <v>1924</v>
      </c>
      <c r="G2625" s="6" t="s">
        <v>8313</v>
      </c>
      <c r="I2625" s="6" t="s">
        <v>2387</v>
      </c>
      <c r="J2625" s="6" t="s">
        <v>1439</v>
      </c>
      <c r="K2625" s="6" t="s">
        <v>733</v>
      </c>
      <c r="L2625" s="29">
        <f t="shared" si="921"/>
        <v>7200</v>
      </c>
      <c r="M2625" s="45">
        <v>6000.0</v>
      </c>
      <c r="O2625" s="30">
        <v>15000.0</v>
      </c>
      <c r="P2625" s="31">
        <v>0.004</v>
      </c>
      <c r="Q2625" s="32">
        <v>-9000.0</v>
      </c>
      <c r="R2625" s="32">
        <v>-19000.0</v>
      </c>
      <c r="S2625" s="28"/>
      <c r="T2625" s="28">
        <f t="shared" si="922"/>
        <v>1</v>
      </c>
    </row>
    <row r="2626" ht="12.75" customHeight="1">
      <c r="A2626" s="25" t="s">
        <v>141</v>
      </c>
      <c r="B2626" s="26" t="s">
        <v>1937</v>
      </c>
      <c r="C2626" s="39" t="s">
        <v>8314</v>
      </c>
      <c r="D2626" s="28" t="s">
        <v>8315</v>
      </c>
      <c r="E2626" s="28" t="s">
        <v>1902</v>
      </c>
      <c r="F2626" s="28" t="s">
        <v>1924</v>
      </c>
      <c r="G2626" s="28" t="s">
        <v>8316</v>
      </c>
      <c r="H2626" s="28" t="s">
        <v>2387</v>
      </c>
      <c r="I2626" s="28" t="s">
        <v>2782</v>
      </c>
      <c r="J2626" s="28" t="s">
        <v>1821</v>
      </c>
      <c r="K2626" s="28" t="s">
        <v>1247</v>
      </c>
      <c r="L2626" s="29">
        <f t="shared" si="921"/>
        <v>168000</v>
      </c>
      <c r="M2626" s="40">
        <v>140000.0</v>
      </c>
      <c r="N2626" s="32"/>
      <c r="O2626" s="37">
        <v>15000.0</v>
      </c>
      <c r="P2626" s="31">
        <f t="shared" ref="P2626:P2637" si="923">sum(M2626/O2626/100)</f>
        <v>0.09333333333</v>
      </c>
      <c r="Q2626" s="32">
        <f t="shared" ref="Q2626:Q2637" si="924">sum(M2626-O2626)</f>
        <v>125000</v>
      </c>
      <c r="R2626" s="32">
        <f t="shared" ref="R2626:R2637" si="925">M2626-O2626-$S$1</f>
        <v>115000</v>
      </c>
      <c r="S2626" s="28"/>
      <c r="T2626" s="28">
        <f t="shared" si="922"/>
        <v>0</v>
      </c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</row>
    <row r="2627" ht="12.75" customHeight="1">
      <c r="A2627" s="25" t="s">
        <v>141</v>
      </c>
      <c r="B2627" s="26" t="s">
        <v>1937</v>
      </c>
      <c r="C2627" s="39" t="s">
        <v>8317</v>
      </c>
      <c r="D2627" s="28" t="s">
        <v>8318</v>
      </c>
      <c r="E2627" s="28" t="s">
        <v>1902</v>
      </c>
      <c r="F2627" s="28" t="s">
        <v>1924</v>
      </c>
      <c r="G2627" s="28" t="s">
        <v>8319</v>
      </c>
      <c r="H2627" s="28" t="s">
        <v>2387</v>
      </c>
      <c r="I2627" s="28" t="s">
        <v>79</v>
      </c>
      <c r="J2627" s="28" t="s">
        <v>1821</v>
      </c>
      <c r="K2627" s="28" t="s">
        <v>746</v>
      </c>
      <c r="L2627" s="29">
        <f t="shared" si="921"/>
        <v>45600</v>
      </c>
      <c r="M2627" s="40">
        <v>38000.0</v>
      </c>
      <c r="N2627" s="32"/>
      <c r="O2627" s="37">
        <v>15000.0</v>
      </c>
      <c r="P2627" s="31">
        <f t="shared" si="923"/>
        <v>0.02533333333</v>
      </c>
      <c r="Q2627" s="32">
        <f t="shared" si="924"/>
        <v>23000</v>
      </c>
      <c r="R2627" s="32">
        <f t="shared" si="925"/>
        <v>13000</v>
      </c>
      <c r="S2627" s="28"/>
      <c r="T2627" s="28">
        <f t="shared" si="922"/>
        <v>0</v>
      </c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</row>
    <row r="2628" ht="12.75" customHeight="1">
      <c r="A2628" s="25" t="s">
        <v>141</v>
      </c>
      <c r="B2628" s="26" t="s">
        <v>1937</v>
      </c>
      <c r="C2628" s="39" t="s">
        <v>2031</v>
      </c>
      <c r="D2628" s="28" t="s">
        <v>8320</v>
      </c>
      <c r="E2628" s="28" t="s">
        <v>1902</v>
      </c>
      <c r="F2628" s="28" t="s">
        <v>1924</v>
      </c>
      <c r="G2628" s="28" t="s">
        <v>8321</v>
      </c>
      <c r="H2628" s="28" t="s">
        <v>2387</v>
      </c>
      <c r="I2628" s="28" t="s">
        <v>126</v>
      </c>
      <c r="J2628" s="28" t="s">
        <v>1821</v>
      </c>
      <c r="K2628" s="28" t="s">
        <v>762</v>
      </c>
      <c r="L2628" s="29">
        <f t="shared" si="921"/>
        <v>21600</v>
      </c>
      <c r="M2628" s="40">
        <v>18000.0</v>
      </c>
      <c r="N2628" s="32"/>
      <c r="O2628" s="37">
        <v>15000.0</v>
      </c>
      <c r="P2628" s="31">
        <f t="shared" si="923"/>
        <v>0.012</v>
      </c>
      <c r="Q2628" s="32">
        <f t="shared" si="924"/>
        <v>3000</v>
      </c>
      <c r="R2628" s="32">
        <f t="shared" si="925"/>
        <v>-7000</v>
      </c>
      <c r="S2628" s="28"/>
      <c r="T2628" s="28">
        <f t="shared" si="922"/>
        <v>0</v>
      </c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</row>
    <row r="2629" ht="12.75" customHeight="1">
      <c r="A2629" s="25" t="s">
        <v>141</v>
      </c>
      <c r="B2629" s="26" t="s">
        <v>1937</v>
      </c>
      <c r="C2629" s="39" t="s">
        <v>8322</v>
      </c>
      <c r="D2629" s="28" t="s">
        <v>8323</v>
      </c>
      <c r="E2629" s="28" t="s">
        <v>1902</v>
      </c>
      <c r="F2629" s="28" t="s">
        <v>1924</v>
      </c>
      <c r="G2629" s="28" t="s">
        <v>8324</v>
      </c>
      <c r="H2629" s="28" t="s">
        <v>2387</v>
      </c>
      <c r="I2629" s="28" t="s">
        <v>2772</v>
      </c>
      <c r="J2629" s="28" t="s">
        <v>1821</v>
      </c>
      <c r="K2629" s="28" t="s">
        <v>227</v>
      </c>
      <c r="L2629" s="29">
        <f t="shared" si="921"/>
        <v>42000</v>
      </c>
      <c r="M2629" s="40">
        <v>35000.0</v>
      </c>
      <c r="N2629" s="32"/>
      <c r="O2629" s="37">
        <v>15000.0</v>
      </c>
      <c r="P2629" s="31">
        <f t="shared" si="923"/>
        <v>0.02333333333</v>
      </c>
      <c r="Q2629" s="32">
        <f t="shared" si="924"/>
        <v>20000</v>
      </c>
      <c r="R2629" s="32">
        <f t="shared" si="925"/>
        <v>10000</v>
      </c>
      <c r="S2629" s="28"/>
      <c r="T2629" s="28">
        <f t="shared" si="922"/>
        <v>0</v>
      </c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</row>
    <row r="2630" ht="12.75" customHeight="1">
      <c r="A2630" s="25" t="s">
        <v>141</v>
      </c>
      <c r="B2630" s="26" t="s">
        <v>1937</v>
      </c>
      <c r="C2630" s="39" t="s">
        <v>2838</v>
      </c>
      <c r="D2630" s="28" t="s">
        <v>8325</v>
      </c>
      <c r="E2630" s="28" t="s">
        <v>1902</v>
      </c>
      <c r="F2630" s="28" t="s">
        <v>1924</v>
      </c>
      <c r="G2630" s="28" t="s">
        <v>8326</v>
      </c>
      <c r="H2630" s="28" t="s">
        <v>2387</v>
      </c>
      <c r="I2630" s="28" t="s">
        <v>2205</v>
      </c>
      <c r="J2630" s="28" t="s">
        <v>1736</v>
      </c>
      <c r="K2630" s="28" t="s">
        <v>754</v>
      </c>
      <c r="L2630" s="29">
        <f t="shared" si="921"/>
        <v>252000</v>
      </c>
      <c r="M2630" s="40">
        <v>210000.0</v>
      </c>
      <c r="N2630" s="32"/>
      <c r="O2630" s="37">
        <v>15000.0</v>
      </c>
      <c r="P2630" s="31">
        <f t="shared" si="923"/>
        <v>0.14</v>
      </c>
      <c r="Q2630" s="32">
        <f t="shared" si="924"/>
        <v>195000</v>
      </c>
      <c r="R2630" s="32">
        <f t="shared" si="925"/>
        <v>185000</v>
      </c>
      <c r="S2630" s="28"/>
      <c r="T2630" s="28">
        <f t="shared" si="922"/>
        <v>0</v>
      </c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</row>
    <row r="2631" ht="12.75" customHeight="1">
      <c r="A2631" s="25" t="s">
        <v>141</v>
      </c>
      <c r="B2631" s="26" t="s">
        <v>1937</v>
      </c>
      <c r="C2631" s="42" t="s">
        <v>8327</v>
      </c>
      <c r="D2631" s="28" t="s">
        <v>8328</v>
      </c>
      <c r="E2631" s="28" t="s">
        <v>1902</v>
      </c>
      <c r="F2631" s="28" t="s">
        <v>1924</v>
      </c>
      <c r="G2631" s="28" t="s">
        <v>8329</v>
      </c>
      <c r="H2631" s="28" t="s">
        <v>2387</v>
      </c>
      <c r="I2631" s="28" t="s">
        <v>127</v>
      </c>
      <c r="J2631" s="28" t="s">
        <v>1821</v>
      </c>
      <c r="K2631" s="28" t="s">
        <v>1247</v>
      </c>
      <c r="L2631" s="29">
        <f t="shared" si="921"/>
        <v>312000</v>
      </c>
      <c r="M2631" s="43">
        <v>260000.0</v>
      </c>
      <c r="N2631" s="28"/>
      <c r="O2631" s="30">
        <v>15000.0</v>
      </c>
      <c r="P2631" s="31">
        <f t="shared" si="923"/>
        <v>0.1733333333</v>
      </c>
      <c r="Q2631" s="32">
        <f t="shared" si="924"/>
        <v>245000</v>
      </c>
      <c r="R2631" s="32">
        <f t="shared" si="925"/>
        <v>235000</v>
      </c>
      <c r="S2631" s="28"/>
      <c r="T2631" s="28">
        <f t="shared" si="922"/>
        <v>0</v>
      </c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</row>
    <row r="2632" ht="12.75" customHeight="1">
      <c r="A2632" s="25" t="s">
        <v>141</v>
      </c>
      <c r="B2632" s="26" t="s">
        <v>1937</v>
      </c>
      <c r="C2632" s="42" t="s">
        <v>8330</v>
      </c>
      <c r="D2632" s="28" t="s">
        <v>8331</v>
      </c>
      <c r="E2632" s="28" t="s">
        <v>1902</v>
      </c>
      <c r="F2632" s="28" t="s">
        <v>1924</v>
      </c>
      <c r="G2632" s="28" t="s">
        <v>8332</v>
      </c>
      <c r="H2632" s="28" t="s">
        <v>2387</v>
      </c>
      <c r="I2632" s="28" t="s">
        <v>2034</v>
      </c>
      <c r="J2632" s="28" t="s">
        <v>1707</v>
      </c>
      <c r="K2632" s="28" t="s">
        <v>177</v>
      </c>
      <c r="L2632" s="29">
        <f t="shared" si="921"/>
        <v>204000</v>
      </c>
      <c r="M2632" s="43">
        <v>170000.0</v>
      </c>
      <c r="N2632" s="28"/>
      <c r="O2632" s="30">
        <v>15000.0</v>
      </c>
      <c r="P2632" s="31">
        <f t="shared" si="923"/>
        <v>0.1133333333</v>
      </c>
      <c r="Q2632" s="32">
        <f t="shared" si="924"/>
        <v>155000</v>
      </c>
      <c r="R2632" s="32">
        <f t="shared" si="925"/>
        <v>145000</v>
      </c>
      <c r="S2632" s="28"/>
      <c r="T2632" s="28">
        <f t="shared" si="922"/>
        <v>0</v>
      </c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</row>
    <row r="2633" ht="12.75" customHeight="1">
      <c r="A2633" s="25" t="s">
        <v>141</v>
      </c>
      <c r="B2633" s="35" t="s">
        <v>1949</v>
      </c>
      <c r="C2633" s="27" t="s">
        <v>8333</v>
      </c>
      <c r="D2633" s="28" t="s">
        <v>8334</v>
      </c>
      <c r="E2633" s="28" t="s">
        <v>1905</v>
      </c>
      <c r="F2633" s="28" t="s">
        <v>1924</v>
      </c>
      <c r="G2633" s="28" t="s">
        <v>8335</v>
      </c>
      <c r="H2633" s="28" t="s">
        <v>2387</v>
      </c>
      <c r="I2633" s="28" t="s">
        <v>4092</v>
      </c>
      <c r="J2633" s="32" t="s">
        <v>1873</v>
      </c>
      <c r="K2633" s="32" t="s">
        <v>480</v>
      </c>
      <c r="L2633" s="29">
        <v>24000.0</v>
      </c>
      <c r="M2633" s="49">
        <v>20000.0</v>
      </c>
      <c r="N2633" s="50"/>
      <c r="O2633" s="48">
        <v>15000.0</v>
      </c>
      <c r="P2633" s="31">
        <f t="shared" si="923"/>
        <v>0.01333333333</v>
      </c>
      <c r="Q2633" s="32">
        <f t="shared" si="924"/>
        <v>5000</v>
      </c>
      <c r="R2633" s="32">
        <f t="shared" si="925"/>
        <v>-5000</v>
      </c>
      <c r="S2633" s="28"/>
      <c r="T2633" s="28">
        <f t="shared" si="922"/>
        <v>0</v>
      </c>
      <c r="U2633" s="28"/>
      <c r="V2633" s="28"/>
      <c r="W2633" s="28"/>
    </row>
    <row r="2634" ht="12.75" customHeight="1">
      <c r="A2634" s="25" t="s">
        <v>141</v>
      </c>
      <c r="B2634" s="35" t="s">
        <v>1949</v>
      </c>
      <c r="C2634" s="27" t="s">
        <v>8336</v>
      </c>
      <c r="D2634" s="28" t="s">
        <v>8337</v>
      </c>
      <c r="E2634" s="28" t="s">
        <v>1902</v>
      </c>
      <c r="F2634" s="28" t="s">
        <v>1924</v>
      </c>
      <c r="G2634" s="28" t="s">
        <v>8338</v>
      </c>
      <c r="H2634" s="28" t="s">
        <v>2387</v>
      </c>
      <c r="I2634" s="28" t="s">
        <v>126</v>
      </c>
      <c r="J2634" s="32" t="s">
        <v>1821</v>
      </c>
      <c r="K2634" s="32" t="s">
        <v>604</v>
      </c>
      <c r="L2634" s="29">
        <v>21600.0</v>
      </c>
      <c r="M2634" s="49">
        <v>18000.0</v>
      </c>
      <c r="N2634" s="50"/>
      <c r="O2634" s="48">
        <v>15000.0</v>
      </c>
      <c r="P2634" s="31">
        <f t="shared" si="923"/>
        <v>0.012</v>
      </c>
      <c r="Q2634" s="32">
        <f t="shared" si="924"/>
        <v>3000</v>
      </c>
      <c r="R2634" s="32">
        <f t="shared" si="925"/>
        <v>-7000</v>
      </c>
      <c r="S2634" s="28"/>
      <c r="T2634" s="28">
        <f t="shared" si="922"/>
        <v>0</v>
      </c>
      <c r="U2634" s="28"/>
      <c r="V2634" s="28"/>
      <c r="W2634" s="28"/>
    </row>
    <row r="2635" ht="12.75" customHeight="1">
      <c r="A2635" s="25" t="s">
        <v>141</v>
      </c>
      <c r="B2635" s="35" t="s">
        <v>1949</v>
      </c>
      <c r="C2635" s="27" t="s">
        <v>8339</v>
      </c>
      <c r="D2635" s="28" t="s">
        <v>8340</v>
      </c>
      <c r="E2635" s="28" t="s">
        <v>1902</v>
      </c>
      <c r="F2635" s="28" t="s">
        <v>1944</v>
      </c>
      <c r="G2635" s="28" t="s">
        <v>8341</v>
      </c>
      <c r="H2635" s="28" t="s">
        <v>2387</v>
      </c>
      <c r="I2635" s="28" t="s">
        <v>2477</v>
      </c>
      <c r="J2635" s="32" t="s">
        <v>1626</v>
      </c>
      <c r="K2635" s="32" t="s">
        <v>754</v>
      </c>
      <c r="L2635" s="29">
        <v>57600.0</v>
      </c>
      <c r="M2635" s="49">
        <v>48000.0</v>
      </c>
      <c r="N2635" s="50"/>
      <c r="O2635" s="48">
        <v>15000.0</v>
      </c>
      <c r="P2635" s="31">
        <f t="shared" si="923"/>
        <v>0.032</v>
      </c>
      <c r="Q2635" s="32">
        <f t="shared" si="924"/>
        <v>33000</v>
      </c>
      <c r="R2635" s="32">
        <f t="shared" si="925"/>
        <v>23000</v>
      </c>
      <c r="S2635" s="28"/>
      <c r="T2635" s="28">
        <f t="shared" si="922"/>
        <v>0</v>
      </c>
      <c r="U2635" s="28"/>
      <c r="V2635" s="28"/>
      <c r="W2635" s="28"/>
    </row>
    <row r="2636" ht="12.75" customHeight="1">
      <c r="A2636" s="25" t="s">
        <v>141</v>
      </c>
      <c r="B2636" s="35" t="s">
        <v>1949</v>
      </c>
      <c r="C2636" s="27" t="s">
        <v>8342</v>
      </c>
      <c r="D2636" s="28" t="s">
        <v>8343</v>
      </c>
      <c r="E2636" s="28" t="s">
        <v>1905</v>
      </c>
      <c r="F2636" s="28" t="s">
        <v>2382</v>
      </c>
      <c r="G2636" s="28" t="s">
        <v>8344</v>
      </c>
      <c r="H2636" s="28" t="s">
        <v>2387</v>
      </c>
      <c r="I2636" s="28" t="s">
        <v>3157</v>
      </c>
      <c r="J2636" s="32" t="s">
        <v>1827</v>
      </c>
      <c r="K2636" s="32" t="s">
        <v>1003</v>
      </c>
      <c r="L2636" s="29">
        <v>39600.0</v>
      </c>
      <c r="M2636" s="49">
        <v>33000.0</v>
      </c>
      <c r="N2636" s="50"/>
      <c r="O2636" s="48">
        <v>15000.0</v>
      </c>
      <c r="P2636" s="31">
        <f t="shared" si="923"/>
        <v>0.022</v>
      </c>
      <c r="Q2636" s="32">
        <f t="shared" si="924"/>
        <v>18000</v>
      </c>
      <c r="R2636" s="32">
        <f t="shared" si="925"/>
        <v>8000</v>
      </c>
      <c r="S2636" s="28"/>
      <c r="T2636" s="28">
        <f t="shared" si="922"/>
        <v>0</v>
      </c>
      <c r="U2636" s="28"/>
      <c r="V2636" s="28"/>
      <c r="W2636" s="28"/>
    </row>
    <row r="2637" ht="12.75" customHeight="1">
      <c r="A2637" s="25" t="s">
        <v>141</v>
      </c>
      <c r="B2637" s="35" t="s">
        <v>1949</v>
      </c>
      <c r="C2637" s="27" t="s">
        <v>8345</v>
      </c>
      <c r="D2637" s="28" t="s">
        <v>8346</v>
      </c>
      <c r="E2637" s="28" t="s">
        <v>1902</v>
      </c>
      <c r="F2637" s="28" t="s">
        <v>1924</v>
      </c>
      <c r="G2637" s="28" t="s">
        <v>8347</v>
      </c>
      <c r="H2637" s="28" t="s">
        <v>2387</v>
      </c>
      <c r="I2637" s="28" t="s">
        <v>8348</v>
      </c>
      <c r="J2637" s="32" t="s">
        <v>1821</v>
      </c>
      <c r="K2637" s="32" t="s">
        <v>177</v>
      </c>
      <c r="L2637" s="29">
        <v>60000.0</v>
      </c>
      <c r="M2637" s="49">
        <v>50000.0</v>
      </c>
      <c r="N2637" s="50"/>
      <c r="O2637" s="48">
        <v>15000.0</v>
      </c>
      <c r="P2637" s="31">
        <f t="shared" si="923"/>
        <v>0.03333333333</v>
      </c>
      <c r="Q2637" s="32">
        <f t="shared" si="924"/>
        <v>35000</v>
      </c>
      <c r="R2637" s="32">
        <f t="shared" si="925"/>
        <v>25000</v>
      </c>
      <c r="S2637" s="28"/>
      <c r="T2637" s="28">
        <f t="shared" si="922"/>
        <v>0</v>
      </c>
      <c r="U2637" s="28"/>
      <c r="V2637" s="28"/>
      <c r="W2637" s="28"/>
    </row>
    <row r="2638" ht="12.75" customHeight="1">
      <c r="A2638" s="25" t="s">
        <v>142</v>
      </c>
      <c r="B2638" s="26" t="s">
        <v>1900</v>
      </c>
      <c r="C2638" s="27">
        <v>46.0</v>
      </c>
      <c r="D2638" s="28" t="s">
        <v>8349</v>
      </c>
      <c r="E2638" s="28" t="s">
        <v>1902</v>
      </c>
      <c r="F2638" s="28"/>
      <c r="G2638" s="28" t="s">
        <v>8350</v>
      </c>
      <c r="H2638" s="28"/>
      <c r="I2638" s="28"/>
      <c r="J2638" s="28" t="s">
        <v>1387</v>
      </c>
      <c r="K2638" s="28" t="s">
        <v>1326</v>
      </c>
      <c r="L2638" s="29">
        <f t="shared" ref="L2638:L2648" si="926">M2638*1.2</f>
        <v>14400</v>
      </c>
      <c r="M2638" s="29">
        <v>12000.0</v>
      </c>
      <c r="N2638" s="28"/>
      <c r="O2638" s="37">
        <v>10000.0</v>
      </c>
      <c r="P2638" s="31">
        <f t="shared" ref="P2638:P2685" si="927">sum(L2638/O2638/100)</f>
        <v>0.0144</v>
      </c>
      <c r="Q2638" s="32">
        <f t="shared" ref="Q2638:Q2685" si="928">sum(L2638-O2638)</f>
        <v>4400</v>
      </c>
      <c r="R2638" s="32">
        <f t="shared" ref="R2638:R2685" si="929">L2638-O2638-$S$1</f>
        <v>-5600</v>
      </c>
      <c r="S2638" s="28"/>
      <c r="T2638" s="28">
        <f t="shared" ref="T2638:T2685" si="930">IF(O2638&gt;=L2638,1,0)</f>
        <v>0</v>
      </c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</row>
    <row r="2639" ht="12.75" customHeight="1">
      <c r="A2639" s="25" t="s">
        <v>142</v>
      </c>
      <c r="B2639" s="26" t="s">
        <v>1900</v>
      </c>
      <c r="C2639" s="27">
        <v>53.0</v>
      </c>
      <c r="D2639" s="28" t="s">
        <v>8351</v>
      </c>
      <c r="E2639" s="28" t="s">
        <v>1905</v>
      </c>
      <c r="F2639" s="28"/>
      <c r="G2639" s="28" t="s">
        <v>8352</v>
      </c>
      <c r="H2639" s="28"/>
      <c r="I2639" s="28"/>
      <c r="J2639" s="28" t="s">
        <v>1387</v>
      </c>
      <c r="K2639" s="28" t="s">
        <v>642</v>
      </c>
      <c r="L2639" s="29">
        <f t="shared" si="926"/>
        <v>62400</v>
      </c>
      <c r="M2639" s="29">
        <v>52000.0</v>
      </c>
      <c r="N2639" s="28"/>
      <c r="O2639" s="37">
        <v>10000.0</v>
      </c>
      <c r="P2639" s="31">
        <f t="shared" si="927"/>
        <v>0.0624</v>
      </c>
      <c r="Q2639" s="32">
        <f t="shared" si="928"/>
        <v>52400</v>
      </c>
      <c r="R2639" s="32">
        <f t="shared" si="929"/>
        <v>42400</v>
      </c>
      <c r="S2639" s="28"/>
      <c r="T2639" s="28">
        <f t="shared" si="930"/>
        <v>0</v>
      </c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</row>
    <row r="2640" ht="12.75" customHeight="1">
      <c r="A2640" s="25" t="s">
        <v>142</v>
      </c>
      <c r="B2640" s="26" t="s">
        <v>1900</v>
      </c>
      <c r="C2640" s="27">
        <v>84.0</v>
      </c>
      <c r="D2640" s="28" t="s">
        <v>8353</v>
      </c>
      <c r="E2640" s="28" t="s">
        <v>1902</v>
      </c>
      <c r="F2640" s="28"/>
      <c r="G2640" s="28" t="s">
        <v>8354</v>
      </c>
      <c r="H2640" s="28"/>
      <c r="I2640" s="28"/>
      <c r="J2640" s="28" t="s">
        <v>1586</v>
      </c>
      <c r="K2640" s="28" t="s">
        <v>624</v>
      </c>
      <c r="L2640" s="29">
        <f t="shared" si="926"/>
        <v>120000</v>
      </c>
      <c r="M2640" s="29">
        <v>100000.0</v>
      </c>
      <c r="N2640" s="28"/>
      <c r="O2640" s="37">
        <v>10000.0</v>
      </c>
      <c r="P2640" s="31">
        <f t="shared" si="927"/>
        <v>0.12</v>
      </c>
      <c r="Q2640" s="32">
        <f t="shared" si="928"/>
        <v>110000</v>
      </c>
      <c r="R2640" s="32">
        <f t="shared" si="929"/>
        <v>100000</v>
      </c>
      <c r="S2640" s="28"/>
      <c r="T2640" s="28">
        <f t="shared" si="930"/>
        <v>0</v>
      </c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</row>
    <row r="2641" ht="12.75" customHeight="1">
      <c r="A2641" s="25" t="s">
        <v>142</v>
      </c>
      <c r="B2641" s="26" t="s">
        <v>1900</v>
      </c>
      <c r="C2641" s="27">
        <v>95.0</v>
      </c>
      <c r="D2641" s="28" t="s">
        <v>8355</v>
      </c>
      <c r="E2641" s="28" t="s">
        <v>1902</v>
      </c>
      <c r="F2641" s="28"/>
      <c r="G2641" s="28" t="s">
        <v>8356</v>
      </c>
      <c r="H2641" s="28"/>
      <c r="I2641" s="28"/>
      <c r="J2641" s="28" t="s">
        <v>1874</v>
      </c>
      <c r="K2641" s="28" t="s">
        <v>729</v>
      </c>
      <c r="L2641" s="29">
        <f t="shared" si="926"/>
        <v>62400</v>
      </c>
      <c r="M2641" s="29">
        <v>52000.0</v>
      </c>
      <c r="N2641" s="28"/>
      <c r="O2641" s="37">
        <v>10000.0</v>
      </c>
      <c r="P2641" s="31">
        <f t="shared" si="927"/>
        <v>0.0624</v>
      </c>
      <c r="Q2641" s="32">
        <f t="shared" si="928"/>
        <v>52400</v>
      </c>
      <c r="R2641" s="32">
        <f t="shared" si="929"/>
        <v>42400</v>
      </c>
      <c r="S2641" s="28"/>
      <c r="T2641" s="28">
        <f t="shared" si="930"/>
        <v>0</v>
      </c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</row>
    <row r="2642" ht="12.75" customHeight="1">
      <c r="A2642" s="25" t="s">
        <v>142</v>
      </c>
      <c r="B2642" s="26" t="s">
        <v>1900</v>
      </c>
      <c r="C2642" s="27">
        <v>130.0</v>
      </c>
      <c r="D2642" s="28" t="s">
        <v>8357</v>
      </c>
      <c r="E2642" s="28" t="s">
        <v>1902</v>
      </c>
      <c r="F2642" s="28"/>
      <c r="G2642" s="28" t="s">
        <v>8358</v>
      </c>
      <c r="H2642" s="28"/>
      <c r="I2642" s="28"/>
      <c r="J2642" s="28" t="s">
        <v>1387</v>
      </c>
      <c r="K2642" s="28" t="s">
        <v>379</v>
      </c>
      <c r="L2642" s="29">
        <f t="shared" si="926"/>
        <v>120000</v>
      </c>
      <c r="M2642" s="29">
        <v>100000.0</v>
      </c>
      <c r="N2642" s="28"/>
      <c r="O2642" s="37">
        <v>10000.0</v>
      </c>
      <c r="P2642" s="31">
        <f t="shared" si="927"/>
        <v>0.12</v>
      </c>
      <c r="Q2642" s="32">
        <f t="shared" si="928"/>
        <v>110000</v>
      </c>
      <c r="R2642" s="32">
        <f t="shared" si="929"/>
        <v>100000</v>
      </c>
      <c r="S2642" s="28"/>
      <c r="T2642" s="28">
        <f t="shared" si="930"/>
        <v>0</v>
      </c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</row>
    <row r="2643" ht="12.75" customHeight="1">
      <c r="A2643" s="25" t="s">
        <v>142</v>
      </c>
      <c r="B2643" s="26" t="s">
        <v>1900</v>
      </c>
      <c r="C2643" s="27">
        <v>203.0</v>
      </c>
      <c r="D2643" s="28" t="s">
        <v>8359</v>
      </c>
      <c r="E2643" s="28" t="s">
        <v>1905</v>
      </c>
      <c r="F2643" s="28"/>
      <c r="G2643" s="28" t="s">
        <v>8360</v>
      </c>
      <c r="H2643" s="28"/>
      <c r="I2643" s="28"/>
      <c r="J2643" s="28" t="s">
        <v>1387</v>
      </c>
      <c r="K2643" s="28" t="s">
        <v>1167</v>
      </c>
      <c r="L2643" s="29">
        <f t="shared" si="926"/>
        <v>7200</v>
      </c>
      <c r="M2643" s="29">
        <v>6000.0</v>
      </c>
      <c r="N2643" s="28"/>
      <c r="O2643" s="37">
        <v>10000.0</v>
      </c>
      <c r="P2643" s="31">
        <f t="shared" si="927"/>
        <v>0.0072</v>
      </c>
      <c r="Q2643" s="32">
        <f t="shared" si="928"/>
        <v>-2800</v>
      </c>
      <c r="R2643" s="32">
        <f t="shared" si="929"/>
        <v>-12800</v>
      </c>
      <c r="S2643" s="28"/>
      <c r="T2643" s="28">
        <f t="shared" si="930"/>
        <v>1</v>
      </c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</row>
    <row r="2644" ht="12.75" customHeight="1">
      <c r="A2644" s="25" t="s">
        <v>142</v>
      </c>
      <c r="B2644" s="26" t="s">
        <v>1900</v>
      </c>
      <c r="C2644" s="27">
        <v>288.0</v>
      </c>
      <c r="D2644" s="28" t="s">
        <v>8361</v>
      </c>
      <c r="E2644" s="28" t="s">
        <v>1902</v>
      </c>
      <c r="F2644" s="28"/>
      <c r="G2644" s="28" t="s">
        <v>8362</v>
      </c>
      <c r="H2644" s="28"/>
      <c r="I2644" s="28"/>
      <c r="J2644" s="28" t="s">
        <v>812</v>
      </c>
      <c r="K2644" s="28" t="s">
        <v>756</v>
      </c>
      <c r="L2644" s="29">
        <f t="shared" si="926"/>
        <v>19200</v>
      </c>
      <c r="M2644" s="29">
        <v>16000.0</v>
      </c>
      <c r="N2644" s="28"/>
      <c r="O2644" s="37">
        <v>10000.0</v>
      </c>
      <c r="P2644" s="31">
        <f t="shared" si="927"/>
        <v>0.0192</v>
      </c>
      <c r="Q2644" s="32">
        <f t="shared" si="928"/>
        <v>9200</v>
      </c>
      <c r="R2644" s="32">
        <f t="shared" si="929"/>
        <v>-800</v>
      </c>
      <c r="S2644" s="28"/>
      <c r="T2644" s="28">
        <f t="shared" si="930"/>
        <v>0</v>
      </c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</row>
    <row r="2645" ht="12.75" customHeight="1">
      <c r="A2645" s="25" t="s">
        <v>142</v>
      </c>
      <c r="B2645" s="26" t="s">
        <v>1900</v>
      </c>
      <c r="C2645" s="27">
        <v>314.0</v>
      </c>
      <c r="D2645" s="28" t="s">
        <v>8363</v>
      </c>
      <c r="E2645" s="28" t="s">
        <v>1902</v>
      </c>
      <c r="F2645" s="28"/>
      <c r="G2645" s="28" t="s">
        <v>8364</v>
      </c>
      <c r="H2645" s="28"/>
      <c r="I2645" s="28"/>
      <c r="J2645" s="28" t="s">
        <v>1449</v>
      </c>
      <c r="K2645" s="28" t="s">
        <v>808</v>
      </c>
      <c r="L2645" s="29">
        <f t="shared" si="926"/>
        <v>9600</v>
      </c>
      <c r="M2645" s="29">
        <v>8000.0</v>
      </c>
      <c r="N2645" s="28"/>
      <c r="O2645" s="37">
        <v>10000.0</v>
      </c>
      <c r="P2645" s="31">
        <f t="shared" si="927"/>
        <v>0.0096</v>
      </c>
      <c r="Q2645" s="32">
        <f t="shared" si="928"/>
        <v>-400</v>
      </c>
      <c r="R2645" s="32">
        <f t="shared" si="929"/>
        <v>-10400</v>
      </c>
      <c r="S2645" s="28"/>
      <c r="T2645" s="28">
        <f t="shared" si="930"/>
        <v>1</v>
      </c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</row>
    <row r="2646" ht="12.75" customHeight="1">
      <c r="A2646" s="25" t="s">
        <v>142</v>
      </c>
      <c r="B2646" s="26" t="s">
        <v>1900</v>
      </c>
      <c r="C2646" s="27">
        <v>348.0</v>
      </c>
      <c r="D2646" s="28" t="s">
        <v>8365</v>
      </c>
      <c r="E2646" s="28" t="s">
        <v>1902</v>
      </c>
      <c r="F2646" s="28"/>
      <c r="G2646" s="28" t="s">
        <v>8366</v>
      </c>
      <c r="H2646" s="28"/>
      <c r="I2646" s="28"/>
      <c r="J2646" s="28" t="s">
        <v>1689</v>
      </c>
      <c r="K2646" s="28" t="s">
        <v>1387</v>
      </c>
      <c r="L2646" s="29">
        <f t="shared" si="926"/>
        <v>25200</v>
      </c>
      <c r="M2646" s="29">
        <v>21000.0</v>
      </c>
      <c r="N2646" s="28"/>
      <c r="O2646" s="37">
        <v>10000.0</v>
      </c>
      <c r="P2646" s="31">
        <f t="shared" si="927"/>
        <v>0.0252</v>
      </c>
      <c r="Q2646" s="32">
        <f t="shared" si="928"/>
        <v>15200</v>
      </c>
      <c r="R2646" s="32">
        <f t="shared" si="929"/>
        <v>5200</v>
      </c>
      <c r="S2646" s="28"/>
      <c r="T2646" s="28">
        <f t="shared" si="930"/>
        <v>0</v>
      </c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</row>
    <row r="2647" ht="12.75" customHeight="1">
      <c r="A2647" s="25" t="s">
        <v>142</v>
      </c>
      <c r="B2647" s="26" t="s">
        <v>1900</v>
      </c>
      <c r="C2647" s="27">
        <v>388.0</v>
      </c>
      <c r="D2647" s="28" t="s">
        <v>8367</v>
      </c>
      <c r="E2647" s="28" t="s">
        <v>1905</v>
      </c>
      <c r="F2647" s="28"/>
      <c r="G2647" s="28" t="s">
        <v>8368</v>
      </c>
      <c r="H2647" s="28"/>
      <c r="I2647" s="28"/>
      <c r="J2647" s="28" t="s">
        <v>854</v>
      </c>
      <c r="K2647" s="28" t="s">
        <v>853</v>
      </c>
      <c r="L2647" s="29">
        <f t="shared" si="926"/>
        <v>6000</v>
      </c>
      <c r="M2647" s="29">
        <v>5000.0</v>
      </c>
      <c r="N2647" s="28"/>
      <c r="O2647" s="37">
        <v>10000.0</v>
      </c>
      <c r="P2647" s="31">
        <f t="shared" si="927"/>
        <v>0.006</v>
      </c>
      <c r="Q2647" s="32">
        <f t="shared" si="928"/>
        <v>-4000</v>
      </c>
      <c r="R2647" s="32">
        <f t="shared" si="929"/>
        <v>-14000</v>
      </c>
      <c r="S2647" s="28"/>
      <c r="T2647" s="28">
        <f t="shared" si="930"/>
        <v>1</v>
      </c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</row>
    <row r="2648" ht="12.75" customHeight="1">
      <c r="A2648" s="25" t="s">
        <v>142</v>
      </c>
      <c r="B2648" s="26" t="s">
        <v>1900</v>
      </c>
      <c r="C2648" s="27">
        <v>449.0</v>
      </c>
      <c r="D2648" s="28" t="s">
        <v>8369</v>
      </c>
      <c r="E2648" s="28" t="s">
        <v>1902</v>
      </c>
      <c r="F2648" s="28"/>
      <c r="G2648" s="28" t="s">
        <v>8370</v>
      </c>
      <c r="H2648" s="28"/>
      <c r="I2648" s="28"/>
      <c r="J2648" s="28" t="s">
        <v>1387</v>
      </c>
      <c r="K2648" s="28" t="s">
        <v>623</v>
      </c>
      <c r="L2648" s="29">
        <f t="shared" si="926"/>
        <v>13200</v>
      </c>
      <c r="M2648" s="29">
        <v>11000.0</v>
      </c>
      <c r="N2648" s="28"/>
      <c r="O2648" s="37">
        <v>10000.0</v>
      </c>
      <c r="P2648" s="31">
        <f t="shared" si="927"/>
        <v>0.0132</v>
      </c>
      <c r="Q2648" s="32">
        <f t="shared" si="928"/>
        <v>3200</v>
      </c>
      <c r="R2648" s="32">
        <f t="shared" si="929"/>
        <v>-6800</v>
      </c>
      <c r="S2648" s="28"/>
      <c r="T2648" s="28">
        <f t="shared" si="930"/>
        <v>0</v>
      </c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</row>
    <row r="2649" ht="12.75" customHeight="1">
      <c r="A2649" s="52" t="s">
        <v>142</v>
      </c>
      <c r="B2649" s="26" t="s">
        <v>1919</v>
      </c>
      <c r="C2649" s="34">
        <v>314.0</v>
      </c>
      <c r="D2649" s="26" t="s">
        <v>8371</v>
      </c>
      <c r="E2649" s="26" t="s">
        <v>1905</v>
      </c>
      <c r="F2649" s="28"/>
      <c r="G2649" s="28"/>
      <c r="H2649" s="28"/>
      <c r="I2649" s="28"/>
      <c r="J2649" s="26" t="s">
        <v>1593</v>
      </c>
      <c r="K2649" s="26" t="s">
        <v>1012</v>
      </c>
      <c r="L2649" s="40">
        <v>35000.0</v>
      </c>
      <c r="M2649" s="29">
        <f t="shared" ref="M2649:M2681" si="931">L2649</f>
        <v>35000</v>
      </c>
      <c r="N2649" s="53"/>
      <c r="O2649" s="37">
        <v>10000.0</v>
      </c>
      <c r="P2649" s="31">
        <f t="shared" si="927"/>
        <v>0.035</v>
      </c>
      <c r="Q2649" s="32">
        <f t="shared" si="928"/>
        <v>25000</v>
      </c>
      <c r="R2649" s="32">
        <f t="shared" si="929"/>
        <v>15000</v>
      </c>
      <c r="S2649" s="28"/>
      <c r="T2649" s="28">
        <f t="shared" si="930"/>
        <v>0</v>
      </c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</row>
    <row r="2650" ht="12.75" customHeight="1">
      <c r="A2650" s="52" t="s">
        <v>142</v>
      </c>
      <c r="B2650" s="26" t="s">
        <v>1919</v>
      </c>
      <c r="C2650" s="34">
        <v>344.0</v>
      </c>
      <c r="D2650" s="26" t="s">
        <v>8372</v>
      </c>
      <c r="E2650" s="26" t="s">
        <v>1905</v>
      </c>
      <c r="F2650" s="28"/>
      <c r="G2650" s="28"/>
      <c r="H2650" s="28"/>
      <c r="I2650" s="28"/>
      <c r="J2650" s="26" t="s">
        <v>1387</v>
      </c>
      <c r="K2650" s="26" t="s">
        <v>927</v>
      </c>
      <c r="L2650" s="40">
        <v>60000.0</v>
      </c>
      <c r="M2650" s="29">
        <f t="shared" si="931"/>
        <v>60000</v>
      </c>
      <c r="N2650" s="53"/>
      <c r="O2650" s="37">
        <v>10000.0</v>
      </c>
      <c r="P2650" s="31">
        <f t="shared" si="927"/>
        <v>0.06</v>
      </c>
      <c r="Q2650" s="32">
        <f t="shared" si="928"/>
        <v>50000</v>
      </c>
      <c r="R2650" s="32">
        <f t="shared" si="929"/>
        <v>40000</v>
      </c>
      <c r="S2650" s="28"/>
      <c r="T2650" s="28">
        <f t="shared" si="930"/>
        <v>0</v>
      </c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</row>
    <row r="2651" ht="12.75" customHeight="1">
      <c r="A2651" s="52" t="s">
        <v>142</v>
      </c>
      <c r="B2651" s="26" t="s">
        <v>1919</v>
      </c>
      <c r="C2651" s="34">
        <v>411.0</v>
      </c>
      <c r="D2651" s="26" t="s">
        <v>8373</v>
      </c>
      <c r="E2651" s="26" t="s">
        <v>1902</v>
      </c>
      <c r="F2651" s="28"/>
      <c r="G2651" s="28"/>
      <c r="H2651" s="28"/>
      <c r="I2651" s="28"/>
      <c r="J2651" s="26" t="s">
        <v>1387</v>
      </c>
      <c r="K2651" s="26" t="s">
        <v>835</v>
      </c>
      <c r="L2651" s="40">
        <v>155000.0</v>
      </c>
      <c r="M2651" s="29">
        <f t="shared" si="931"/>
        <v>155000</v>
      </c>
      <c r="N2651" s="53"/>
      <c r="O2651" s="37">
        <v>10000.0</v>
      </c>
      <c r="P2651" s="31">
        <f t="shared" si="927"/>
        <v>0.155</v>
      </c>
      <c r="Q2651" s="32">
        <f t="shared" si="928"/>
        <v>145000</v>
      </c>
      <c r="R2651" s="32">
        <f t="shared" si="929"/>
        <v>135000</v>
      </c>
      <c r="S2651" s="28"/>
      <c r="T2651" s="28">
        <f t="shared" si="930"/>
        <v>0</v>
      </c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</row>
    <row r="2652" ht="12.75" customHeight="1">
      <c r="A2652" s="52" t="s">
        <v>142</v>
      </c>
      <c r="B2652" s="26" t="s">
        <v>1919</v>
      </c>
      <c r="C2652" s="34">
        <v>450.0</v>
      </c>
      <c r="D2652" s="26" t="s">
        <v>8374</v>
      </c>
      <c r="E2652" s="26" t="s">
        <v>1905</v>
      </c>
      <c r="F2652" s="28"/>
      <c r="G2652" s="28"/>
      <c r="H2652" s="28"/>
      <c r="I2652" s="28"/>
      <c r="J2652" s="26" t="s">
        <v>1551</v>
      </c>
      <c r="K2652" s="26" t="s">
        <v>872</v>
      </c>
      <c r="L2652" s="40">
        <v>85000.0</v>
      </c>
      <c r="M2652" s="29">
        <f t="shared" si="931"/>
        <v>85000</v>
      </c>
      <c r="N2652" s="53"/>
      <c r="O2652" s="37">
        <v>10000.0</v>
      </c>
      <c r="P2652" s="31">
        <f t="shared" si="927"/>
        <v>0.085</v>
      </c>
      <c r="Q2652" s="32">
        <f t="shared" si="928"/>
        <v>75000</v>
      </c>
      <c r="R2652" s="32">
        <f t="shared" si="929"/>
        <v>65000</v>
      </c>
      <c r="S2652" s="28"/>
      <c r="T2652" s="28">
        <f t="shared" si="930"/>
        <v>0</v>
      </c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</row>
    <row r="2653" ht="12.75" customHeight="1">
      <c r="A2653" s="52" t="s">
        <v>142</v>
      </c>
      <c r="B2653" s="26" t="s">
        <v>2005</v>
      </c>
      <c r="C2653" s="34">
        <v>605.0</v>
      </c>
      <c r="D2653" s="28" t="s">
        <v>8375</v>
      </c>
      <c r="E2653" s="26" t="s">
        <v>1902</v>
      </c>
      <c r="F2653" s="26" t="s">
        <v>2139</v>
      </c>
      <c r="G2653" s="26" t="s">
        <v>8376</v>
      </c>
      <c r="H2653" s="28"/>
      <c r="I2653" s="28"/>
      <c r="J2653" s="26" t="s">
        <v>1469</v>
      </c>
      <c r="K2653" s="26" t="s">
        <v>988</v>
      </c>
      <c r="L2653" s="40">
        <v>16000.0</v>
      </c>
      <c r="M2653" s="29">
        <f t="shared" si="931"/>
        <v>16000</v>
      </c>
      <c r="N2653" s="53"/>
      <c r="O2653" s="37">
        <v>10000.0</v>
      </c>
      <c r="P2653" s="31">
        <f t="shared" si="927"/>
        <v>0.016</v>
      </c>
      <c r="Q2653" s="32">
        <f t="shared" si="928"/>
        <v>6000</v>
      </c>
      <c r="R2653" s="32">
        <f t="shared" si="929"/>
        <v>-4000</v>
      </c>
      <c r="S2653" s="28"/>
      <c r="T2653" s="28">
        <f t="shared" si="930"/>
        <v>0</v>
      </c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</row>
    <row r="2654" ht="12.75" customHeight="1">
      <c r="A2654" s="33" t="s">
        <v>142</v>
      </c>
      <c r="B2654" s="26" t="s">
        <v>2005</v>
      </c>
      <c r="C2654" s="54">
        <v>656.0</v>
      </c>
      <c r="D2654" s="28" t="s">
        <v>8377</v>
      </c>
      <c r="E2654" s="26" t="s">
        <v>1902</v>
      </c>
      <c r="F2654" s="35" t="s">
        <v>1924</v>
      </c>
      <c r="G2654" s="35" t="s">
        <v>8378</v>
      </c>
      <c r="H2654" s="28"/>
      <c r="I2654" s="28"/>
      <c r="J2654" s="35" t="s">
        <v>1858</v>
      </c>
      <c r="K2654" s="35" t="s">
        <v>1142</v>
      </c>
      <c r="L2654" s="40">
        <v>15000.0</v>
      </c>
      <c r="M2654" s="29">
        <f t="shared" si="931"/>
        <v>15000</v>
      </c>
      <c r="N2654" s="53"/>
      <c r="O2654" s="37">
        <v>10000.0</v>
      </c>
      <c r="P2654" s="31">
        <f t="shared" si="927"/>
        <v>0.015</v>
      </c>
      <c r="Q2654" s="32">
        <f t="shared" si="928"/>
        <v>5000</v>
      </c>
      <c r="R2654" s="32">
        <f t="shared" si="929"/>
        <v>-5000</v>
      </c>
      <c r="S2654" s="28"/>
      <c r="T2654" s="28">
        <f t="shared" si="930"/>
        <v>0</v>
      </c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</row>
    <row r="2655" ht="12.75" customHeight="1">
      <c r="A2655" s="52" t="s">
        <v>142</v>
      </c>
      <c r="B2655" s="26" t="s">
        <v>2005</v>
      </c>
      <c r="C2655" s="34">
        <v>686.0</v>
      </c>
      <c r="D2655" s="28" t="s">
        <v>8379</v>
      </c>
      <c r="E2655" s="26" t="s">
        <v>1905</v>
      </c>
      <c r="F2655" s="26" t="s">
        <v>1924</v>
      </c>
      <c r="G2655" s="26" t="s">
        <v>8380</v>
      </c>
      <c r="H2655" s="28"/>
      <c r="I2655" s="28"/>
      <c r="J2655" s="26" t="s">
        <v>1658</v>
      </c>
      <c r="K2655" s="26" t="s">
        <v>1142</v>
      </c>
      <c r="L2655" s="36">
        <v>35000.0</v>
      </c>
      <c r="M2655" s="29">
        <f t="shared" si="931"/>
        <v>35000</v>
      </c>
      <c r="N2655" s="53"/>
      <c r="O2655" s="37">
        <v>10000.0</v>
      </c>
      <c r="P2655" s="31">
        <f t="shared" si="927"/>
        <v>0.035</v>
      </c>
      <c r="Q2655" s="32">
        <f t="shared" si="928"/>
        <v>25000</v>
      </c>
      <c r="R2655" s="32">
        <f t="shared" si="929"/>
        <v>15000</v>
      </c>
      <c r="S2655" s="28"/>
      <c r="T2655" s="28">
        <f t="shared" si="930"/>
        <v>0</v>
      </c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</row>
    <row r="2656" ht="12.75" customHeight="1">
      <c r="A2656" s="33" t="s">
        <v>142</v>
      </c>
      <c r="B2656" s="26" t="s">
        <v>2005</v>
      </c>
      <c r="C2656" s="54">
        <v>718.0</v>
      </c>
      <c r="D2656" s="35" t="s">
        <v>8381</v>
      </c>
      <c r="E2656" s="26" t="s">
        <v>1905</v>
      </c>
      <c r="F2656" s="35" t="s">
        <v>1924</v>
      </c>
      <c r="G2656" s="35">
        <v>2023.0</v>
      </c>
      <c r="H2656" s="28"/>
      <c r="I2656" s="28"/>
      <c r="J2656" s="35" t="s">
        <v>1387</v>
      </c>
      <c r="K2656" s="35" t="s">
        <v>850</v>
      </c>
      <c r="L2656" s="40">
        <v>80000.0</v>
      </c>
      <c r="M2656" s="29">
        <f t="shared" si="931"/>
        <v>80000</v>
      </c>
      <c r="N2656" s="53"/>
      <c r="O2656" s="37">
        <v>10000.0</v>
      </c>
      <c r="P2656" s="31">
        <f t="shared" si="927"/>
        <v>0.08</v>
      </c>
      <c r="Q2656" s="32">
        <f t="shared" si="928"/>
        <v>70000</v>
      </c>
      <c r="R2656" s="32">
        <f t="shared" si="929"/>
        <v>60000</v>
      </c>
      <c r="S2656" s="28"/>
      <c r="T2656" s="28">
        <f t="shared" si="930"/>
        <v>0</v>
      </c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</row>
    <row r="2657" ht="12.75" customHeight="1">
      <c r="A2657" s="52" t="s">
        <v>142</v>
      </c>
      <c r="B2657" s="26" t="s">
        <v>2005</v>
      </c>
      <c r="C2657" s="34">
        <v>731.0</v>
      </c>
      <c r="D2657" s="26" t="s">
        <v>8382</v>
      </c>
      <c r="E2657" s="26" t="s">
        <v>1905</v>
      </c>
      <c r="F2657" s="26" t="s">
        <v>2019</v>
      </c>
      <c r="G2657" s="26" t="s">
        <v>8383</v>
      </c>
      <c r="H2657" s="28"/>
      <c r="I2657" s="28"/>
      <c r="J2657" s="26" t="s">
        <v>1387</v>
      </c>
      <c r="K2657" s="26" t="s">
        <v>1132</v>
      </c>
      <c r="L2657" s="36">
        <v>6000.0</v>
      </c>
      <c r="M2657" s="29">
        <f t="shared" si="931"/>
        <v>6000</v>
      </c>
      <c r="N2657" s="53"/>
      <c r="O2657" s="37">
        <v>10000.0</v>
      </c>
      <c r="P2657" s="31">
        <f t="shared" si="927"/>
        <v>0.006</v>
      </c>
      <c r="Q2657" s="32">
        <f t="shared" si="928"/>
        <v>-4000</v>
      </c>
      <c r="R2657" s="32">
        <f t="shared" si="929"/>
        <v>-14000</v>
      </c>
      <c r="S2657" s="28"/>
      <c r="T2657" s="28">
        <f t="shared" si="930"/>
        <v>1</v>
      </c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</row>
    <row r="2658" ht="12.75" customHeight="1">
      <c r="A2658" s="52" t="s">
        <v>142</v>
      </c>
      <c r="B2658" s="26" t="s">
        <v>2005</v>
      </c>
      <c r="C2658" s="34">
        <v>745.0</v>
      </c>
      <c r="D2658" s="26" t="s">
        <v>8384</v>
      </c>
      <c r="E2658" s="26" t="s">
        <v>1902</v>
      </c>
      <c r="F2658" s="26" t="s">
        <v>2019</v>
      </c>
      <c r="G2658" s="26" t="s">
        <v>8385</v>
      </c>
      <c r="H2658" s="28"/>
      <c r="I2658" s="28"/>
      <c r="J2658" s="26" t="s">
        <v>1551</v>
      </c>
      <c r="K2658" s="26" t="s">
        <v>795</v>
      </c>
      <c r="L2658" s="36">
        <v>62000.0</v>
      </c>
      <c r="M2658" s="29">
        <f t="shared" si="931"/>
        <v>62000</v>
      </c>
      <c r="N2658" s="53"/>
      <c r="O2658" s="37">
        <v>10000.0</v>
      </c>
      <c r="P2658" s="31">
        <f t="shared" si="927"/>
        <v>0.062</v>
      </c>
      <c r="Q2658" s="32">
        <f t="shared" si="928"/>
        <v>52000</v>
      </c>
      <c r="R2658" s="32">
        <f t="shared" si="929"/>
        <v>42000</v>
      </c>
      <c r="S2658" s="28"/>
      <c r="T2658" s="28">
        <f t="shared" si="930"/>
        <v>0</v>
      </c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</row>
    <row r="2659" ht="12.75" customHeight="1">
      <c r="A2659" s="52" t="s">
        <v>142</v>
      </c>
      <c r="B2659" s="26" t="s">
        <v>2005</v>
      </c>
      <c r="C2659" s="34">
        <v>842.0</v>
      </c>
      <c r="D2659" s="28" t="str">
        <f t="shared" ref="D2659:D2662" si="932">CONCATENATE(A2659," x ", G2659)</f>
        <v>Supremacy (IRE) x Little Avon (GB)</v>
      </c>
      <c r="E2659" s="26" t="s">
        <v>1905</v>
      </c>
      <c r="F2659" s="26" t="s">
        <v>2437</v>
      </c>
      <c r="G2659" s="26" t="s">
        <v>8386</v>
      </c>
      <c r="H2659" s="28"/>
      <c r="I2659" s="28"/>
      <c r="J2659" s="26" t="s">
        <v>1582</v>
      </c>
      <c r="K2659" s="26" t="s">
        <v>738</v>
      </c>
      <c r="L2659" s="55">
        <v>8000.0</v>
      </c>
      <c r="M2659" s="29">
        <f t="shared" si="931"/>
        <v>8000</v>
      </c>
      <c r="N2659" s="28"/>
      <c r="O2659" s="37">
        <v>10000.0</v>
      </c>
      <c r="P2659" s="31">
        <f t="shared" si="927"/>
        <v>0.008</v>
      </c>
      <c r="Q2659" s="32">
        <f t="shared" si="928"/>
        <v>-2000</v>
      </c>
      <c r="R2659" s="32">
        <f t="shared" si="929"/>
        <v>-12000</v>
      </c>
      <c r="S2659" s="28"/>
      <c r="T2659" s="28">
        <f t="shared" si="930"/>
        <v>1</v>
      </c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</row>
    <row r="2660" ht="12.75" customHeight="1">
      <c r="A2660" s="52" t="s">
        <v>142</v>
      </c>
      <c r="B2660" s="26" t="s">
        <v>2005</v>
      </c>
      <c r="C2660" s="34">
        <v>881.0</v>
      </c>
      <c r="D2660" s="28" t="str">
        <f t="shared" si="932"/>
        <v>Supremacy (IRE) x Ms Sasha Malia (IRE)</v>
      </c>
      <c r="E2660" s="26" t="s">
        <v>1902</v>
      </c>
      <c r="F2660" s="26" t="s">
        <v>2437</v>
      </c>
      <c r="G2660" s="26" t="s">
        <v>8387</v>
      </c>
      <c r="H2660" s="28"/>
      <c r="I2660" s="28"/>
      <c r="J2660" s="26" t="s">
        <v>1573</v>
      </c>
      <c r="K2660" s="26" t="s">
        <v>1088</v>
      </c>
      <c r="L2660" s="55">
        <v>40000.0</v>
      </c>
      <c r="M2660" s="29">
        <f t="shared" si="931"/>
        <v>40000</v>
      </c>
      <c r="N2660" s="28"/>
      <c r="O2660" s="37">
        <v>10000.0</v>
      </c>
      <c r="P2660" s="31">
        <f t="shared" si="927"/>
        <v>0.04</v>
      </c>
      <c r="Q2660" s="32">
        <f t="shared" si="928"/>
        <v>30000</v>
      </c>
      <c r="R2660" s="32">
        <f t="shared" si="929"/>
        <v>20000</v>
      </c>
      <c r="S2660" s="28"/>
      <c r="T2660" s="28">
        <f t="shared" si="930"/>
        <v>0</v>
      </c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</row>
    <row r="2661" ht="12.75" customHeight="1">
      <c r="A2661" s="52" t="s">
        <v>142</v>
      </c>
      <c r="B2661" s="26" t="s">
        <v>2005</v>
      </c>
      <c r="C2661" s="34">
        <v>890.0</v>
      </c>
      <c r="D2661" s="28" t="str">
        <f t="shared" si="932"/>
        <v>Supremacy (IRE) x Mzyoon (IRE)</v>
      </c>
      <c r="E2661" s="26" t="s">
        <v>1902</v>
      </c>
      <c r="F2661" s="26" t="s">
        <v>2019</v>
      </c>
      <c r="G2661" s="26" t="s">
        <v>8388</v>
      </c>
      <c r="H2661" s="28"/>
      <c r="I2661" s="28"/>
      <c r="J2661" s="26" t="s">
        <v>1834</v>
      </c>
      <c r="K2661" s="26" t="s">
        <v>857</v>
      </c>
      <c r="L2661" s="55">
        <v>14000.0</v>
      </c>
      <c r="M2661" s="29">
        <f t="shared" si="931"/>
        <v>14000</v>
      </c>
      <c r="N2661" s="28"/>
      <c r="O2661" s="37">
        <v>10000.0</v>
      </c>
      <c r="P2661" s="31">
        <f t="shared" si="927"/>
        <v>0.014</v>
      </c>
      <c r="Q2661" s="32">
        <f t="shared" si="928"/>
        <v>4000</v>
      </c>
      <c r="R2661" s="32">
        <f t="shared" si="929"/>
        <v>-6000</v>
      </c>
      <c r="S2661" s="28"/>
      <c r="T2661" s="28">
        <f t="shared" si="930"/>
        <v>0</v>
      </c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</row>
    <row r="2662" ht="12.75" customHeight="1">
      <c r="A2662" s="52" t="s">
        <v>142</v>
      </c>
      <c r="B2662" s="26" t="s">
        <v>2005</v>
      </c>
      <c r="C2662" s="34">
        <v>940.0</v>
      </c>
      <c r="D2662" s="28" t="str">
        <f t="shared" si="932"/>
        <v>Supremacy (IRE) x Rocking (GB)</v>
      </c>
      <c r="E2662" s="26" t="s">
        <v>1905</v>
      </c>
      <c r="F2662" s="26" t="s">
        <v>2019</v>
      </c>
      <c r="G2662" s="26" t="s">
        <v>8389</v>
      </c>
      <c r="H2662" s="28"/>
      <c r="I2662" s="28"/>
      <c r="J2662" s="26" t="s">
        <v>1865</v>
      </c>
      <c r="K2662" s="26" t="s">
        <v>1280</v>
      </c>
      <c r="L2662" s="55">
        <v>20000.0</v>
      </c>
      <c r="M2662" s="29">
        <f t="shared" si="931"/>
        <v>20000</v>
      </c>
      <c r="N2662" s="28"/>
      <c r="O2662" s="37">
        <v>10000.0</v>
      </c>
      <c r="P2662" s="31">
        <f t="shared" si="927"/>
        <v>0.02</v>
      </c>
      <c r="Q2662" s="32">
        <f t="shared" si="928"/>
        <v>10000</v>
      </c>
      <c r="R2662" s="32">
        <f t="shared" si="929"/>
        <v>0</v>
      </c>
      <c r="S2662" s="28"/>
      <c r="T2662" s="28">
        <f t="shared" si="930"/>
        <v>0</v>
      </c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</row>
    <row r="2663" ht="12.75" customHeight="1">
      <c r="A2663" s="38" t="s">
        <v>142</v>
      </c>
      <c r="B2663" s="34" t="s">
        <v>1921</v>
      </c>
      <c r="C2663" s="39" t="s">
        <v>5312</v>
      </c>
      <c r="D2663" s="28" t="s">
        <v>8390</v>
      </c>
      <c r="E2663" s="26" t="s">
        <v>1902</v>
      </c>
      <c r="F2663" s="28" t="s">
        <v>1952</v>
      </c>
      <c r="G2663" s="28" t="s">
        <v>8391</v>
      </c>
      <c r="H2663" s="28" t="s">
        <v>102</v>
      </c>
      <c r="I2663" s="28" t="s">
        <v>8392</v>
      </c>
      <c r="J2663" s="28" t="s">
        <v>1666</v>
      </c>
      <c r="K2663" s="28" t="s">
        <v>618</v>
      </c>
      <c r="L2663" s="40">
        <v>16000.0</v>
      </c>
      <c r="M2663" s="29">
        <f t="shared" si="931"/>
        <v>16000</v>
      </c>
      <c r="N2663" s="26"/>
      <c r="O2663" s="37">
        <v>10000.0</v>
      </c>
      <c r="P2663" s="31">
        <f t="shared" si="927"/>
        <v>0.016</v>
      </c>
      <c r="Q2663" s="32">
        <f t="shared" si="928"/>
        <v>6000</v>
      </c>
      <c r="R2663" s="32">
        <f t="shared" si="929"/>
        <v>-4000</v>
      </c>
      <c r="S2663" s="28"/>
      <c r="T2663" s="28">
        <f t="shared" si="930"/>
        <v>0</v>
      </c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</row>
    <row r="2664" ht="12.75" customHeight="1">
      <c r="A2664" s="38" t="s">
        <v>142</v>
      </c>
      <c r="B2664" s="34" t="s">
        <v>1921</v>
      </c>
      <c r="C2664" s="39" t="s">
        <v>8393</v>
      </c>
      <c r="D2664" s="28" t="s">
        <v>8394</v>
      </c>
      <c r="E2664" s="26" t="s">
        <v>1905</v>
      </c>
      <c r="F2664" s="28" t="s">
        <v>1952</v>
      </c>
      <c r="G2664" s="28" t="s">
        <v>8395</v>
      </c>
      <c r="H2664" s="28" t="s">
        <v>102</v>
      </c>
      <c r="I2664" s="28" t="s">
        <v>140</v>
      </c>
      <c r="J2664" s="28" t="s">
        <v>1593</v>
      </c>
      <c r="K2664" s="28" t="s">
        <v>261</v>
      </c>
      <c r="L2664" s="40">
        <v>4000.0</v>
      </c>
      <c r="M2664" s="29">
        <f t="shared" si="931"/>
        <v>4000</v>
      </c>
      <c r="N2664" s="26"/>
      <c r="O2664" s="37">
        <v>10000.0</v>
      </c>
      <c r="P2664" s="31">
        <f t="shared" si="927"/>
        <v>0.004</v>
      </c>
      <c r="Q2664" s="32">
        <f t="shared" si="928"/>
        <v>-6000</v>
      </c>
      <c r="R2664" s="32">
        <f t="shared" si="929"/>
        <v>-16000</v>
      </c>
      <c r="S2664" s="28"/>
      <c r="T2664" s="28">
        <f t="shared" si="930"/>
        <v>1</v>
      </c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</row>
    <row r="2665" ht="12.75" customHeight="1">
      <c r="A2665" s="38" t="s">
        <v>142</v>
      </c>
      <c r="B2665" s="34" t="s">
        <v>1921</v>
      </c>
      <c r="C2665" s="39" t="s">
        <v>8396</v>
      </c>
      <c r="D2665" s="28" t="s">
        <v>8397</v>
      </c>
      <c r="E2665" s="26" t="s">
        <v>1902</v>
      </c>
      <c r="F2665" s="28" t="s">
        <v>1924</v>
      </c>
      <c r="G2665" s="28" t="s">
        <v>8398</v>
      </c>
      <c r="H2665" s="28" t="s">
        <v>102</v>
      </c>
      <c r="I2665" s="28" t="s">
        <v>8399</v>
      </c>
      <c r="J2665" s="28" t="s">
        <v>1801</v>
      </c>
      <c r="K2665" s="28" t="s">
        <v>675</v>
      </c>
      <c r="L2665" s="40">
        <v>36000.0</v>
      </c>
      <c r="M2665" s="29">
        <f t="shared" si="931"/>
        <v>36000</v>
      </c>
      <c r="N2665" s="26"/>
      <c r="O2665" s="37">
        <v>10000.0</v>
      </c>
      <c r="P2665" s="31">
        <f t="shared" si="927"/>
        <v>0.036</v>
      </c>
      <c r="Q2665" s="32">
        <f t="shared" si="928"/>
        <v>26000</v>
      </c>
      <c r="R2665" s="32">
        <f t="shared" si="929"/>
        <v>16000</v>
      </c>
      <c r="S2665" s="28"/>
      <c r="T2665" s="28">
        <f t="shared" si="930"/>
        <v>0</v>
      </c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</row>
    <row r="2666" ht="12.75" customHeight="1">
      <c r="A2666" s="38" t="s">
        <v>142</v>
      </c>
      <c r="B2666" s="34" t="s">
        <v>1921</v>
      </c>
      <c r="C2666" s="39" t="s">
        <v>5900</v>
      </c>
      <c r="D2666" s="28" t="s">
        <v>8400</v>
      </c>
      <c r="E2666" s="26" t="s">
        <v>1902</v>
      </c>
      <c r="F2666" s="28" t="s">
        <v>1924</v>
      </c>
      <c r="G2666" s="28" t="s">
        <v>8401</v>
      </c>
      <c r="H2666" s="28" t="s">
        <v>102</v>
      </c>
      <c r="I2666" s="28" t="s">
        <v>2205</v>
      </c>
      <c r="J2666" s="28" t="s">
        <v>1516</v>
      </c>
      <c r="K2666" s="28" t="s">
        <v>1306</v>
      </c>
      <c r="L2666" s="40">
        <v>32000.0</v>
      </c>
      <c r="M2666" s="29">
        <f t="shared" si="931"/>
        <v>32000</v>
      </c>
      <c r="N2666" s="26"/>
      <c r="O2666" s="37">
        <v>10000.0</v>
      </c>
      <c r="P2666" s="31">
        <f t="shared" si="927"/>
        <v>0.032</v>
      </c>
      <c r="Q2666" s="32">
        <f t="shared" si="928"/>
        <v>22000</v>
      </c>
      <c r="R2666" s="32">
        <f t="shared" si="929"/>
        <v>12000</v>
      </c>
      <c r="S2666" s="28"/>
      <c r="T2666" s="28">
        <f t="shared" si="930"/>
        <v>0</v>
      </c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</row>
    <row r="2667" ht="12.75" customHeight="1">
      <c r="A2667" s="38" t="s">
        <v>142</v>
      </c>
      <c r="B2667" s="34" t="s">
        <v>1921</v>
      </c>
      <c r="C2667" s="39" t="s">
        <v>7631</v>
      </c>
      <c r="D2667" s="28" t="s">
        <v>8402</v>
      </c>
      <c r="E2667" s="26" t="s">
        <v>1902</v>
      </c>
      <c r="F2667" s="28" t="s">
        <v>1924</v>
      </c>
      <c r="G2667" s="28" t="s">
        <v>8403</v>
      </c>
      <c r="H2667" s="28" t="s">
        <v>102</v>
      </c>
      <c r="I2667" s="28" t="s">
        <v>3113</v>
      </c>
      <c r="J2667" s="28" t="s">
        <v>1741</v>
      </c>
      <c r="K2667" s="28" t="s">
        <v>1387</v>
      </c>
      <c r="L2667" s="40">
        <v>12500.0</v>
      </c>
      <c r="M2667" s="29">
        <f t="shared" si="931"/>
        <v>12500</v>
      </c>
      <c r="N2667" s="26"/>
      <c r="O2667" s="37">
        <v>10000.0</v>
      </c>
      <c r="P2667" s="31">
        <f t="shared" si="927"/>
        <v>0.0125</v>
      </c>
      <c r="Q2667" s="32">
        <f t="shared" si="928"/>
        <v>2500</v>
      </c>
      <c r="R2667" s="32">
        <f t="shared" si="929"/>
        <v>-7500</v>
      </c>
      <c r="S2667" s="28"/>
      <c r="T2667" s="28">
        <f t="shared" si="930"/>
        <v>0</v>
      </c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</row>
    <row r="2668" ht="12.75" customHeight="1">
      <c r="A2668" s="38" t="s">
        <v>142</v>
      </c>
      <c r="B2668" s="34" t="s">
        <v>1921</v>
      </c>
      <c r="C2668" s="39" t="s">
        <v>7140</v>
      </c>
      <c r="D2668" s="28" t="s">
        <v>8404</v>
      </c>
      <c r="E2668" s="26" t="s">
        <v>1905</v>
      </c>
      <c r="F2668" s="28" t="s">
        <v>1952</v>
      </c>
      <c r="G2668" s="28" t="s">
        <v>8405</v>
      </c>
      <c r="H2668" s="28" t="s">
        <v>102</v>
      </c>
      <c r="I2668" s="28" t="s">
        <v>43</v>
      </c>
      <c r="J2668" s="28" t="s">
        <v>1387</v>
      </c>
      <c r="K2668" s="28" t="s">
        <v>774</v>
      </c>
      <c r="L2668" s="40">
        <v>20000.0</v>
      </c>
      <c r="M2668" s="29">
        <f t="shared" si="931"/>
        <v>20000</v>
      </c>
      <c r="N2668" s="26"/>
      <c r="O2668" s="37">
        <v>10000.0</v>
      </c>
      <c r="P2668" s="31">
        <f t="shared" si="927"/>
        <v>0.02</v>
      </c>
      <c r="Q2668" s="32">
        <f t="shared" si="928"/>
        <v>10000</v>
      </c>
      <c r="R2668" s="32">
        <f t="shared" si="929"/>
        <v>0</v>
      </c>
      <c r="S2668" s="28"/>
      <c r="T2668" s="28">
        <f t="shared" si="930"/>
        <v>0</v>
      </c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</row>
    <row r="2669" ht="12.75" customHeight="1">
      <c r="A2669" s="38" t="s">
        <v>142</v>
      </c>
      <c r="B2669" s="34" t="s">
        <v>1921</v>
      </c>
      <c r="C2669" s="39" t="s">
        <v>8406</v>
      </c>
      <c r="D2669" s="28" t="s">
        <v>8407</v>
      </c>
      <c r="E2669" s="26" t="s">
        <v>1905</v>
      </c>
      <c r="F2669" s="28" t="s">
        <v>1924</v>
      </c>
      <c r="G2669" s="28" t="s">
        <v>8408</v>
      </c>
      <c r="H2669" s="28" t="s">
        <v>102</v>
      </c>
      <c r="I2669" s="28" t="s">
        <v>3486</v>
      </c>
      <c r="J2669" s="28" t="s">
        <v>1524</v>
      </c>
      <c r="K2669" s="28" t="s">
        <v>248</v>
      </c>
      <c r="L2669" s="40">
        <v>18000.0</v>
      </c>
      <c r="M2669" s="29">
        <f t="shared" si="931"/>
        <v>18000</v>
      </c>
      <c r="N2669" s="26"/>
      <c r="O2669" s="37">
        <v>10000.0</v>
      </c>
      <c r="P2669" s="31">
        <f t="shared" si="927"/>
        <v>0.018</v>
      </c>
      <c r="Q2669" s="32">
        <f t="shared" si="928"/>
        <v>8000</v>
      </c>
      <c r="R2669" s="32">
        <f t="shared" si="929"/>
        <v>-2000</v>
      </c>
      <c r="S2669" s="28"/>
      <c r="T2669" s="28">
        <f t="shared" si="930"/>
        <v>0</v>
      </c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</row>
    <row r="2670" ht="12.75" customHeight="1">
      <c r="A2670" s="38" t="s">
        <v>142</v>
      </c>
      <c r="B2670" s="34" t="s">
        <v>1921</v>
      </c>
      <c r="C2670" s="39" t="s">
        <v>8409</v>
      </c>
      <c r="D2670" s="28" t="s">
        <v>8410</v>
      </c>
      <c r="E2670" s="26" t="s">
        <v>1905</v>
      </c>
      <c r="F2670" s="28" t="s">
        <v>1924</v>
      </c>
      <c r="G2670" s="28" t="s">
        <v>8411</v>
      </c>
      <c r="H2670" s="28" t="s">
        <v>102</v>
      </c>
      <c r="I2670" s="28" t="s">
        <v>7132</v>
      </c>
      <c r="J2670" s="28" t="s">
        <v>1765</v>
      </c>
      <c r="K2670" s="28" t="s">
        <v>1200</v>
      </c>
      <c r="L2670" s="40">
        <v>3000.0</v>
      </c>
      <c r="M2670" s="29">
        <f t="shared" si="931"/>
        <v>3000</v>
      </c>
      <c r="N2670" s="26"/>
      <c r="O2670" s="37">
        <v>10000.0</v>
      </c>
      <c r="P2670" s="31">
        <f t="shared" si="927"/>
        <v>0.003</v>
      </c>
      <c r="Q2670" s="32">
        <f t="shared" si="928"/>
        <v>-7000</v>
      </c>
      <c r="R2670" s="32">
        <f t="shared" si="929"/>
        <v>-17000</v>
      </c>
      <c r="S2670" s="28"/>
      <c r="T2670" s="28">
        <f t="shared" si="930"/>
        <v>1</v>
      </c>
      <c r="V2670" s="28"/>
      <c r="W2670" s="28"/>
      <c r="X2670" s="28"/>
    </row>
    <row r="2671" ht="12.75" customHeight="1">
      <c r="A2671" s="38" t="s">
        <v>142</v>
      </c>
      <c r="B2671" s="34" t="s">
        <v>1921</v>
      </c>
      <c r="C2671" s="39" t="s">
        <v>8412</v>
      </c>
      <c r="D2671" s="28" t="s">
        <v>8413</v>
      </c>
      <c r="E2671" s="26" t="s">
        <v>1902</v>
      </c>
      <c r="F2671" s="28" t="s">
        <v>1924</v>
      </c>
      <c r="G2671" s="28" t="s">
        <v>8414</v>
      </c>
      <c r="H2671" s="28" t="s">
        <v>102</v>
      </c>
      <c r="I2671" s="28" t="s">
        <v>1927</v>
      </c>
      <c r="J2671" s="28" t="s">
        <v>1531</v>
      </c>
      <c r="K2671" s="28" t="s">
        <v>385</v>
      </c>
      <c r="L2671" s="40">
        <v>18000.0</v>
      </c>
      <c r="M2671" s="29">
        <f t="shared" si="931"/>
        <v>18000</v>
      </c>
      <c r="N2671" s="26"/>
      <c r="O2671" s="37">
        <v>10000.0</v>
      </c>
      <c r="P2671" s="31">
        <f t="shared" si="927"/>
        <v>0.018</v>
      </c>
      <c r="Q2671" s="32">
        <f t="shared" si="928"/>
        <v>8000</v>
      </c>
      <c r="R2671" s="32">
        <f t="shared" si="929"/>
        <v>-2000</v>
      </c>
      <c r="S2671" s="28"/>
      <c r="T2671" s="28">
        <f t="shared" si="930"/>
        <v>0</v>
      </c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</row>
    <row r="2672" ht="12.75" customHeight="1">
      <c r="A2672" s="38" t="s">
        <v>142</v>
      </c>
      <c r="B2672" s="34" t="s">
        <v>1921</v>
      </c>
      <c r="C2672" s="39" t="s">
        <v>6245</v>
      </c>
      <c r="D2672" s="28" t="s">
        <v>8415</v>
      </c>
      <c r="E2672" s="26" t="s">
        <v>1902</v>
      </c>
      <c r="F2672" s="28" t="s">
        <v>1924</v>
      </c>
      <c r="G2672" s="28" t="s">
        <v>8416</v>
      </c>
      <c r="H2672" s="28" t="s">
        <v>102</v>
      </c>
      <c r="I2672" s="28" t="s">
        <v>79</v>
      </c>
      <c r="J2672" s="28" t="s">
        <v>1832</v>
      </c>
      <c r="K2672" s="28" t="s">
        <v>1050</v>
      </c>
      <c r="L2672" s="40">
        <v>14500.0</v>
      </c>
      <c r="M2672" s="29">
        <f t="shared" si="931"/>
        <v>14500</v>
      </c>
      <c r="N2672" s="26"/>
      <c r="O2672" s="37">
        <v>10000.0</v>
      </c>
      <c r="P2672" s="31">
        <f t="shared" si="927"/>
        <v>0.0145</v>
      </c>
      <c r="Q2672" s="32">
        <f t="shared" si="928"/>
        <v>4500</v>
      </c>
      <c r="R2672" s="32">
        <f t="shared" si="929"/>
        <v>-5500</v>
      </c>
      <c r="S2672" s="28"/>
      <c r="T2672" s="28">
        <f t="shared" si="930"/>
        <v>0</v>
      </c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</row>
    <row r="2673" ht="12.75" customHeight="1">
      <c r="A2673" s="38" t="s">
        <v>142</v>
      </c>
      <c r="B2673" s="34" t="s">
        <v>1921</v>
      </c>
      <c r="C2673" s="39" t="s">
        <v>8417</v>
      </c>
      <c r="D2673" s="28" t="s">
        <v>8418</v>
      </c>
      <c r="E2673" s="26" t="s">
        <v>1905</v>
      </c>
      <c r="F2673" s="28" t="s">
        <v>1924</v>
      </c>
      <c r="G2673" s="28" t="s">
        <v>8419</v>
      </c>
      <c r="H2673" s="28" t="s">
        <v>102</v>
      </c>
      <c r="I2673" s="28" t="s">
        <v>6579</v>
      </c>
      <c r="J2673" s="28" t="s">
        <v>1430</v>
      </c>
      <c r="K2673" s="28" t="s">
        <v>1271</v>
      </c>
      <c r="L2673" s="40">
        <v>1500.0</v>
      </c>
      <c r="M2673" s="29">
        <f t="shared" si="931"/>
        <v>1500</v>
      </c>
      <c r="N2673" s="26"/>
      <c r="O2673" s="37">
        <v>10000.0</v>
      </c>
      <c r="P2673" s="31">
        <f t="shared" si="927"/>
        <v>0.0015</v>
      </c>
      <c r="Q2673" s="32">
        <f t="shared" si="928"/>
        <v>-8500</v>
      </c>
      <c r="R2673" s="32">
        <f t="shared" si="929"/>
        <v>-18500</v>
      </c>
      <c r="S2673" s="28"/>
      <c r="T2673" s="28">
        <f t="shared" si="930"/>
        <v>1</v>
      </c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</row>
    <row r="2674" ht="12.75" customHeight="1">
      <c r="A2674" s="38" t="s">
        <v>142</v>
      </c>
      <c r="B2674" s="34" t="s">
        <v>1921</v>
      </c>
      <c r="C2674" s="39" t="s">
        <v>6543</v>
      </c>
      <c r="D2674" s="28" t="s">
        <v>8420</v>
      </c>
      <c r="E2674" s="26" t="s">
        <v>1902</v>
      </c>
      <c r="F2674" s="28" t="s">
        <v>1924</v>
      </c>
      <c r="G2674" s="28" t="s">
        <v>8421</v>
      </c>
      <c r="H2674" s="28" t="s">
        <v>102</v>
      </c>
      <c r="I2674" s="28" t="s">
        <v>2041</v>
      </c>
      <c r="J2674" s="28" t="s">
        <v>1510</v>
      </c>
      <c r="K2674" s="28" t="s">
        <v>1200</v>
      </c>
      <c r="L2674" s="40">
        <v>1000.0</v>
      </c>
      <c r="M2674" s="29">
        <f t="shared" si="931"/>
        <v>1000</v>
      </c>
      <c r="N2674" s="26"/>
      <c r="O2674" s="37">
        <v>10000.0</v>
      </c>
      <c r="P2674" s="31">
        <f t="shared" si="927"/>
        <v>0.001</v>
      </c>
      <c r="Q2674" s="32">
        <f t="shared" si="928"/>
        <v>-9000</v>
      </c>
      <c r="R2674" s="32">
        <f t="shared" si="929"/>
        <v>-19000</v>
      </c>
      <c r="S2674" s="28"/>
      <c r="T2674" s="28">
        <f t="shared" si="930"/>
        <v>1</v>
      </c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</row>
    <row r="2675" ht="12.75" customHeight="1">
      <c r="A2675" s="38" t="s">
        <v>142</v>
      </c>
      <c r="B2675" s="34" t="s">
        <v>1921</v>
      </c>
      <c r="C2675" s="39" t="s">
        <v>6505</v>
      </c>
      <c r="D2675" s="28" t="s">
        <v>8422</v>
      </c>
      <c r="E2675" s="26" t="s">
        <v>1905</v>
      </c>
      <c r="F2675" s="28" t="s">
        <v>1924</v>
      </c>
      <c r="G2675" s="28" t="s">
        <v>8423</v>
      </c>
      <c r="H2675" s="28" t="s">
        <v>102</v>
      </c>
      <c r="I2675" s="28" t="s">
        <v>2314</v>
      </c>
      <c r="J2675" s="28" t="s">
        <v>1757</v>
      </c>
      <c r="K2675" s="28" t="s">
        <v>637</v>
      </c>
      <c r="L2675" s="40">
        <v>21000.0</v>
      </c>
      <c r="M2675" s="29">
        <f t="shared" si="931"/>
        <v>21000</v>
      </c>
      <c r="N2675" s="26"/>
      <c r="O2675" s="37">
        <v>10000.0</v>
      </c>
      <c r="P2675" s="31">
        <f t="shared" si="927"/>
        <v>0.021</v>
      </c>
      <c r="Q2675" s="32">
        <f t="shared" si="928"/>
        <v>11000</v>
      </c>
      <c r="R2675" s="32">
        <f t="shared" si="929"/>
        <v>1000</v>
      </c>
      <c r="S2675" s="28"/>
      <c r="T2675" s="28">
        <f t="shared" si="930"/>
        <v>0</v>
      </c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</row>
    <row r="2676" ht="12.75" customHeight="1">
      <c r="A2676" s="38" t="s">
        <v>142</v>
      </c>
      <c r="B2676" s="34" t="s">
        <v>1928</v>
      </c>
      <c r="C2676" s="39" t="s">
        <v>8106</v>
      </c>
      <c r="D2676" s="28" t="s">
        <v>8424</v>
      </c>
      <c r="E2676" s="26" t="s">
        <v>1905</v>
      </c>
      <c r="F2676" s="28" t="s">
        <v>1952</v>
      </c>
      <c r="G2676" s="28" t="s">
        <v>8425</v>
      </c>
      <c r="H2676" s="28" t="s">
        <v>102</v>
      </c>
      <c r="I2676" s="28" t="s">
        <v>2314</v>
      </c>
      <c r="J2676" s="28" t="s">
        <v>1592</v>
      </c>
      <c r="K2676" s="28" t="s">
        <v>1223</v>
      </c>
      <c r="L2676" s="40">
        <v>7000.0</v>
      </c>
      <c r="M2676" s="29">
        <f t="shared" si="931"/>
        <v>7000</v>
      </c>
      <c r="N2676" s="26"/>
      <c r="O2676" s="37">
        <v>10000.0</v>
      </c>
      <c r="P2676" s="31">
        <f t="shared" si="927"/>
        <v>0.007</v>
      </c>
      <c r="Q2676" s="32">
        <f t="shared" si="928"/>
        <v>-3000</v>
      </c>
      <c r="R2676" s="32">
        <f t="shared" si="929"/>
        <v>-13000</v>
      </c>
      <c r="S2676" s="28"/>
      <c r="T2676" s="28">
        <f t="shared" si="930"/>
        <v>1</v>
      </c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</row>
    <row r="2677" ht="12.75" customHeight="1">
      <c r="A2677" s="38" t="s">
        <v>142</v>
      </c>
      <c r="B2677" s="34" t="s">
        <v>1928</v>
      </c>
      <c r="C2677" s="39" t="s">
        <v>4391</v>
      </c>
      <c r="D2677" s="28" t="s">
        <v>8426</v>
      </c>
      <c r="E2677" s="26" t="s">
        <v>1902</v>
      </c>
      <c r="F2677" s="28" t="s">
        <v>1924</v>
      </c>
      <c r="G2677" s="28" t="s">
        <v>8427</v>
      </c>
      <c r="H2677" s="28" t="s">
        <v>102</v>
      </c>
      <c r="I2677" s="28" t="s">
        <v>8166</v>
      </c>
      <c r="J2677" s="28" t="s">
        <v>1387</v>
      </c>
      <c r="K2677" s="28" t="s">
        <v>637</v>
      </c>
      <c r="L2677" s="40">
        <v>36000.0</v>
      </c>
      <c r="M2677" s="29">
        <f t="shared" si="931"/>
        <v>36000</v>
      </c>
      <c r="N2677" s="26"/>
      <c r="O2677" s="37">
        <v>10000.0</v>
      </c>
      <c r="P2677" s="31">
        <f t="shared" si="927"/>
        <v>0.036</v>
      </c>
      <c r="Q2677" s="32">
        <f t="shared" si="928"/>
        <v>26000</v>
      </c>
      <c r="R2677" s="32">
        <f t="shared" si="929"/>
        <v>16000</v>
      </c>
      <c r="S2677" s="28"/>
      <c r="T2677" s="28">
        <f t="shared" si="930"/>
        <v>0</v>
      </c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</row>
    <row r="2678" ht="12.75" customHeight="1">
      <c r="A2678" s="38" t="s">
        <v>142</v>
      </c>
      <c r="B2678" s="34" t="s">
        <v>1928</v>
      </c>
      <c r="C2678" s="39" t="s">
        <v>8428</v>
      </c>
      <c r="D2678" s="28" t="s">
        <v>8429</v>
      </c>
      <c r="E2678" s="26" t="s">
        <v>1905</v>
      </c>
      <c r="F2678" s="28" t="s">
        <v>1924</v>
      </c>
      <c r="G2678" s="28" t="s">
        <v>8430</v>
      </c>
      <c r="H2678" s="28" t="s">
        <v>102</v>
      </c>
      <c r="I2678" s="28" t="s">
        <v>133</v>
      </c>
      <c r="J2678" s="28" t="s">
        <v>1387</v>
      </c>
      <c r="K2678" s="28" t="s">
        <v>379</v>
      </c>
      <c r="L2678" s="40">
        <v>45000.0</v>
      </c>
      <c r="M2678" s="29">
        <f t="shared" si="931"/>
        <v>45000</v>
      </c>
      <c r="N2678" s="26"/>
      <c r="O2678" s="37">
        <v>10000.0</v>
      </c>
      <c r="P2678" s="31">
        <f t="shared" si="927"/>
        <v>0.045</v>
      </c>
      <c r="Q2678" s="32">
        <f t="shared" si="928"/>
        <v>35000</v>
      </c>
      <c r="R2678" s="32">
        <f t="shared" si="929"/>
        <v>25000</v>
      </c>
      <c r="S2678" s="28"/>
      <c r="T2678" s="28">
        <f t="shared" si="930"/>
        <v>0</v>
      </c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</row>
    <row r="2679" ht="12.75" customHeight="1">
      <c r="A2679" s="38" t="s">
        <v>142</v>
      </c>
      <c r="B2679" s="34" t="s">
        <v>1928</v>
      </c>
      <c r="C2679" s="39" t="s">
        <v>8431</v>
      </c>
      <c r="D2679" s="28" t="s">
        <v>8432</v>
      </c>
      <c r="E2679" s="26" t="s">
        <v>1902</v>
      </c>
      <c r="F2679" s="28" t="s">
        <v>1952</v>
      </c>
      <c r="G2679" s="28" t="s">
        <v>8433</v>
      </c>
      <c r="H2679" s="28" t="s">
        <v>102</v>
      </c>
      <c r="I2679" s="28" t="s">
        <v>127</v>
      </c>
      <c r="J2679" s="28" t="s">
        <v>1387</v>
      </c>
      <c r="K2679" s="28" t="s">
        <v>591</v>
      </c>
      <c r="L2679" s="40">
        <v>20000.0</v>
      </c>
      <c r="M2679" s="29">
        <f t="shared" si="931"/>
        <v>20000</v>
      </c>
      <c r="N2679" s="26"/>
      <c r="O2679" s="37">
        <v>10000.0</v>
      </c>
      <c r="P2679" s="31">
        <f t="shared" si="927"/>
        <v>0.02</v>
      </c>
      <c r="Q2679" s="32">
        <f t="shared" si="928"/>
        <v>10000</v>
      </c>
      <c r="R2679" s="32">
        <f t="shared" si="929"/>
        <v>0</v>
      </c>
      <c r="S2679" s="28"/>
      <c r="T2679" s="28">
        <f t="shared" si="930"/>
        <v>0</v>
      </c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</row>
    <row r="2680" ht="12.75" customHeight="1">
      <c r="A2680" s="38" t="s">
        <v>142</v>
      </c>
      <c r="B2680" s="34" t="s">
        <v>1928</v>
      </c>
      <c r="C2680" s="39" t="s">
        <v>2478</v>
      </c>
      <c r="D2680" s="28" t="s">
        <v>8434</v>
      </c>
      <c r="E2680" s="26" t="s">
        <v>1905</v>
      </c>
      <c r="F2680" s="28" t="s">
        <v>1924</v>
      </c>
      <c r="G2680" s="28" t="s">
        <v>8435</v>
      </c>
      <c r="H2680" s="28" t="s">
        <v>102</v>
      </c>
      <c r="I2680" s="28" t="s">
        <v>2422</v>
      </c>
      <c r="J2680" s="28" t="s">
        <v>1674</v>
      </c>
      <c r="K2680" s="28" t="s">
        <v>199</v>
      </c>
      <c r="L2680" s="40">
        <v>5000.0</v>
      </c>
      <c r="M2680" s="29">
        <f t="shared" si="931"/>
        <v>5000</v>
      </c>
      <c r="N2680" s="26"/>
      <c r="O2680" s="37">
        <v>10000.0</v>
      </c>
      <c r="P2680" s="31">
        <f t="shared" si="927"/>
        <v>0.005</v>
      </c>
      <c r="Q2680" s="32">
        <f t="shared" si="928"/>
        <v>-5000</v>
      </c>
      <c r="R2680" s="32">
        <f t="shared" si="929"/>
        <v>-15000</v>
      </c>
      <c r="S2680" s="28"/>
      <c r="T2680" s="28">
        <f t="shared" si="930"/>
        <v>1</v>
      </c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</row>
    <row r="2681" ht="12.75" customHeight="1">
      <c r="A2681" s="38" t="s">
        <v>142</v>
      </c>
      <c r="B2681" s="34" t="s">
        <v>1928</v>
      </c>
      <c r="C2681" s="39" t="s">
        <v>8436</v>
      </c>
      <c r="D2681" s="28" t="s">
        <v>8437</v>
      </c>
      <c r="E2681" s="26" t="s">
        <v>1902</v>
      </c>
      <c r="F2681" s="28" t="s">
        <v>1924</v>
      </c>
      <c r="G2681" s="28" t="s">
        <v>8438</v>
      </c>
      <c r="H2681" s="28" t="s">
        <v>102</v>
      </c>
      <c r="I2681" s="28" t="s">
        <v>4177</v>
      </c>
      <c r="J2681" s="28" t="s">
        <v>1445</v>
      </c>
      <c r="K2681" s="28" t="s">
        <v>372</v>
      </c>
      <c r="L2681" s="40">
        <v>15000.0</v>
      </c>
      <c r="M2681" s="29">
        <f t="shared" si="931"/>
        <v>15000</v>
      </c>
      <c r="N2681" s="26"/>
      <c r="O2681" s="37">
        <v>10000.0</v>
      </c>
      <c r="P2681" s="31">
        <f t="shared" si="927"/>
        <v>0.015</v>
      </c>
      <c r="Q2681" s="32">
        <f t="shared" si="928"/>
        <v>5000</v>
      </c>
      <c r="R2681" s="32">
        <f t="shared" si="929"/>
        <v>-5000</v>
      </c>
      <c r="S2681" s="28"/>
      <c r="T2681" s="28">
        <f t="shared" si="930"/>
        <v>0</v>
      </c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</row>
    <row r="2682" ht="12.75" customHeight="1">
      <c r="A2682" s="25" t="s">
        <v>142</v>
      </c>
      <c r="B2682" s="26" t="s">
        <v>1933</v>
      </c>
      <c r="C2682" s="39" t="s">
        <v>8439</v>
      </c>
      <c r="D2682" s="28" t="s">
        <v>8440</v>
      </c>
      <c r="E2682" s="28" t="s">
        <v>1905</v>
      </c>
      <c r="F2682" s="28" t="s">
        <v>1952</v>
      </c>
      <c r="G2682" s="28" t="s">
        <v>8441</v>
      </c>
      <c r="H2682" s="53" t="s">
        <v>102</v>
      </c>
      <c r="I2682" s="28" t="s">
        <v>6309</v>
      </c>
      <c r="J2682" s="28" t="s">
        <v>1884</v>
      </c>
      <c r="K2682" s="28" t="s">
        <v>874</v>
      </c>
      <c r="L2682" s="29">
        <f t="shared" ref="L2682:L2683" si="933">M2682*1.2</f>
        <v>324000</v>
      </c>
      <c r="M2682" s="49">
        <v>270000.0</v>
      </c>
      <c r="N2682" s="28"/>
      <c r="O2682" s="37">
        <v>10000.0</v>
      </c>
      <c r="P2682" s="31">
        <f t="shared" si="927"/>
        <v>0.324</v>
      </c>
      <c r="Q2682" s="32">
        <f t="shared" si="928"/>
        <v>314000</v>
      </c>
      <c r="R2682" s="32">
        <f t="shared" si="929"/>
        <v>304000</v>
      </c>
      <c r="S2682" s="28"/>
      <c r="T2682" s="28">
        <f t="shared" si="930"/>
        <v>0</v>
      </c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</row>
    <row r="2683" ht="12.75" customHeight="1">
      <c r="A2683" s="25" t="s">
        <v>142</v>
      </c>
      <c r="B2683" s="26" t="s">
        <v>1933</v>
      </c>
      <c r="C2683" s="39" t="s">
        <v>2569</v>
      </c>
      <c r="D2683" s="28" t="s">
        <v>8442</v>
      </c>
      <c r="E2683" s="28" t="s">
        <v>1902</v>
      </c>
      <c r="F2683" s="28" t="s">
        <v>1924</v>
      </c>
      <c r="G2683" s="28" t="s">
        <v>8443</v>
      </c>
      <c r="H2683" s="53" t="s">
        <v>102</v>
      </c>
      <c r="I2683" s="28" t="s">
        <v>2205</v>
      </c>
      <c r="J2683" s="28" t="s">
        <v>1808</v>
      </c>
      <c r="K2683" s="28" t="s">
        <v>227</v>
      </c>
      <c r="L2683" s="29">
        <f t="shared" si="933"/>
        <v>78000</v>
      </c>
      <c r="M2683" s="49">
        <v>65000.0</v>
      </c>
      <c r="N2683" s="28"/>
      <c r="O2683" s="37">
        <v>10000.0</v>
      </c>
      <c r="P2683" s="31">
        <f t="shared" si="927"/>
        <v>0.078</v>
      </c>
      <c r="Q2683" s="32">
        <f t="shared" si="928"/>
        <v>68000</v>
      </c>
      <c r="R2683" s="32">
        <f t="shared" si="929"/>
        <v>58000</v>
      </c>
      <c r="S2683" s="28"/>
      <c r="T2683" s="28">
        <f t="shared" si="930"/>
        <v>0</v>
      </c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</row>
    <row r="2684" ht="12.75" customHeight="1">
      <c r="A2684" s="38" t="s">
        <v>142</v>
      </c>
      <c r="B2684" s="34" t="s">
        <v>1933</v>
      </c>
      <c r="C2684" s="39" t="s">
        <v>2419</v>
      </c>
      <c r="D2684" s="28" t="s">
        <v>8444</v>
      </c>
      <c r="E2684" s="28" t="s">
        <v>1902</v>
      </c>
      <c r="F2684" s="28" t="s">
        <v>1924</v>
      </c>
      <c r="G2684" s="28" t="s">
        <v>8445</v>
      </c>
      <c r="H2684" s="28" t="s">
        <v>102</v>
      </c>
      <c r="I2684" s="28" t="s">
        <v>2732</v>
      </c>
      <c r="J2684" s="58" t="s">
        <v>1884</v>
      </c>
      <c r="K2684" s="53" t="s">
        <v>1185</v>
      </c>
      <c r="L2684" s="29">
        <v>93600.0</v>
      </c>
      <c r="M2684" s="49">
        <v>78000.0</v>
      </c>
      <c r="N2684" s="28"/>
      <c r="O2684" s="37">
        <v>10000.0</v>
      </c>
      <c r="P2684" s="31">
        <f t="shared" si="927"/>
        <v>0.0936</v>
      </c>
      <c r="Q2684" s="32">
        <f t="shared" si="928"/>
        <v>83600</v>
      </c>
      <c r="R2684" s="32">
        <f t="shared" si="929"/>
        <v>73600</v>
      </c>
      <c r="S2684" s="28"/>
      <c r="T2684" s="28">
        <f t="shared" si="930"/>
        <v>0</v>
      </c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</row>
    <row r="2685" ht="12.75" customHeight="1">
      <c r="A2685" s="25" t="s">
        <v>142</v>
      </c>
      <c r="B2685" s="26" t="s">
        <v>1933</v>
      </c>
      <c r="C2685" s="39" t="s">
        <v>7748</v>
      </c>
      <c r="D2685" s="28" t="s">
        <v>8446</v>
      </c>
      <c r="E2685" s="28" t="s">
        <v>1902</v>
      </c>
      <c r="F2685" s="28" t="s">
        <v>1952</v>
      </c>
      <c r="G2685" s="28" t="s">
        <v>8447</v>
      </c>
      <c r="H2685" s="53" t="s">
        <v>102</v>
      </c>
      <c r="I2685" s="28" t="s">
        <v>2351</v>
      </c>
      <c r="J2685" s="28" t="s">
        <v>1884</v>
      </c>
      <c r="K2685" s="28" t="s">
        <v>775</v>
      </c>
      <c r="L2685" s="29">
        <f t="shared" ref="L2685:L2692" si="934">M2685*1.2</f>
        <v>264000</v>
      </c>
      <c r="M2685" s="49">
        <v>220000.0</v>
      </c>
      <c r="N2685" s="28"/>
      <c r="O2685" s="37">
        <v>10000.0</v>
      </c>
      <c r="P2685" s="31">
        <f t="shared" si="927"/>
        <v>0.264</v>
      </c>
      <c r="Q2685" s="32">
        <f t="shared" si="928"/>
        <v>254000</v>
      </c>
      <c r="R2685" s="32">
        <f t="shared" si="929"/>
        <v>244000</v>
      </c>
      <c r="S2685" s="28"/>
      <c r="T2685" s="28">
        <f t="shared" si="930"/>
        <v>0</v>
      </c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</row>
    <row r="2686" ht="12.75" customHeight="1">
      <c r="A2686" s="25" t="s">
        <v>142</v>
      </c>
      <c r="B2686" s="26" t="s">
        <v>1937</v>
      </c>
      <c r="C2686" s="44" t="s">
        <v>8448</v>
      </c>
      <c r="D2686" s="6" t="s">
        <v>8449</v>
      </c>
      <c r="E2686" s="6" t="s">
        <v>1902</v>
      </c>
      <c r="F2686" s="6" t="s">
        <v>1924</v>
      </c>
      <c r="G2686" s="6" t="s">
        <v>8450</v>
      </c>
      <c r="I2686" s="6" t="s">
        <v>102</v>
      </c>
      <c r="J2686" s="6" t="s">
        <v>1884</v>
      </c>
      <c r="K2686" s="6" t="s">
        <v>539</v>
      </c>
      <c r="L2686" s="29">
        <f t="shared" si="934"/>
        <v>50400</v>
      </c>
      <c r="M2686" s="45">
        <v>42000.0</v>
      </c>
      <c r="O2686" s="30">
        <v>10000.0</v>
      </c>
      <c r="P2686" s="31">
        <v>0.042</v>
      </c>
      <c r="Q2686" s="32">
        <v>32000.0</v>
      </c>
      <c r="R2686" s="32">
        <v>22000.0</v>
      </c>
      <c r="S2686" s="28"/>
      <c r="T2686" s="28">
        <f t="shared" ref="T2686:T2694" si="935">IF(O2686&gt;=M2686,1,0)</f>
        <v>0</v>
      </c>
    </row>
    <row r="2687" ht="12.75" customHeight="1">
      <c r="A2687" s="25" t="s">
        <v>142</v>
      </c>
      <c r="B2687" s="26" t="s">
        <v>1937</v>
      </c>
      <c r="C2687" s="39" t="s">
        <v>8451</v>
      </c>
      <c r="D2687" s="28" t="s">
        <v>8452</v>
      </c>
      <c r="E2687" s="28" t="s">
        <v>1905</v>
      </c>
      <c r="F2687" s="28" t="s">
        <v>1924</v>
      </c>
      <c r="G2687" s="28" t="s">
        <v>8453</v>
      </c>
      <c r="H2687" s="28" t="s">
        <v>102</v>
      </c>
      <c r="I2687" s="28" t="s">
        <v>8454</v>
      </c>
      <c r="J2687" s="28" t="s">
        <v>1808</v>
      </c>
      <c r="K2687" s="28" t="s">
        <v>821</v>
      </c>
      <c r="L2687" s="29">
        <f t="shared" si="934"/>
        <v>21600</v>
      </c>
      <c r="M2687" s="40">
        <v>18000.0</v>
      </c>
      <c r="N2687" s="32"/>
      <c r="O2687" s="37">
        <v>10000.0</v>
      </c>
      <c r="P2687" s="31">
        <f t="shared" ref="P2687:P2694" si="936">sum(M2687/O2687/100)</f>
        <v>0.018</v>
      </c>
      <c r="Q2687" s="32">
        <f t="shared" ref="Q2687:Q2694" si="937">sum(M2687-O2687)</f>
        <v>8000</v>
      </c>
      <c r="R2687" s="32">
        <f t="shared" ref="R2687:R2694" si="938">M2687-O2687-$S$1</f>
        <v>-2000</v>
      </c>
      <c r="S2687" s="28"/>
      <c r="T2687" s="28">
        <f t="shared" si="935"/>
        <v>0</v>
      </c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</row>
    <row r="2688">
      <c r="A2688" s="25" t="s">
        <v>142</v>
      </c>
      <c r="B2688" s="26" t="s">
        <v>1937</v>
      </c>
      <c r="C2688" s="42" t="s">
        <v>8455</v>
      </c>
      <c r="D2688" s="28" t="s">
        <v>8456</v>
      </c>
      <c r="E2688" s="28" t="s">
        <v>1902</v>
      </c>
      <c r="F2688" s="28" t="s">
        <v>1924</v>
      </c>
      <c r="G2688" s="28" t="s">
        <v>8457</v>
      </c>
      <c r="H2688" s="28" t="s">
        <v>102</v>
      </c>
      <c r="I2688" s="28" t="s">
        <v>44</v>
      </c>
      <c r="J2688" s="28" t="s">
        <v>1539</v>
      </c>
      <c r="K2688" s="28" t="s">
        <v>784</v>
      </c>
      <c r="L2688" s="29">
        <f t="shared" si="934"/>
        <v>90000</v>
      </c>
      <c r="M2688" s="43">
        <v>75000.0</v>
      </c>
      <c r="N2688" s="28"/>
      <c r="O2688" s="30">
        <v>10000.0</v>
      </c>
      <c r="P2688" s="31">
        <f t="shared" si="936"/>
        <v>0.075</v>
      </c>
      <c r="Q2688" s="32">
        <f t="shared" si="937"/>
        <v>65000</v>
      </c>
      <c r="R2688" s="32">
        <f t="shared" si="938"/>
        <v>55000</v>
      </c>
      <c r="S2688" s="28"/>
      <c r="T2688" s="28">
        <f t="shared" si="935"/>
        <v>0</v>
      </c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</row>
    <row r="2689">
      <c r="A2689" s="25" t="s">
        <v>142</v>
      </c>
      <c r="B2689" s="26" t="s">
        <v>1937</v>
      </c>
      <c r="C2689" s="42" t="s">
        <v>8458</v>
      </c>
      <c r="D2689" s="28" t="s">
        <v>8459</v>
      </c>
      <c r="E2689" s="28" t="s">
        <v>1902</v>
      </c>
      <c r="F2689" s="28" t="s">
        <v>1924</v>
      </c>
      <c r="G2689" s="28" t="s">
        <v>8460</v>
      </c>
      <c r="H2689" s="28" t="s">
        <v>102</v>
      </c>
      <c r="I2689" s="28" t="s">
        <v>2125</v>
      </c>
      <c r="J2689" s="28" t="s">
        <v>1884</v>
      </c>
      <c r="K2689" s="28" t="s">
        <v>602</v>
      </c>
      <c r="L2689" s="29">
        <f t="shared" si="934"/>
        <v>81600</v>
      </c>
      <c r="M2689" s="43">
        <v>68000.0</v>
      </c>
      <c r="N2689" s="28"/>
      <c r="O2689" s="30">
        <v>10000.0</v>
      </c>
      <c r="P2689" s="31">
        <f t="shared" si="936"/>
        <v>0.068</v>
      </c>
      <c r="Q2689" s="32">
        <f t="shared" si="937"/>
        <v>58000</v>
      </c>
      <c r="R2689" s="32">
        <f t="shared" si="938"/>
        <v>48000</v>
      </c>
      <c r="S2689" s="28"/>
      <c r="T2689" s="28">
        <f t="shared" si="935"/>
        <v>0</v>
      </c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</row>
    <row r="2690">
      <c r="A2690" s="25" t="s">
        <v>142</v>
      </c>
      <c r="B2690" s="26" t="s">
        <v>1937</v>
      </c>
      <c r="C2690" s="42" t="s">
        <v>8461</v>
      </c>
      <c r="D2690" s="28" t="s">
        <v>8462</v>
      </c>
      <c r="E2690" s="28" t="s">
        <v>1902</v>
      </c>
      <c r="F2690" s="28" t="s">
        <v>1952</v>
      </c>
      <c r="G2690" s="28" t="s">
        <v>8463</v>
      </c>
      <c r="H2690" s="28" t="s">
        <v>102</v>
      </c>
      <c r="I2690" s="28" t="s">
        <v>3404</v>
      </c>
      <c r="J2690" s="28" t="s">
        <v>1594</v>
      </c>
      <c r="K2690" s="28" t="s">
        <v>1208</v>
      </c>
      <c r="L2690" s="29">
        <f t="shared" si="934"/>
        <v>150000</v>
      </c>
      <c r="M2690" s="43">
        <v>125000.0</v>
      </c>
      <c r="N2690" s="28"/>
      <c r="O2690" s="30">
        <v>10000.0</v>
      </c>
      <c r="P2690" s="31">
        <f t="shared" si="936"/>
        <v>0.125</v>
      </c>
      <c r="Q2690" s="32">
        <f t="shared" si="937"/>
        <v>115000</v>
      </c>
      <c r="R2690" s="32">
        <f t="shared" si="938"/>
        <v>105000</v>
      </c>
      <c r="S2690" s="28"/>
      <c r="T2690" s="28">
        <f t="shared" si="935"/>
        <v>0</v>
      </c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</row>
    <row r="2691">
      <c r="A2691" s="25" t="s">
        <v>142</v>
      </c>
      <c r="B2691" s="26" t="s">
        <v>1937</v>
      </c>
      <c r="C2691" s="42" t="s">
        <v>8464</v>
      </c>
      <c r="D2691" s="28" t="s">
        <v>8465</v>
      </c>
      <c r="E2691" s="28" t="s">
        <v>1902</v>
      </c>
      <c r="F2691" s="28" t="s">
        <v>1924</v>
      </c>
      <c r="G2691" s="28" t="s">
        <v>8466</v>
      </c>
      <c r="H2691" s="28" t="s">
        <v>102</v>
      </c>
      <c r="I2691" s="28" t="s">
        <v>1968</v>
      </c>
      <c r="J2691" s="28" t="s">
        <v>1884</v>
      </c>
      <c r="K2691" s="28" t="s">
        <v>1240</v>
      </c>
      <c r="L2691" s="29">
        <f t="shared" si="934"/>
        <v>102000</v>
      </c>
      <c r="M2691" s="43">
        <v>85000.0</v>
      </c>
      <c r="N2691" s="28"/>
      <c r="O2691" s="30">
        <v>10000.0</v>
      </c>
      <c r="P2691" s="31">
        <f t="shared" si="936"/>
        <v>0.085</v>
      </c>
      <c r="Q2691" s="32">
        <f t="shared" si="937"/>
        <v>75000</v>
      </c>
      <c r="R2691" s="32">
        <f t="shared" si="938"/>
        <v>65000</v>
      </c>
      <c r="S2691" s="28"/>
      <c r="T2691" s="28">
        <f t="shared" si="935"/>
        <v>0</v>
      </c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</row>
    <row r="2692">
      <c r="A2692" s="25" t="s">
        <v>142</v>
      </c>
      <c r="B2692" s="26" t="s">
        <v>1937</v>
      </c>
      <c r="C2692" s="42" t="s">
        <v>8467</v>
      </c>
      <c r="D2692" s="28" t="s">
        <v>8468</v>
      </c>
      <c r="E2692" s="28" t="s">
        <v>1905</v>
      </c>
      <c r="F2692" s="28" t="s">
        <v>1924</v>
      </c>
      <c r="G2692" s="28" t="s">
        <v>8469</v>
      </c>
      <c r="H2692" s="28" t="s">
        <v>102</v>
      </c>
      <c r="I2692" s="28" t="s">
        <v>130</v>
      </c>
      <c r="J2692" s="28" t="s">
        <v>1884</v>
      </c>
      <c r="K2692" s="28" t="s">
        <v>784</v>
      </c>
      <c r="L2692" s="29">
        <f t="shared" si="934"/>
        <v>98400</v>
      </c>
      <c r="M2692" s="43">
        <v>82000.0</v>
      </c>
      <c r="N2692" s="28"/>
      <c r="O2692" s="30">
        <v>10000.0</v>
      </c>
      <c r="P2692" s="31">
        <f t="shared" si="936"/>
        <v>0.082</v>
      </c>
      <c r="Q2692" s="32">
        <f t="shared" si="937"/>
        <v>72000</v>
      </c>
      <c r="R2692" s="32">
        <f t="shared" si="938"/>
        <v>62000</v>
      </c>
      <c r="S2692" s="28"/>
      <c r="T2692" s="28">
        <f t="shared" si="935"/>
        <v>0</v>
      </c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</row>
    <row r="2693">
      <c r="A2693" s="25" t="s">
        <v>142</v>
      </c>
      <c r="B2693" s="35" t="s">
        <v>1949</v>
      </c>
      <c r="C2693" s="27" t="s">
        <v>8470</v>
      </c>
      <c r="D2693" s="28" t="s">
        <v>8471</v>
      </c>
      <c r="E2693" s="28" t="s">
        <v>1902</v>
      </c>
      <c r="F2693" s="28" t="s">
        <v>1924</v>
      </c>
      <c r="G2693" s="28" t="s">
        <v>8472</v>
      </c>
      <c r="H2693" s="28" t="s">
        <v>102</v>
      </c>
      <c r="I2693" s="28" t="s">
        <v>3323</v>
      </c>
      <c r="J2693" s="32" t="s">
        <v>1884</v>
      </c>
      <c r="K2693" s="32" t="s">
        <v>603</v>
      </c>
      <c r="L2693" s="29">
        <v>21600.0</v>
      </c>
      <c r="M2693" s="49">
        <v>18000.0</v>
      </c>
      <c r="N2693" s="50"/>
      <c r="O2693" s="48">
        <v>10000.0</v>
      </c>
      <c r="P2693" s="31">
        <f t="shared" si="936"/>
        <v>0.018</v>
      </c>
      <c r="Q2693" s="32">
        <f t="shared" si="937"/>
        <v>8000</v>
      </c>
      <c r="R2693" s="32">
        <f t="shared" si="938"/>
        <v>-2000</v>
      </c>
      <c r="S2693" s="28"/>
      <c r="T2693" s="28">
        <f t="shared" si="935"/>
        <v>0</v>
      </c>
      <c r="U2693" s="28"/>
      <c r="V2693" s="28"/>
      <c r="W2693" s="28"/>
    </row>
    <row r="2694">
      <c r="A2694" s="25" t="s">
        <v>142</v>
      </c>
      <c r="B2694" s="35" t="s">
        <v>1949</v>
      </c>
      <c r="C2694" s="27" t="s">
        <v>8473</v>
      </c>
      <c r="D2694" s="28" t="s">
        <v>8474</v>
      </c>
      <c r="E2694" s="28" t="s">
        <v>1905</v>
      </c>
      <c r="F2694" s="28" t="s">
        <v>1924</v>
      </c>
      <c r="G2694" s="28" t="s">
        <v>8475</v>
      </c>
      <c r="H2694" s="28" t="s">
        <v>102</v>
      </c>
      <c r="I2694" s="28" t="s">
        <v>101</v>
      </c>
      <c r="J2694" s="32" t="s">
        <v>1693</v>
      </c>
      <c r="K2694" s="32" t="s">
        <v>372</v>
      </c>
      <c r="L2694" s="29">
        <v>13200.0</v>
      </c>
      <c r="M2694" s="49">
        <v>11000.0</v>
      </c>
      <c r="N2694" s="50"/>
      <c r="O2694" s="48">
        <v>10000.0</v>
      </c>
      <c r="P2694" s="31">
        <f t="shared" si="936"/>
        <v>0.011</v>
      </c>
      <c r="Q2694" s="32">
        <f t="shared" si="937"/>
        <v>1000</v>
      </c>
      <c r="R2694" s="32">
        <f t="shared" si="938"/>
        <v>-9000</v>
      </c>
      <c r="S2694" s="28"/>
      <c r="T2694" s="28">
        <f t="shared" si="935"/>
        <v>0</v>
      </c>
      <c r="U2694" s="28"/>
      <c r="V2694" s="28"/>
      <c r="W2694" s="28"/>
    </row>
    <row r="2695">
      <c r="A2695" s="52" t="s">
        <v>143</v>
      </c>
      <c r="B2695" s="26" t="s">
        <v>2005</v>
      </c>
      <c r="C2695" s="34">
        <v>739.0</v>
      </c>
      <c r="D2695" s="26" t="s">
        <v>8476</v>
      </c>
      <c r="E2695" s="26" t="s">
        <v>1902</v>
      </c>
      <c r="F2695" s="26" t="s">
        <v>2437</v>
      </c>
      <c r="G2695" s="26" t="s">
        <v>8477</v>
      </c>
      <c r="H2695" s="28"/>
      <c r="I2695" s="28"/>
      <c r="J2695" s="26" t="s">
        <v>1403</v>
      </c>
      <c r="K2695" s="26" t="s">
        <v>1378</v>
      </c>
      <c r="L2695" s="36">
        <v>22000.0</v>
      </c>
      <c r="M2695" s="29">
        <f t="shared" ref="M2695:M2696" si="939">L2695</f>
        <v>22000</v>
      </c>
      <c r="N2695" s="53"/>
      <c r="O2695" s="30">
        <v>12500.0</v>
      </c>
      <c r="P2695" s="31">
        <f t="shared" ref="P2695:P2699" si="940">sum(L2695/O2695/100)</f>
        <v>0.0176</v>
      </c>
      <c r="Q2695" s="32">
        <f t="shared" ref="Q2695:Q2699" si="941">sum(L2695-O2695)</f>
        <v>9500</v>
      </c>
      <c r="R2695" s="32">
        <f t="shared" ref="R2695:R2699" si="942">L2695-O2695-$S$1</f>
        <v>-500</v>
      </c>
      <c r="S2695" s="28"/>
      <c r="T2695" s="28">
        <f t="shared" ref="T2695:T2699" si="943">IF(O2695&gt;=L2695,1,0)</f>
        <v>0</v>
      </c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</row>
    <row r="2696">
      <c r="A2696" s="52" t="s">
        <v>143</v>
      </c>
      <c r="B2696" s="26" t="s">
        <v>2005</v>
      </c>
      <c r="C2696" s="34">
        <v>923.0</v>
      </c>
      <c r="D2696" s="28" t="str">
        <f>CONCATENATE(A2696," x ", G2696)</f>
        <v>Tamayuz (GB) x Primrose Gate (IRE)</v>
      </c>
      <c r="E2696" s="26" t="s">
        <v>1902</v>
      </c>
      <c r="F2696" s="26" t="s">
        <v>2019</v>
      </c>
      <c r="G2696" s="26" t="s">
        <v>8478</v>
      </c>
      <c r="H2696" s="28"/>
      <c r="I2696" s="28"/>
      <c r="J2696" s="26" t="s">
        <v>1527</v>
      </c>
      <c r="K2696" s="26" t="s">
        <v>697</v>
      </c>
      <c r="L2696" s="55">
        <v>30000.0</v>
      </c>
      <c r="M2696" s="29">
        <f t="shared" si="939"/>
        <v>30000</v>
      </c>
      <c r="N2696" s="28"/>
      <c r="O2696" s="30">
        <v>12500.0</v>
      </c>
      <c r="P2696" s="31">
        <f t="shared" si="940"/>
        <v>0.024</v>
      </c>
      <c r="Q2696" s="32">
        <f t="shared" si="941"/>
        <v>17500</v>
      </c>
      <c r="R2696" s="32">
        <f t="shared" si="942"/>
        <v>7500</v>
      </c>
      <c r="S2696" s="28"/>
      <c r="T2696" s="28">
        <f t="shared" si="943"/>
        <v>0</v>
      </c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</row>
    <row r="2697">
      <c r="A2697" s="25" t="s">
        <v>144</v>
      </c>
      <c r="B2697" s="26" t="s">
        <v>1900</v>
      </c>
      <c r="C2697" s="27">
        <v>54.0</v>
      </c>
      <c r="D2697" s="28" t="s">
        <v>8479</v>
      </c>
      <c r="E2697" s="28" t="s">
        <v>1902</v>
      </c>
      <c r="F2697" s="28"/>
      <c r="G2697" s="28" t="s">
        <v>8480</v>
      </c>
      <c r="H2697" s="28"/>
      <c r="I2697" s="28"/>
      <c r="J2697" s="28" t="s">
        <v>1525</v>
      </c>
      <c r="K2697" s="28" t="s">
        <v>997</v>
      </c>
      <c r="L2697" s="29">
        <f t="shared" ref="L2697:L2699" si="944">M2697*1.2</f>
        <v>10800</v>
      </c>
      <c r="M2697" s="29">
        <v>9000.0</v>
      </c>
      <c r="N2697" s="28"/>
      <c r="O2697" s="37">
        <v>7200.0</v>
      </c>
      <c r="P2697" s="31">
        <f t="shared" si="940"/>
        <v>0.015</v>
      </c>
      <c r="Q2697" s="32">
        <f t="shared" si="941"/>
        <v>3600</v>
      </c>
      <c r="R2697" s="32">
        <f t="shared" si="942"/>
        <v>-6400</v>
      </c>
      <c r="S2697" s="28"/>
      <c r="T2697" s="28">
        <f t="shared" si="943"/>
        <v>0</v>
      </c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</row>
    <row r="2698">
      <c r="A2698" s="25" t="s">
        <v>144</v>
      </c>
      <c r="B2698" s="26" t="s">
        <v>1900</v>
      </c>
      <c r="C2698" s="27">
        <v>171.0</v>
      </c>
      <c r="D2698" s="28" t="s">
        <v>8481</v>
      </c>
      <c r="E2698" s="28" t="s">
        <v>1902</v>
      </c>
      <c r="F2698" s="28"/>
      <c r="G2698" s="28" t="s">
        <v>8482</v>
      </c>
      <c r="H2698" s="28"/>
      <c r="I2698" s="28"/>
      <c r="J2698" s="28" t="s">
        <v>1874</v>
      </c>
      <c r="K2698" s="28" t="s">
        <v>1277</v>
      </c>
      <c r="L2698" s="29">
        <f t="shared" si="944"/>
        <v>32400</v>
      </c>
      <c r="M2698" s="29">
        <v>27000.0</v>
      </c>
      <c r="N2698" s="28"/>
      <c r="O2698" s="37">
        <v>7200.0</v>
      </c>
      <c r="P2698" s="31">
        <f t="shared" si="940"/>
        <v>0.045</v>
      </c>
      <c r="Q2698" s="32">
        <f t="shared" si="941"/>
        <v>25200</v>
      </c>
      <c r="R2698" s="32">
        <f t="shared" si="942"/>
        <v>15200</v>
      </c>
      <c r="S2698" s="28"/>
      <c r="T2698" s="28">
        <f t="shared" si="943"/>
        <v>0</v>
      </c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</row>
    <row r="2699">
      <c r="A2699" s="25" t="s">
        <v>144</v>
      </c>
      <c r="B2699" s="26" t="s">
        <v>1900</v>
      </c>
      <c r="C2699" s="27">
        <v>334.0</v>
      </c>
      <c r="D2699" s="28" t="s">
        <v>8483</v>
      </c>
      <c r="E2699" s="28" t="s">
        <v>1902</v>
      </c>
      <c r="F2699" s="28"/>
      <c r="G2699" s="28" t="s">
        <v>8484</v>
      </c>
      <c r="H2699" s="28"/>
      <c r="I2699" s="28"/>
      <c r="J2699" s="28" t="s">
        <v>1715</v>
      </c>
      <c r="K2699" s="28" t="s">
        <v>218</v>
      </c>
      <c r="L2699" s="29">
        <f t="shared" si="944"/>
        <v>420000</v>
      </c>
      <c r="M2699" s="29">
        <v>350000.0</v>
      </c>
      <c r="N2699" s="28"/>
      <c r="O2699" s="37">
        <v>7200.0</v>
      </c>
      <c r="P2699" s="31">
        <f t="shared" si="940"/>
        <v>0.5833333333</v>
      </c>
      <c r="Q2699" s="32">
        <f t="shared" si="941"/>
        <v>412800</v>
      </c>
      <c r="R2699" s="32">
        <f t="shared" si="942"/>
        <v>402800</v>
      </c>
      <c r="S2699" s="28"/>
      <c r="T2699" s="28">
        <f t="shared" si="943"/>
        <v>0</v>
      </c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</row>
    <row r="2700">
      <c r="A2700" s="25" t="s">
        <v>144</v>
      </c>
      <c r="B2700" s="35" t="s">
        <v>1949</v>
      </c>
      <c r="C2700" s="27" t="s">
        <v>8485</v>
      </c>
      <c r="D2700" s="28" t="s">
        <v>8486</v>
      </c>
      <c r="E2700" s="28" t="s">
        <v>1905</v>
      </c>
      <c r="F2700" s="28" t="s">
        <v>1924</v>
      </c>
      <c r="G2700" s="28" t="s">
        <v>8487</v>
      </c>
      <c r="H2700" s="28" t="s">
        <v>130</v>
      </c>
      <c r="I2700" s="28" t="s">
        <v>75</v>
      </c>
      <c r="J2700" s="32" t="s">
        <v>1566</v>
      </c>
      <c r="K2700" s="32" t="s">
        <v>356</v>
      </c>
      <c r="L2700" s="29">
        <v>14400.0</v>
      </c>
      <c r="M2700" s="49">
        <v>12000.0</v>
      </c>
      <c r="N2700" s="50"/>
      <c r="O2700" s="37">
        <v>7200.0</v>
      </c>
      <c r="P2700" s="31">
        <f t="shared" ref="P2700:P2706" si="945">sum(M2700/O2700/100)</f>
        <v>0.01666666667</v>
      </c>
      <c r="Q2700" s="32">
        <f t="shared" ref="Q2700:Q2706" si="946">sum(M2700-O2700)</f>
        <v>4800</v>
      </c>
      <c r="R2700" s="32">
        <f t="shared" ref="R2700:R2706" si="947">M2700-O2700-$S$1</f>
        <v>-5200</v>
      </c>
      <c r="S2700" s="28"/>
      <c r="T2700" s="28">
        <f t="shared" ref="T2700:T2706" si="948">IF(O2700&gt;=M2700,1,0)</f>
        <v>0</v>
      </c>
      <c r="U2700" s="28"/>
      <c r="V2700" s="28"/>
      <c r="W2700" s="28"/>
    </row>
    <row r="2701">
      <c r="A2701" s="25" t="s">
        <v>144</v>
      </c>
      <c r="B2701" s="35" t="s">
        <v>1949</v>
      </c>
      <c r="C2701" s="27" t="s">
        <v>8488</v>
      </c>
      <c r="D2701" s="28" t="s">
        <v>8489</v>
      </c>
      <c r="E2701" s="28" t="s">
        <v>1902</v>
      </c>
      <c r="F2701" s="28" t="s">
        <v>1924</v>
      </c>
      <c r="G2701" s="28" t="s">
        <v>8490</v>
      </c>
      <c r="H2701" s="28" t="s">
        <v>130</v>
      </c>
      <c r="I2701" s="28" t="s">
        <v>2834</v>
      </c>
      <c r="J2701" s="32" t="s">
        <v>1660</v>
      </c>
      <c r="K2701" s="32" t="s">
        <v>974</v>
      </c>
      <c r="L2701" s="29">
        <v>38400.0</v>
      </c>
      <c r="M2701" s="49">
        <v>32000.0</v>
      </c>
      <c r="N2701" s="50"/>
      <c r="O2701" s="37">
        <v>7200.0</v>
      </c>
      <c r="P2701" s="31">
        <f t="shared" si="945"/>
        <v>0.04444444444</v>
      </c>
      <c r="Q2701" s="32">
        <f t="shared" si="946"/>
        <v>24800</v>
      </c>
      <c r="R2701" s="32">
        <f t="shared" si="947"/>
        <v>14800</v>
      </c>
      <c r="S2701" s="28"/>
      <c r="T2701" s="28">
        <f t="shared" si="948"/>
        <v>0</v>
      </c>
      <c r="U2701" s="28"/>
      <c r="V2701" s="28"/>
      <c r="W2701" s="28"/>
    </row>
    <row r="2702">
      <c r="A2702" s="25" t="s">
        <v>144</v>
      </c>
      <c r="B2702" s="35" t="s">
        <v>1949</v>
      </c>
      <c r="C2702" s="27" t="s">
        <v>8491</v>
      </c>
      <c r="D2702" s="28" t="s">
        <v>8492</v>
      </c>
      <c r="E2702" s="28" t="s">
        <v>1902</v>
      </c>
      <c r="F2702" s="28" t="s">
        <v>1952</v>
      </c>
      <c r="G2702" s="28" t="s">
        <v>8493</v>
      </c>
      <c r="H2702" s="28" t="s">
        <v>130</v>
      </c>
      <c r="I2702" s="28" t="s">
        <v>2550</v>
      </c>
      <c r="J2702" s="32" t="s">
        <v>1614</v>
      </c>
      <c r="K2702" s="32" t="s">
        <v>577</v>
      </c>
      <c r="L2702" s="29">
        <v>24000.0</v>
      </c>
      <c r="M2702" s="49">
        <v>20000.0</v>
      </c>
      <c r="N2702" s="50"/>
      <c r="O2702" s="37">
        <v>7200.0</v>
      </c>
      <c r="P2702" s="31">
        <f t="shared" si="945"/>
        <v>0.02777777778</v>
      </c>
      <c r="Q2702" s="32">
        <f t="shared" si="946"/>
        <v>12800</v>
      </c>
      <c r="R2702" s="32">
        <f t="shared" si="947"/>
        <v>2800</v>
      </c>
      <c r="S2702" s="28"/>
      <c r="T2702" s="28">
        <f t="shared" si="948"/>
        <v>0</v>
      </c>
      <c r="U2702" s="28"/>
      <c r="V2702" s="28"/>
      <c r="W2702" s="28"/>
    </row>
    <row r="2703">
      <c r="A2703" s="25" t="s">
        <v>144</v>
      </c>
      <c r="B2703" s="35" t="s">
        <v>1949</v>
      </c>
      <c r="C2703" s="27" t="s">
        <v>8494</v>
      </c>
      <c r="D2703" s="28" t="s">
        <v>8495</v>
      </c>
      <c r="E2703" s="28" t="s">
        <v>1902</v>
      </c>
      <c r="F2703" s="28" t="s">
        <v>1924</v>
      </c>
      <c r="G2703" s="28" t="s">
        <v>8496</v>
      </c>
      <c r="H2703" s="28" t="s">
        <v>130</v>
      </c>
      <c r="I2703" s="28" t="s">
        <v>8497</v>
      </c>
      <c r="J2703" s="32" t="s">
        <v>1614</v>
      </c>
      <c r="K2703" s="32" t="s">
        <v>289</v>
      </c>
      <c r="L2703" s="29">
        <v>1800.0</v>
      </c>
      <c r="M2703" s="49">
        <v>1500.0</v>
      </c>
      <c r="N2703" s="50"/>
      <c r="O2703" s="37">
        <v>7200.0</v>
      </c>
      <c r="P2703" s="31">
        <f t="shared" si="945"/>
        <v>0.002083333333</v>
      </c>
      <c r="Q2703" s="32">
        <f t="shared" si="946"/>
        <v>-5700</v>
      </c>
      <c r="R2703" s="32">
        <f t="shared" si="947"/>
        <v>-15700</v>
      </c>
      <c r="S2703" s="28"/>
      <c r="T2703" s="28">
        <f t="shared" si="948"/>
        <v>1</v>
      </c>
      <c r="U2703" s="28"/>
      <c r="V2703" s="28"/>
      <c r="W2703" s="28"/>
    </row>
    <row r="2704">
      <c r="A2704" s="25" t="s">
        <v>144</v>
      </c>
      <c r="B2704" s="35" t="s">
        <v>1949</v>
      </c>
      <c r="C2704" s="27" t="s">
        <v>8498</v>
      </c>
      <c r="D2704" s="28" t="s">
        <v>8499</v>
      </c>
      <c r="E2704" s="28" t="s">
        <v>1905</v>
      </c>
      <c r="F2704" s="28" t="s">
        <v>1952</v>
      </c>
      <c r="G2704" s="28" t="s">
        <v>8500</v>
      </c>
      <c r="H2704" s="28" t="s">
        <v>130</v>
      </c>
      <c r="I2704" s="28" t="s">
        <v>2826</v>
      </c>
      <c r="J2704" s="32" t="s">
        <v>1874</v>
      </c>
      <c r="K2704" s="32" t="s">
        <v>394</v>
      </c>
      <c r="L2704" s="29">
        <v>4800.0</v>
      </c>
      <c r="M2704" s="49">
        <v>4000.0</v>
      </c>
      <c r="N2704" s="50"/>
      <c r="O2704" s="37">
        <v>7200.0</v>
      </c>
      <c r="P2704" s="31">
        <f t="shared" si="945"/>
        <v>0.005555555556</v>
      </c>
      <c r="Q2704" s="32">
        <f t="shared" si="946"/>
        <v>-3200</v>
      </c>
      <c r="R2704" s="32">
        <f t="shared" si="947"/>
        <v>-13200</v>
      </c>
      <c r="S2704" s="28"/>
      <c r="T2704" s="28">
        <f t="shared" si="948"/>
        <v>1</v>
      </c>
      <c r="U2704" s="28"/>
      <c r="V2704" s="28"/>
      <c r="W2704" s="28"/>
    </row>
    <row r="2705">
      <c r="A2705" s="25" t="s">
        <v>144</v>
      </c>
      <c r="B2705" s="35" t="s">
        <v>1949</v>
      </c>
      <c r="C2705" s="27" t="s">
        <v>8501</v>
      </c>
      <c r="D2705" s="28" t="s">
        <v>8502</v>
      </c>
      <c r="E2705" s="28" t="s">
        <v>1902</v>
      </c>
      <c r="F2705" s="28" t="s">
        <v>1924</v>
      </c>
      <c r="G2705" s="28" t="s">
        <v>8503</v>
      </c>
      <c r="H2705" s="28" t="s">
        <v>130</v>
      </c>
      <c r="I2705" s="28" t="s">
        <v>110</v>
      </c>
      <c r="J2705" s="32" t="s">
        <v>1669</v>
      </c>
      <c r="K2705" s="32" t="s">
        <v>606</v>
      </c>
      <c r="L2705" s="29">
        <v>1200.0</v>
      </c>
      <c r="M2705" s="49">
        <v>1000.0</v>
      </c>
      <c r="N2705" s="50"/>
      <c r="O2705" s="37">
        <v>7200.0</v>
      </c>
      <c r="P2705" s="31">
        <f t="shared" si="945"/>
        <v>0.001388888889</v>
      </c>
      <c r="Q2705" s="32">
        <f t="shared" si="946"/>
        <v>-6200</v>
      </c>
      <c r="R2705" s="32">
        <f t="shared" si="947"/>
        <v>-16200</v>
      </c>
      <c r="S2705" s="28"/>
      <c r="T2705" s="28">
        <f t="shared" si="948"/>
        <v>1</v>
      </c>
      <c r="U2705" s="28"/>
      <c r="V2705" s="28"/>
      <c r="W2705" s="28"/>
    </row>
    <row r="2706">
      <c r="A2706" s="25" t="s">
        <v>144</v>
      </c>
      <c r="B2706" s="35" t="s">
        <v>1949</v>
      </c>
      <c r="C2706" s="27" t="s">
        <v>8504</v>
      </c>
      <c r="D2706" s="28" t="s">
        <v>8505</v>
      </c>
      <c r="E2706" s="28" t="s">
        <v>1905</v>
      </c>
      <c r="F2706" s="28" t="s">
        <v>1924</v>
      </c>
      <c r="G2706" s="28" t="s">
        <v>8506</v>
      </c>
      <c r="H2706" s="28" t="s">
        <v>130</v>
      </c>
      <c r="I2706" s="28" t="s">
        <v>6445</v>
      </c>
      <c r="J2706" s="32" t="s">
        <v>1846</v>
      </c>
      <c r="K2706" s="32" t="s">
        <v>480</v>
      </c>
      <c r="L2706" s="29">
        <v>15000.0</v>
      </c>
      <c r="M2706" s="49">
        <v>12500.0</v>
      </c>
      <c r="N2706" s="50"/>
      <c r="O2706" s="37">
        <v>7200.0</v>
      </c>
      <c r="P2706" s="31">
        <f t="shared" si="945"/>
        <v>0.01736111111</v>
      </c>
      <c r="Q2706" s="32">
        <f t="shared" si="946"/>
        <v>5300</v>
      </c>
      <c r="R2706" s="32">
        <f t="shared" si="947"/>
        <v>-4700</v>
      </c>
      <c r="S2706" s="28"/>
      <c r="T2706" s="28">
        <f t="shared" si="948"/>
        <v>0</v>
      </c>
      <c r="U2706" s="28"/>
      <c r="V2706" s="28"/>
      <c r="W2706" s="28"/>
    </row>
    <row r="2707">
      <c r="A2707" s="25" t="s">
        <v>145</v>
      </c>
      <c r="B2707" s="26" t="s">
        <v>1900</v>
      </c>
      <c r="C2707" s="27">
        <v>24.0</v>
      </c>
      <c r="D2707" s="28" t="s">
        <v>8507</v>
      </c>
      <c r="E2707" s="28" t="s">
        <v>1905</v>
      </c>
      <c r="F2707" s="28"/>
      <c r="G2707" s="28" t="s">
        <v>8508</v>
      </c>
      <c r="H2707" s="28"/>
      <c r="I2707" s="28"/>
      <c r="J2707" s="28" t="s">
        <v>1680</v>
      </c>
      <c r="K2707" s="28" t="s">
        <v>300</v>
      </c>
      <c r="L2707" s="29">
        <f t="shared" ref="L2707:L2713" si="949">M2707*1.2</f>
        <v>7200</v>
      </c>
      <c r="M2707" s="29">
        <v>6000.0</v>
      </c>
      <c r="N2707" s="28"/>
      <c r="O2707" s="37">
        <v>17500.0</v>
      </c>
      <c r="P2707" s="31">
        <f t="shared" ref="P2707:P2742" si="950">sum(L2707/O2707/100)</f>
        <v>0.004114285714</v>
      </c>
      <c r="Q2707" s="32">
        <f t="shared" ref="Q2707:Q2742" si="951">sum(L2707-O2707)</f>
        <v>-10300</v>
      </c>
      <c r="R2707" s="32">
        <f t="shared" ref="R2707:R2742" si="952">L2707-O2707-$S$1</f>
        <v>-20300</v>
      </c>
      <c r="S2707" s="28"/>
      <c r="T2707" s="28">
        <f t="shared" ref="T2707:T2742" si="953">IF(O2707&gt;=L2707,1,0)</f>
        <v>1</v>
      </c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</row>
    <row r="2708">
      <c r="A2708" s="25" t="s">
        <v>145</v>
      </c>
      <c r="B2708" s="26" t="s">
        <v>1900</v>
      </c>
      <c r="C2708" s="27">
        <v>51.0</v>
      </c>
      <c r="D2708" s="28" t="s">
        <v>8509</v>
      </c>
      <c r="E2708" s="28" t="s">
        <v>1902</v>
      </c>
      <c r="F2708" s="28"/>
      <c r="G2708" s="28" t="s">
        <v>8510</v>
      </c>
      <c r="H2708" s="28"/>
      <c r="I2708" s="28"/>
      <c r="J2708" s="28" t="s">
        <v>1636</v>
      </c>
      <c r="K2708" s="28" t="s">
        <v>1079</v>
      </c>
      <c r="L2708" s="29">
        <f t="shared" si="949"/>
        <v>69600</v>
      </c>
      <c r="M2708" s="29">
        <v>58000.0</v>
      </c>
      <c r="N2708" s="28"/>
      <c r="O2708" s="30">
        <v>17500.0</v>
      </c>
      <c r="P2708" s="31">
        <f t="shared" si="950"/>
        <v>0.03977142857</v>
      </c>
      <c r="Q2708" s="32">
        <f t="shared" si="951"/>
        <v>52100</v>
      </c>
      <c r="R2708" s="32">
        <f t="shared" si="952"/>
        <v>42100</v>
      </c>
      <c r="S2708" s="28"/>
      <c r="T2708" s="28">
        <f t="shared" si="953"/>
        <v>0</v>
      </c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</row>
    <row r="2709">
      <c r="A2709" s="25" t="s">
        <v>145</v>
      </c>
      <c r="B2709" s="26" t="s">
        <v>1900</v>
      </c>
      <c r="C2709" s="27">
        <v>122.0</v>
      </c>
      <c r="D2709" s="28" t="s">
        <v>8511</v>
      </c>
      <c r="E2709" s="28" t="s">
        <v>1905</v>
      </c>
      <c r="F2709" s="28"/>
      <c r="G2709" s="28" t="s">
        <v>8512</v>
      </c>
      <c r="H2709" s="28"/>
      <c r="I2709" s="28"/>
      <c r="J2709" s="28" t="s">
        <v>1713</v>
      </c>
      <c r="K2709" s="28" t="s">
        <v>822</v>
      </c>
      <c r="L2709" s="29">
        <f t="shared" si="949"/>
        <v>50400</v>
      </c>
      <c r="M2709" s="29">
        <v>42000.0</v>
      </c>
      <c r="N2709" s="28"/>
      <c r="O2709" s="30">
        <v>17500.0</v>
      </c>
      <c r="P2709" s="31">
        <f t="shared" si="950"/>
        <v>0.0288</v>
      </c>
      <c r="Q2709" s="32">
        <f t="shared" si="951"/>
        <v>32900</v>
      </c>
      <c r="R2709" s="32">
        <f t="shared" si="952"/>
        <v>22900</v>
      </c>
      <c r="S2709" s="28"/>
      <c r="T2709" s="28">
        <f t="shared" si="953"/>
        <v>0</v>
      </c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</row>
    <row r="2710">
      <c r="A2710" s="25" t="s">
        <v>145</v>
      </c>
      <c r="B2710" s="26" t="s">
        <v>1900</v>
      </c>
      <c r="C2710" s="27">
        <v>223.0</v>
      </c>
      <c r="D2710" s="28" t="s">
        <v>8513</v>
      </c>
      <c r="E2710" s="28" t="s">
        <v>1902</v>
      </c>
      <c r="F2710" s="28"/>
      <c r="G2710" s="28" t="s">
        <v>8514</v>
      </c>
      <c r="H2710" s="28"/>
      <c r="I2710" s="28"/>
      <c r="J2710" s="28" t="s">
        <v>1678</v>
      </c>
      <c r="K2710" s="28" t="s">
        <v>585</v>
      </c>
      <c r="L2710" s="29">
        <f t="shared" si="949"/>
        <v>42000</v>
      </c>
      <c r="M2710" s="29">
        <v>35000.0</v>
      </c>
      <c r="N2710" s="28"/>
      <c r="O2710" s="30">
        <v>17500.0</v>
      </c>
      <c r="P2710" s="31">
        <f t="shared" si="950"/>
        <v>0.024</v>
      </c>
      <c r="Q2710" s="32">
        <f t="shared" si="951"/>
        <v>24500</v>
      </c>
      <c r="R2710" s="32">
        <f t="shared" si="952"/>
        <v>14500</v>
      </c>
      <c r="S2710" s="28"/>
      <c r="T2710" s="28">
        <f t="shared" si="953"/>
        <v>0</v>
      </c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</row>
    <row r="2711">
      <c r="A2711" s="25" t="s">
        <v>145</v>
      </c>
      <c r="B2711" s="26" t="s">
        <v>1900</v>
      </c>
      <c r="C2711" s="27">
        <v>341.0</v>
      </c>
      <c r="D2711" s="28" t="s">
        <v>8515</v>
      </c>
      <c r="E2711" s="28" t="s">
        <v>1905</v>
      </c>
      <c r="F2711" s="28"/>
      <c r="G2711" s="28" t="s">
        <v>8516</v>
      </c>
      <c r="H2711" s="28"/>
      <c r="I2711" s="28"/>
      <c r="J2711" s="28" t="s">
        <v>1481</v>
      </c>
      <c r="K2711" s="28" t="s">
        <v>1166</v>
      </c>
      <c r="L2711" s="29">
        <f t="shared" si="949"/>
        <v>36000</v>
      </c>
      <c r="M2711" s="29">
        <v>30000.0</v>
      </c>
      <c r="N2711" s="28"/>
      <c r="O2711" s="37">
        <v>17500.0</v>
      </c>
      <c r="P2711" s="31">
        <f t="shared" si="950"/>
        <v>0.02057142857</v>
      </c>
      <c r="Q2711" s="32">
        <f t="shared" si="951"/>
        <v>18500</v>
      </c>
      <c r="R2711" s="32">
        <f t="shared" si="952"/>
        <v>8500</v>
      </c>
      <c r="S2711" s="28"/>
      <c r="T2711" s="28">
        <f t="shared" si="953"/>
        <v>0</v>
      </c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</row>
    <row r="2712">
      <c r="A2712" s="25" t="s">
        <v>145</v>
      </c>
      <c r="B2712" s="26" t="s">
        <v>1900</v>
      </c>
      <c r="C2712" s="27">
        <v>445.0</v>
      </c>
      <c r="D2712" s="28" t="s">
        <v>8517</v>
      </c>
      <c r="E2712" s="28" t="s">
        <v>1902</v>
      </c>
      <c r="F2712" s="28"/>
      <c r="G2712" s="28" t="s">
        <v>8518</v>
      </c>
      <c r="H2712" s="28"/>
      <c r="I2712" s="28"/>
      <c r="J2712" s="28" t="s">
        <v>1481</v>
      </c>
      <c r="K2712" s="28" t="s">
        <v>1075</v>
      </c>
      <c r="L2712" s="29">
        <f t="shared" si="949"/>
        <v>20400</v>
      </c>
      <c r="M2712" s="29">
        <v>17000.0</v>
      </c>
      <c r="N2712" s="28"/>
      <c r="O2712" s="37">
        <v>17500.0</v>
      </c>
      <c r="P2712" s="31">
        <f t="shared" si="950"/>
        <v>0.01165714286</v>
      </c>
      <c r="Q2712" s="32">
        <f t="shared" si="951"/>
        <v>2900</v>
      </c>
      <c r="R2712" s="32">
        <f t="shared" si="952"/>
        <v>-7100</v>
      </c>
      <c r="S2712" s="28"/>
      <c r="T2712" s="28">
        <f t="shared" si="953"/>
        <v>0</v>
      </c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</row>
    <row r="2713">
      <c r="A2713" s="25" t="s">
        <v>145</v>
      </c>
      <c r="B2713" s="26" t="s">
        <v>1900</v>
      </c>
      <c r="C2713" s="27">
        <v>471.0</v>
      </c>
      <c r="D2713" s="28" t="s">
        <v>8519</v>
      </c>
      <c r="E2713" s="28" t="s">
        <v>1905</v>
      </c>
      <c r="F2713" s="28"/>
      <c r="G2713" s="28" t="s">
        <v>8520</v>
      </c>
      <c r="H2713" s="28"/>
      <c r="I2713" s="28"/>
      <c r="J2713" s="28" t="s">
        <v>1449</v>
      </c>
      <c r="K2713" s="28" t="s">
        <v>1021</v>
      </c>
      <c r="L2713" s="29">
        <f t="shared" si="949"/>
        <v>18000</v>
      </c>
      <c r="M2713" s="29">
        <v>15000.0</v>
      </c>
      <c r="N2713" s="28"/>
      <c r="O2713" s="37">
        <v>17500.0</v>
      </c>
      <c r="P2713" s="31">
        <f t="shared" si="950"/>
        <v>0.01028571429</v>
      </c>
      <c r="Q2713" s="32">
        <f t="shared" si="951"/>
        <v>500</v>
      </c>
      <c r="R2713" s="32">
        <f t="shared" si="952"/>
        <v>-9500</v>
      </c>
      <c r="S2713" s="28"/>
      <c r="T2713" s="28">
        <f t="shared" si="953"/>
        <v>0</v>
      </c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</row>
    <row r="2714">
      <c r="A2714" s="33" t="s">
        <v>145</v>
      </c>
      <c r="B2714" s="26" t="s">
        <v>1919</v>
      </c>
      <c r="C2714" s="51">
        <v>179.0</v>
      </c>
      <c r="D2714" s="26" t="s">
        <v>8521</v>
      </c>
      <c r="E2714" s="26" t="s">
        <v>1905</v>
      </c>
      <c r="F2714" s="35"/>
      <c r="G2714" s="26"/>
      <c r="H2714" s="26"/>
      <c r="I2714" s="26"/>
      <c r="J2714" s="26" t="s">
        <v>1680</v>
      </c>
      <c r="K2714" s="26" t="s">
        <v>398</v>
      </c>
      <c r="L2714" s="36">
        <v>30000.0</v>
      </c>
      <c r="M2714" s="29">
        <f t="shared" ref="M2714:M2742" si="954">L2714</f>
        <v>30000</v>
      </c>
      <c r="N2714" s="28"/>
      <c r="O2714" s="30">
        <v>17500.0</v>
      </c>
      <c r="P2714" s="31">
        <f t="shared" si="950"/>
        <v>0.01714285714</v>
      </c>
      <c r="Q2714" s="32">
        <f t="shared" si="951"/>
        <v>12500</v>
      </c>
      <c r="R2714" s="32">
        <f t="shared" si="952"/>
        <v>2500</v>
      </c>
      <c r="S2714" s="28"/>
      <c r="T2714" s="28">
        <f t="shared" si="953"/>
        <v>0</v>
      </c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</row>
    <row r="2715">
      <c r="A2715" s="33" t="s">
        <v>145</v>
      </c>
      <c r="B2715" s="26" t="s">
        <v>1919</v>
      </c>
      <c r="C2715" s="34">
        <v>184.0</v>
      </c>
      <c r="D2715" s="26" t="s">
        <v>8522</v>
      </c>
      <c r="E2715" s="26" t="s">
        <v>1902</v>
      </c>
      <c r="F2715" s="35"/>
      <c r="G2715" s="26"/>
      <c r="H2715" s="26"/>
      <c r="I2715" s="26"/>
      <c r="J2715" s="26" t="s">
        <v>1647</v>
      </c>
      <c r="K2715" s="26" t="s">
        <v>1183</v>
      </c>
      <c r="L2715" s="36">
        <v>160000.0</v>
      </c>
      <c r="M2715" s="29">
        <f t="shared" si="954"/>
        <v>160000</v>
      </c>
      <c r="N2715" s="28"/>
      <c r="O2715" s="30">
        <v>17500.0</v>
      </c>
      <c r="P2715" s="31">
        <f t="shared" si="950"/>
        <v>0.09142857143</v>
      </c>
      <c r="Q2715" s="32">
        <f t="shared" si="951"/>
        <v>142500</v>
      </c>
      <c r="R2715" s="32">
        <f t="shared" si="952"/>
        <v>132500</v>
      </c>
      <c r="S2715" s="28"/>
      <c r="T2715" s="28">
        <f t="shared" si="953"/>
        <v>0</v>
      </c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</row>
    <row r="2716">
      <c r="A2716" s="52" t="s">
        <v>145</v>
      </c>
      <c r="B2716" s="26" t="s">
        <v>1919</v>
      </c>
      <c r="C2716" s="34">
        <v>295.0</v>
      </c>
      <c r="D2716" s="26" t="s">
        <v>8523</v>
      </c>
      <c r="E2716" s="26" t="s">
        <v>1902</v>
      </c>
      <c r="F2716" s="28"/>
      <c r="G2716" s="28"/>
      <c r="H2716" s="28"/>
      <c r="I2716" s="28"/>
      <c r="J2716" s="26" t="s">
        <v>1481</v>
      </c>
      <c r="K2716" s="26" t="s">
        <v>464</v>
      </c>
      <c r="L2716" s="40">
        <v>72000.0</v>
      </c>
      <c r="M2716" s="29">
        <f t="shared" si="954"/>
        <v>72000</v>
      </c>
      <c r="N2716" s="53"/>
      <c r="O2716" s="30">
        <v>17500.0</v>
      </c>
      <c r="P2716" s="31">
        <f t="shared" si="950"/>
        <v>0.04114285714</v>
      </c>
      <c r="Q2716" s="32">
        <f t="shared" si="951"/>
        <v>54500</v>
      </c>
      <c r="R2716" s="32">
        <f t="shared" si="952"/>
        <v>44500</v>
      </c>
      <c r="S2716" s="28"/>
      <c r="T2716" s="28">
        <f t="shared" si="953"/>
        <v>0</v>
      </c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</row>
    <row r="2717">
      <c r="A2717" s="52" t="s">
        <v>145</v>
      </c>
      <c r="B2717" s="26" t="s">
        <v>1919</v>
      </c>
      <c r="C2717" s="34">
        <v>329.0</v>
      </c>
      <c r="D2717" s="26" t="s">
        <v>8524</v>
      </c>
      <c r="E2717" s="26" t="s">
        <v>1902</v>
      </c>
      <c r="F2717" s="28"/>
      <c r="G2717" s="28"/>
      <c r="H2717" s="28"/>
      <c r="I2717" s="28"/>
      <c r="J2717" s="26" t="s">
        <v>1678</v>
      </c>
      <c r="K2717" s="26" t="s">
        <v>1131</v>
      </c>
      <c r="L2717" s="40">
        <v>48000.0</v>
      </c>
      <c r="M2717" s="29">
        <f t="shared" si="954"/>
        <v>48000</v>
      </c>
      <c r="N2717" s="53"/>
      <c r="O2717" s="30">
        <v>17500.0</v>
      </c>
      <c r="P2717" s="31">
        <f t="shared" si="950"/>
        <v>0.02742857143</v>
      </c>
      <c r="Q2717" s="32">
        <f t="shared" si="951"/>
        <v>30500</v>
      </c>
      <c r="R2717" s="32">
        <f t="shared" si="952"/>
        <v>20500</v>
      </c>
      <c r="S2717" s="28"/>
      <c r="T2717" s="28">
        <f t="shared" si="953"/>
        <v>0</v>
      </c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</row>
    <row r="2718">
      <c r="A2718" s="52" t="s">
        <v>145</v>
      </c>
      <c r="B2718" s="26" t="s">
        <v>1919</v>
      </c>
      <c r="C2718" s="34">
        <v>377.0</v>
      </c>
      <c r="D2718" s="26" t="s">
        <v>8525</v>
      </c>
      <c r="E2718" s="26" t="s">
        <v>1905</v>
      </c>
      <c r="F2718" s="28"/>
      <c r="G2718" s="28"/>
      <c r="H2718" s="28"/>
      <c r="I2718" s="28"/>
      <c r="J2718" s="26" t="s">
        <v>1481</v>
      </c>
      <c r="K2718" s="26" t="s">
        <v>300</v>
      </c>
      <c r="L2718" s="40">
        <v>26000.0</v>
      </c>
      <c r="M2718" s="29">
        <f t="shared" si="954"/>
        <v>26000</v>
      </c>
      <c r="N2718" s="53"/>
      <c r="O2718" s="37">
        <v>17500.0</v>
      </c>
      <c r="P2718" s="31">
        <f t="shared" si="950"/>
        <v>0.01485714286</v>
      </c>
      <c r="Q2718" s="32">
        <f t="shared" si="951"/>
        <v>8500</v>
      </c>
      <c r="R2718" s="32">
        <f t="shared" si="952"/>
        <v>-1500</v>
      </c>
      <c r="S2718" s="28"/>
      <c r="T2718" s="28">
        <f t="shared" si="953"/>
        <v>0</v>
      </c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</row>
    <row r="2719">
      <c r="A2719" s="52" t="s">
        <v>145</v>
      </c>
      <c r="B2719" s="26" t="s">
        <v>1919</v>
      </c>
      <c r="C2719" s="34">
        <v>384.0</v>
      </c>
      <c r="D2719" s="26" t="s">
        <v>8526</v>
      </c>
      <c r="E2719" s="26" t="s">
        <v>1905</v>
      </c>
      <c r="F2719" s="28"/>
      <c r="G2719" s="28"/>
      <c r="H2719" s="28"/>
      <c r="I2719" s="28"/>
      <c r="J2719" s="26" t="s">
        <v>1449</v>
      </c>
      <c r="K2719" s="26" t="s">
        <v>464</v>
      </c>
      <c r="L2719" s="40">
        <v>30000.0</v>
      </c>
      <c r="M2719" s="29">
        <f t="shared" si="954"/>
        <v>30000</v>
      </c>
      <c r="N2719" s="53"/>
      <c r="O2719" s="37">
        <v>17500.0</v>
      </c>
      <c r="P2719" s="31">
        <f t="shared" si="950"/>
        <v>0.01714285714</v>
      </c>
      <c r="Q2719" s="32">
        <f t="shared" si="951"/>
        <v>12500</v>
      </c>
      <c r="R2719" s="32">
        <f t="shared" si="952"/>
        <v>2500</v>
      </c>
      <c r="S2719" s="28"/>
      <c r="T2719" s="28">
        <f t="shared" si="953"/>
        <v>0</v>
      </c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</row>
    <row r="2720">
      <c r="A2720" s="52" t="s">
        <v>145</v>
      </c>
      <c r="B2720" s="26" t="s">
        <v>2005</v>
      </c>
      <c r="C2720" s="34">
        <v>569.0</v>
      </c>
      <c r="D2720" s="28" t="s">
        <v>8527</v>
      </c>
      <c r="E2720" s="26" t="s">
        <v>1905</v>
      </c>
      <c r="F2720" s="26" t="s">
        <v>2007</v>
      </c>
      <c r="G2720" s="26" t="s">
        <v>8528</v>
      </c>
      <c r="H2720" s="28"/>
      <c r="I2720" s="28"/>
      <c r="J2720" s="26" t="s">
        <v>1639</v>
      </c>
      <c r="K2720" s="26" t="s">
        <v>1132</v>
      </c>
      <c r="L2720" s="40">
        <v>10000.0</v>
      </c>
      <c r="M2720" s="29">
        <f t="shared" si="954"/>
        <v>10000</v>
      </c>
      <c r="N2720" s="53"/>
      <c r="O2720" s="30">
        <v>17500.0</v>
      </c>
      <c r="P2720" s="31">
        <f t="shared" si="950"/>
        <v>0.005714285714</v>
      </c>
      <c r="Q2720" s="32">
        <f t="shared" si="951"/>
        <v>-7500</v>
      </c>
      <c r="R2720" s="32">
        <f t="shared" si="952"/>
        <v>-17500</v>
      </c>
      <c r="S2720" s="28"/>
      <c r="T2720" s="28">
        <f t="shared" si="953"/>
        <v>1</v>
      </c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</row>
    <row r="2721">
      <c r="A2721" s="33" t="s">
        <v>145</v>
      </c>
      <c r="B2721" s="26" t="s">
        <v>2005</v>
      </c>
      <c r="C2721" s="54">
        <v>615.0</v>
      </c>
      <c r="D2721" s="28" t="s">
        <v>8529</v>
      </c>
      <c r="E2721" s="26" t="s">
        <v>1905</v>
      </c>
      <c r="F2721" s="35" t="s">
        <v>2007</v>
      </c>
      <c r="G2721" s="35" t="s">
        <v>8530</v>
      </c>
      <c r="H2721" s="28"/>
      <c r="I2721" s="28"/>
      <c r="J2721" s="35" t="s">
        <v>1504</v>
      </c>
      <c r="K2721" s="35" t="s">
        <v>1132</v>
      </c>
      <c r="L2721" s="40">
        <v>5000.0</v>
      </c>
      <c r="M2721" s="29">
        <f t="shared" si="954"/>
        <v>5000</v>
      </c>
      <c r="N2721" s="53"/>
      <c r="O2721" s="30">
        <v>17500.0</v>
      </c>
      <c r="P2721" s="31">
        <f t="shared" si="950"/>
        <v>0.002857142857</v>
      </c>
      <c r="Q2721" s="32">
        <f t="shared" si="951"/>
        <v>-12500</v>
      </c>
      <c r="R2721" s="32">
        <f t="shared" si="952"/>
        <v>-22500</v>
      </c>
      <c r="S2721" s="28"/>
      <c r="T2721" s="28">
        <f t="shared" si="953"/>
        <v>1</v>
      </c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</row>
    <row r="2722">
      <c r="A2722" s="52" t="s">
        <v>145</v>
      </c>
      <c r="B2722" s="26" t="s">
        <v>2005</v>
      </c>
      <c r="C2722" s="34">
        <v>630.0</v>
      </c>
      <c r="D2722" s="28" t="s">
        <v>8531</v>
      </c>
      <c r="E2722" s="26" t="s">
        <v>1905</v>
      </c>
      <c r="F2722" s="26" t="s">
        <v>2007</v>
      </c>
      <c r="G2722" s="26" t="s">
        <v>8532</v>
      </c>
      <c r="H2722" s="28"/>
      <c r="I2722" s="28"/>
      <c r="J2722" s="26" t="s">
        <v>1668</v>
      </c>
      <c r="K2722" s="26" t="s">
        <v>746</v>
      </c>
      <c r="L2722" s="40">
        <v>15000.0</v>
      </c>
      <c r="M2722" s="29">
        <f t="shared" si="954"/>
        <v>15000</v>
      </c>
      <c r="N2722" s="53"/>
      <c r="O2722" s="30">
        <v>17500.0</v>
      </c>
      <c r="P2722" s="31">
        <f t="shared" si="950"/>
        <v>0.008571428571</v>
      </c>
      <c r="Q2722" s="32">
        <f t="shared" si="951"/>
        <v>-2500</v>
      </c>
      <c r="R2722" s="32">
        <f t="shared" si="952"/>
        <v>-12500</v>
      </c>
      <c r="S2722" s="28"/>
      <c r="T2722" s="28">
        <f t="shared" si="953"/>
        <v>1</v>
      </c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</row>
    <row r="2723">
      <c r="A2723" s="52" t="s">
        <v>145</v>
      </c>
      <c r="B2723" s="26" t="s">
        <v>2005</v>
      </c>
      <c r="C2723" s="34">
        <v>791.0</v>
      </c>
      <c r="D2723" s="28" t="str">
        <f t="shared" ref="D2723:D2724" si="955">CONCATENATE(A2723," x ", G2723)</f>
        <v>Ten Sovereigns (IRE) x In My Life (USA)</v>
      </c>
      <c r="E2723" s="26" t="s">
        <v>1902</v>
      </c>
      <c r="F2723" s="26" t="s">
        <v>2019</v>
      </c>
      <c r="G2723" s="26" t="s">
        <v>8533</v>
      </c>
      <c r="H2723" s="28"/>
      <c r="I2723" s="28"/>
      <c r="J2723" s="26" t="s">
        <v>1437</v>
      </c>
      <c r="K2723" s="26" t="s">
        <v>392</v>
      </c>
      <c r="L2723" s="55">
        <v>55000.0</v>
      </c>
      <c r="M2723" s="29">
        <f t="shared" si="954"/>
        <v>55000</v>
      </c>
      <c r="N2723" s="28"/>
      <c r="O2723" s="37">
        <v>17500.0</v>
      </c>
      <c r="P2723" s="31">
        <f t="shared" si="950"/>
        <v>0.03142857143</v>
      </c>
      <c r="Q2723" s="32">
        <f t="shared" si="951"/>
        <v>37500</v>
      </c>
      <c r="R2723" s="32">
        <f t="shared" si="952"/>
        <v>27500</v>
      </c>
      <c r="S2723" s="28"/>
      <c r="T2723" s="28">
        <f t="shared" si="953"/>
        <v>0</v>
      </c>
    </row>
    <row r="2724">
      <c r="A2724" s="52" t="s">
        <v>145</v>
      </c>
      <c r="B2724" s="26" t="s">
        <v>2005</v>
      </c>
      <c r="C2724" s="34">
        <v>961.0</v>
      </c>
      <c r="D2724" s="28" t="str">
        <f t="shared" si="955"/>
        <v>Ten Sovereigns (IRE) x Seeharn (IRE)</v>
      </c>
      <c r="E2724" s="26" t="s">
        <v>1902</v>
      </c>
      <c r="F2724" s="26" t="s">
        <v>2019</v>
      </c>
      <c r="G2724" s="26" t="s">
        <v>8534</v>
      </c>
      <c r="H2724" s="28"/>
      <c r="I2724" s="28"/>
      <c r="J2724" s="26" t="s">
        <v>1761</v>
      </c>
      <c r="K2724" s="26" t="s">
        <v>891</v>
      </c>
      <c r="L2724" s="55">
        <v>11000.0</v>
      </c>
      <c r="M2724" s="29">
        <f t="shared" si="954"/>
        <v>11000</v>
      </c>
      <c r="N2724" s="28"/>
      <c r="O2724" s="30">
        <v>17500.0</v>
      </c>
      <c r="P2724" s="31">
        <f t="shared" si="950"/>
        <v>0.006285714286</v>
      </c>
      <c r="Q2724" s="32">
        <f t="shared" si="951"/>
        <v>-6500</v>
      </c>
      <c r="R2724" s="32">
        <f t="shared" si="952"/>
        <v>-16500</v>
      </c>
      <c r="S2724" s="28"/>
      <c r="T2724" s="28">
        <f t="shared" si="953"/>
        <v>1</v>
      </c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</row>
    <row r="2725">
      <c r="A2725" s="38" t="s">
        <v>145</v>
      </c>
      <c r="B2725" s="34" t="s">
        <v>1921</v>
      </c>
      <c r="C2725" s="39" t="s">
        <v>7672</v>
      </c>
      <c r="D2725" s="28" t="s">
        <v>8535</v>
      </c>
      <c r="E2725" s="26" t="s">
        <v>1905</v>
      </c>
      <c r="F2725" s="28" t="s">
        <v>1924</v>
      </c>
      <c r="G2725" s="28" t="s">
        <v>8536</v>
      </c>
      <c r="H2725" s="28" t="s">
        <v>111</v>
      </c>
      <c r="I2725" s="28" t="s">
        <v>133</v>
      </c>
      <c r="J2725" s="28" t="s">
        <v>1545</v>
      </c>
      <c r="K2725" s="28" t="s">
        <v>1132</v>
      </c>
      <c r="L2725" s="40">
        <v>20000.0</v>
      </c>
      <c r="M2725" s="29">
        <f t="shared" si="954"/>
        <v>20000</v>
      </c>
      <c r="N2725" s="57"/>
      <c r="O2725" s="30">
        <v>17500.0</v>
      </c>
      <c r="P2725" s="31">
        <f t="shared" si="950"/>
        <v>0.01142857143</v>
      </c>
      <c r="Q2725" s="32">
        <f t="shared" si="951"/>
        <v>2500</v>
      </c>
      <c r="R2725" s="32">
        <f t="shared" si="952"/>
        <v>-7500</v>
      </c>
      <c r="S2725" s="28"/>
      <c r="T2725" s="28">
        <f t="shared" si="953"/>
        <v>0</v>
      </c>
    </row>
    <row r="2726">
      <c r="A2726" s="38" t="s">
        <v>145</v>
      </c>
      <c r="B2726" s="34" t="s">
        <v>1921</v>
      </c>
      <c r="C2726" s="39" t="s">
        <v>8537</v>
      </c>
      <c r="D2726" s="28" t="s">
        <v>8538</v>
      </c>
      <c r="E2726" s="26" t="s">
        <v>1902</v>
      </c>
      <c r="F2726" s="28" t="s">
        <v>1924</v>
      </c>
      <c r="G2726" s="28" t="s">
        <v>8539</v>
      </c>
      <c r="H2726" s="28" t="s">
        <v>111</v>
      </c>
      <c r="I2726" s="28" t="s">
        <v>3157</v>
      </c>
      <c r="J2726" s="28" t="s">
        <v>1449</v>
      </c>
      <c r="K2726" s="28" t="s">
        <v>1206</v>
      </c>
      <c r="L2726" s="40">
        <v>18000.0</v>
      </c>
      <c r="M2726" s="29">
        <f t="shared" si="954"/>
        <v>18000</v>
      </c>
      <c r="N2726" s="57"/>
      <c r="O2726" s="30">
        <v>17500.0</v>
      </c>
      <c r="P2726" s="31">
        <f t="shared" si="950"/>
        <v>0.01028571429</v>
      </c>
      <c r="Q2726" s="32">
        <f t="shared" si="951"/>
        <v>500</v>
      </c>
      <c r="R2726" s="32">
        <f t="shared" si="952"/>
        <v>-9500</v>
      </c>
      <c r="S2726" s="28"/>
      <c r="T2726" s="28">
        <f t="shared" si="953"/>
        <v>0</v>
      </c>
    </row>
    <row r="2727">
      <c r="A2727" s="38" t="s">
        <v>145</v>
      </c>
      <c r="B2727" s="34" t="s">
        <v>1921</v>
      </c>
      <c r="C2727" s="39" t="s">
        <v>8540</v>
      </c>
      <c r="D2727" s="28" t="s">
        <v>8541</v>
      </c>
      <c r="E2727" s="26" t="s">
        <v>1902</v>
      </c>
      <c r="F2727" s="28" t="s">
        <v>1924</v>
      </c>
      <c r="G2727" s="28" t="s">
        <v>8542</v>
      </c>
      <c r="H2727" s="28" t="s">
        <v>111</v>
      </c>
      <c r="I2727" s="28" t="s">
        <v>79</v>
      </c>
      <c r="J2727" s="28" t="s">
        <v>1091</v>
      </c>
      <c r="K2727" s="28" t="s">
        <v>1132</v>
      </c>
      <c r="L2727" s="40">
        <v>13000.0</v>
      </c>
      <c r="M2727" s="29">
        <f t="shared" si="954"/>
        <v>13000</v>
      </c>
      <c r="N2727" s="57"/>
      <c r="O2727" s="30">
        <v>17500.0</v>
      </c>
      <c r="P2727" s="31">
        <f t="shared" si="950"/>
        <v>0.007428571429</v>
      </c>
      <c r="Q2727" s="32">
        <f t="shared" si="951"/>
        <v>-4500</v>
      </c>
      <c r="R2727" s="32">
        <f t="shared" si="952"/>
        <v>-14500</v>
      </c>
      <c r="S2727" s="28"/>
      <c r="T2727" s="28">
        <f t="shared" si="953"/>
        <v>1</v>
      </c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</row>
    <row r="2728">
      <c r="A2728" s="38" t="s">
        <v>145</v>
      </c>
      <c r="B2728" s="34" t="s">
        <v>1921</v>
      </c>
      <c r="C2728" s="39" t="s">
        <v>8543</v>
      </c>
      <c r="D2728" s="28" t="s">
        <v>8544</v>
      </c>
      <c r="E2728" s="26" t="s">
        <v>1905</v>
      </c>
      <c r="F2728" s="28" t="s">
        <v>1924</v>
      </c>
      <c r="G2728" s="28" t="s">
        <v>8545</v>
      </c>
      <c r="H2728" s="28" t="s">
        <v>111</v>
      </c>
      <c r="I2728" s="28" t="s">
        <v>8546</v>
      </c>
      <c r="J2728" s="28" t="s">
        <v>1586</v>
      </c>
      <c r="K2728" s="28" t="s">
        <v>1202</v>
      </c>
      <c r="L2728" s="40">
        <v>20000.0</v>
      </c>
      <c r="M2728" s="29">
        <f t="shared" si="954"/>
        <v>20000</v>
      </c>
      <c r="N2728" s="57"/>
      <c r="O2728" s="30">
        <v>17500.0</v>
      </c>
      <c r="P2728" s="31">
        <f t="shared" si="950"/>
        <v>0.01142857143</v>
      </c>
      <c r="Q2728" s="32">
        <f t="shared" si="951"/>
        <v>2500</v>
      </c>
      <c r="R2728" s="32">
        <f t="shared" si="952"/>
        <v>-7500</v>
      </c>
      <c r="S2728" s="28"/>
      <c r="T2728" s="28">
        <f t="shared" si="953"/>
        <v>0</v>
      </c>
    </row>
    <row r="2729">
      <c r="A2729" s="38" t="s">
        <v>145</v>
      </c>
      <c r="B2729" s="34" t="s">
        <v>1921</v>
      </c>
      <c r="C2729" s="39" t="s">
        <v>7428</v>
      </c>
      <c r="D2729" s="28" t="s">
        <v>8547</v>
      </c>
      <c r="E2729" s="26" t="s">
        <v>1905</v>
      </c>
      <c r="F2729" s="28" t="s">
        <v>1924</v>
      </c>
      <c r="G2729" s="28" t="s">
        <v>8548</v>
      </c>
      <c r="H2729" s="28" t="s">
        <v>111</v>
      </c>
      <c r="I2729" s="28" t="s">
        <v>75</v>
      </c>
      <c r="J2729" s="28" t="s">
        <v>1522</v>
      </c>
      <c r="K2729" s="28" t="s">
        <v>498</v>
      </c>
      <c r="L2729" s="40">
        <v>16000.0</v>
      </c>
      <c r="M2729" s="29">
        <f t="shared" si="954"/>
        <v>16000</v>
      </c>
      <c r="N2729" s="57"/>
      <c r="O2729" s="37">
        <v>17500.0</v>
      </c>
      <c r="P2729" s="31">
        <f t="shared" si="950"/>
        <v>0.009142857143</v>
      </c>
      <c r="Q2729" s="32">
        <f t="shared" si="951"/>
        <v>-1500</v>
      </c>
      <c r="R2729" s="32">
        <f t="shared" si="952"/>
        <v>-11500</v>
      </c>
      <c r="S2729" s="28"/>
      <c r="T2729" s="28">
        <f t="shared" si="953"/>
        <v>1</v>
      </c>
    </row>
    <row r="2730">
      <c r="A2730" s="38" t="s">
        <v>145</v>
      </c>
      <c r="B2730" s="34" t="s">
        <v>1921</v>
      </c>
      <c r="C2730" s="39" t="s">
        <v>6438</v>
      </c>
      <c r="D2730" s="28" t="s">
        <v>8549</v>
      </c>
      <c r="E2730" s="26" t="s">
        <v>1905</v>
      </c>
      <c r="F2730" s="28" t="s">
        <v>1924</v>
      </c>
      <c r="G2730" s="28" t="s">
        <v>8550</v>
      </c>
      <c r="H2730" s="28" t="s">
        <v>111</v>
      </c>
      <c r="I2730" s="28" t="s">
        <v>4881</v>
      </c>
      <c r="J2730" s="28" t="s">
        <v>1719</v>
      </c>
      <c r="K2730" s="28" t="s">
        <v>188</v>
      </c>
      <c r="L2730" s="40">
        <v>6000.0</v>
      </c>
      <c r="M2730" s="29">
        <f t="shared" si="954"/>
        <v>6000</v>
      </c>
      <c r="N2730" s="57"/>
      <c r="O2730" s="37">
        <v>17500.0</v>
      </c>
      <c r="P2730" s="31">
        <f t="shared" si="950"/>
        <v>0.003428571429</v>
      </c>
      <c r="Q2730" s="32">
        <f t="shared" si="951"/>
        <v>-11500</v>
      </c>
      <c r="R2730" s="32">
        <f t="shared" si="952"/>
        <v>-21500</v>
      </c>
      <c r="S2730" s="28"/>
      <c r="T2730" s="28">
        <f t="shared" si="953"/>
        <v>1</v>
      </c>
    </row>
    <row r="2731">
      <c r="A2731" s="38" t="s">
        <v>145</v>
      </c>
      <c r="B2731" s="34" t="s">
        <v>1921</v>
      </c>
      <c r="C2731" s="39" t="s">
        <v>8551</v>
      </c>
      <c r="D2731" s="28" t="s">
        <v>8552</v>
      </c>
      <c r="E2731" s="26" t="s">
        <v>1905</v>
      </c>
      <c r="F2731" s="28" t="s">
        <v>1924</v>
      </c>
      <c r="G2731" s="28" t="s">
        <v>8553</v>
      </c>
      <c r="H2731" s="28" t="s">
        <v>111</v>
      </c>
      <c r="I2731" s="28" t="s">
        <v>2314</v>
      </c>
      <c r="J2731" s="28" t="s">
        <v>1835</v>
      </c>
      <c r="K2731" s="28" t="s">
        <v>1231</v>
      </c>
      <c r="L2731" s="40">
        <v>2000.0</v>
      </c>
      <c r="M2731" s="29">
        <f t="shared" si="954"/>
        <v>2000</v>
      </c>
      <c r="N2731" s="57"/>
      <c r="O2731" s="37">
        <v>17500.0</v>
      </c>
      <c r="P2731" s="31">
        <f t="shared" si="950"/>
        <v>0.001142857143</v>
      </c>
      <c r="Q2731" s="32">
        <f t="shared" si="951"/>
        <v>-15500</v>
      </c>
      <c r="R2731" s="32">
        <f t="shared" si="952"/>
        <v>-25500</v>
      </c>
      <c r="S2731" s="28"/>
      <c r="T2731" s="28">
        <f t="shared" si="953"/>
        <v>1</v>
      </c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</row>
    <row r="2732">
      <c r="A2732" s="38" t="s">
        <v>145</v>
      </c>
      <c r="B2732" s="34" t="s">
        <v>1921</v>
      </c>
      <c r="C2732" s="39" t="s">
        <v>6242</v>
      </c>
      <c r="D2732" s="28" t="s">
        <v>8554</v>
      </c>
      <c r="E2732" s="26" t="s">
        <v>1905</v>
      </c>
      <c r="F2732" s="28" t="s">
        <v>1944</v>
      </c>
      <c r="G2732" s="28" t="s">
        <v>8555</v>
      </c>
      <c r="H2732" s="28" t="s">
        <v>111</v>
      </c>
      <c r="I2732" s="28" t="s">
        <v>2361</v>
      </c>
      <c r="J2732" s="28" t="s">
        <v>1876</v>
      </c>
      <c r="K2732" s="28" t="s">
        <v>1206</v>
      </c>
      <c r="L2732" s="40">
        <v>11000.0</v>
      </c>
      <c r="M2732" s="29">
        <f t="shared" si="954"/>
        <v>11000</v>
      </c>
      <c r="N2732" s="57"/>
      <c r="O2732" s="30">
        <v>17500.0</v>
      </c>
      <c r="P2732" s="31">
        <f t="shared" si="950"/>
        <v>0.006285714286</v>
      </c>
      <c r="Q2732" s="32">
        <f t="shared" si="951"/>
        <v>-6500</v>
      </c>
      <c r="R2732" s="32">
        <f t="shared" si="952"/>
        <v>-16500</v>
      </c>
      <c r="S2732" s="28"/>
      <c r="T2732" s="28">
        <f t="shared" si="953"/>
        <v>1</v>
      </c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</row>
    <row r="2733">
      <c r="A2733" s="38" t="s">
        <v>145</v>
      </c>
      <c r="B2733" s="34" t="s">
        <v>1921</v>
      </c>
      <c r="C2733" s="39" t="s">
        <v>4089</v>
      </c>
      <c r="D2733" s="28" t="s">
        <v>8556</v>
      </c>
      <c r="E2733" s="26" t="s">
        <v>1905</v>
      </c>
      <c r="F2733" s="28" t="s">
        <v>1944</v>
      </c>
      <c r="G2733" s="28" t="s">
        <v>8557</v>
      </c>
      <c r="H2733" s="28" t="s">
        <v>111</v>
      </c>
      <c r="I2733" s="28" t="s">
        <v>1968</v>
      </c>
      <c r="J2733" s="28" t="s">
        <v>1839</v>
      </c>
      <c r="K2733" s="28" t="s">
        <v>453</v>
      </c>
      <c r="L2733" s="40">
        <v>32000.0</v>
      </c>
      <c r="M2733" s="29">
        <f t="shared" si="954"/>
        <v>32000</v>
      </c>
      <c r="N2733" s="57"/>
      <c r="O2733" s="37">
        <v>17500.0</v>
      </c>
      <c r="P2733" s="31">
        <f t="shared" si="950"/>
        <v>0.01828571429</v>
      </c>
      <c r="Q2733" s="32">
        <f t="shared" si="951"/>
        <v>14500</v>
      </c>
      <c r="R2733" s="32">
        <f t="shared" si="952"/>
        <v>4500</v>
      </c>
      <c r="S2733" s="28"/>
      <c r="T2733" s="28">
        <f t="shared" si="953"/>
        <v>0</v>
      </c>
    </row>
    <row r="2734">
      <c r="A2734" s="38" t="s">
        <v>145</v>
      </c>
      <c r="B2734" s="34" t="s">
        <v>1921</v>
      </c>
      <c r="C2734" s="39" t="s">
        <v>6627</v>
      </c>
      <c r="D2734" s="28" t="s">
        <v>8558</v>
      </c>
      <c r="E2734" s="26" t="s">
        <v>1905</v>
      </c>
      <c r="F2734" s="28" t="s">
        <v>1924</v>
      </c>
      <c r="G2734" s="28" t="s">
        <v>8559</v>
      </c>
      <c r="H2734" s="28" t="s">
        <v>111</v>
      </c>
      <c r="I2734" s="28" t="s">
        <v>7188</v>
      </c>
      <c r="J2734" s="28" t="s">
        <v>1811</v>
      </c>
      <c r="K2734" s="28" t="s">
        <v>1075</v>
      </c>
      <c r="L2734" s="40">
        <v>11000.0</v>
      </c>
      <c r="M2734" s="29">
        <f t="shared" si="954"/>
        <v>11000</v>
      </c>
      <c r="N2734" s="57"/>
      <c r="O2734" s="30">
        <v>17500.0</v>
      </c>
      <c r="P2734" s="31">
        <f t="shared" si="950"/>
        <v>0.006285714286</v>
      </c>
      <c r="Q2734" s="32">
        <f t="shared" si="951"/>
        <v>-6500</v>
      </c>
      <c r="R2734" s="32">
        <f t="shared" si="952"/>
        <v>-16500</v>
      </c>
      <c r="S2734" s="28"/>
      <c r="T2734" s="28">
        <f t="shared" si="953"/>
        <v>1</v>
      </c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</row>
    <row r="2735">
      <c r="A2735" s="38" t="s">
        <v>145</v>
      </c>
      <c r="B2735" s="34" t="s">
        <v>1928</v>
      </c>
      <c r="C2735" s="39" t="s">
        <v>7145</v>
      </c>
      <c r="D2735" s="28" t="s">
        <v>8560</v>
      </c>
      <c r="E2735" s="26" t="s">
        <v>1905</v>
      </c>
      <c r="F2735" s="28" t="s">
        <v>1924</v>
      </c>
      <c r="G2735" s="28" t="s">
        <v>8561</v>
      </c>
      <c r="H2735" s="28" t="s">
        <v>111</v>
      </c>
      <c r="I2735" s="28" t="s">
        <v>74</v>
      </c>
      <c r="J2735" s="28" t="s">
        <v>1678</v>
      </c>
      <c r="K2735" s="28" t="s">
        <v>398</v>
      </c>
      <c r="L2735" s="40">
        <v>30000.0</v>
      </c>
      <c r="M2735" s="29">
        <f t="shared" si="954"/>
        <v>30000</v>
      </c>
      <c r="N2735" s="57"/>
      <c r="O2735" s="37">
        <v>17500.0</v>
      </c>
      <c r="P2735" s="31">
        <f t="shared" si="950"/>
        <v>0.01714285714</v>
      </c>
      <c r="Q2735" s="32">
        <f t="shared" si="951"/>
        <v>12500</v>
      </c>
      <c r="R2735" s="32">
        <f t="shared" si="952"/>
        <v>2500</v>
      </c>
      <c r="S2735" s="28"/>
      <c r="T2735" s="28">
        <f t="shared" si="953"/>
        <v>0</v>
      </c>
    </row>
    <row r="2736">
      <c r="A2736" s="38" t="s">
        <v>145</v>
      </c>
      <c r="B2736" s="34" t="s">
        <v>1928</v>
      </c>
      <c r="C2736" s="39" t="s">
        <v>6485</v>
      </c>
      <c r="D2736" s="28" t="s">
        <v>8562</v>
      </c>
      <c r="E2736" s="26" t="s">
        <v>1905</v>
      </c>
      <c r="F2736" s="28" t="s">
        <v>1924</v>
      </c>
      <c r="G2736" s="28" t="s">
        <v>8563</v>
      </c>
      <c r="H2736" s="28" t="s">
        <v>111</v>
      </c>
      <c r="I2736" s="28" t="s">
        <v>4799</v>
      </c>
      <c r="J2736" s="28" t="s">
        <v>1876</v>
      </c>
      <c r="K2736" s="28" t="s">
        <v>1126</v>
      </c>
      <c r="L2736" s="40">
        <v>42000.0</v>
      </c>
      <c r="M2736" s="29">
        <f t="shared" si="954"/>
        <v>42000</v>
      </c>
      <c r="N2736" s="57"/>
      <c r="O2736" s="30">
        <v>17500.0</v>
      </c>
      <c r="P2736" s="31">
        <f t="shared" si="950"/>
        <v>0.024</v>
      </c>
      <c r="Q2736" s="32">
        <f t="shared" si="951"/>
        <v>24500</v>
      </c>
      <c r="R2736" s="32">
        <f t="shared" si="952"/>
        <v>14500</v>
      </c>
      <c r="S2736" s="28"/>
      <c r="T2736" s="28">
        <f t="shared" si="953"/>
        <v>0</v>
      </c>
    </row>
    <row r="2737">
      <c r="A2737" s="38" t="s">
        <v>145</v>
      </c>
      <c r="B2737" s="34" t="s">
        <v>1928</v>
      </c>
      <c r="C2737" s="39" t="s">
        <v>8564</v>
      </c>
      <c r="D2737" s="28" t="s">
        <v>8565</v>
      </c>
      <c r="E2737" s="26" t="s">
        <v>1902</v>
      </c>
      <c r="F2737" s="28" t="s">
        <v>1924</v>
      </c>
      <c r="G2737" s="28" t="s">
        <v>8566</v>
      </c>
      <c r="H2737" s="28" t="s">
        <v>111</v>
      </c>
      <c r="I2737" s="28" t="s">
        <v>2869</v>
      </c>
      <c r="J2737" s="28" t="s">
        <v>1560</v>
      </c>
      <c r="K2737" s="28" t="s">
        <v>386</v>
      </c>
      <c r="L2737" s="40">
        <v>42000.0</v>
      </c>
      <c r="M2737" s="29">
        <f t="shared" si="954"/>
        <v>42000</v>
      </c>
      <c r="N2737" s="57"/>
      <c r="O2737" s="37">
        <v>17500.0</v>
      </c>
      <c r="P2737" s="31">
        <f t="shared" si="950"/>
        <v>0.024</v>
      </c>
      <c r="Q2737" s="32">
        <f t="shared" si="951"/>
        <v>24500</v>
      </c>
      <c r="R2737" s="32">
        <f t="shared" si="952"/>
        <v>14500</v>
      </c>
      <c r="S2737" s="28"/>
      <c r="T2737" s="28">
        <f t="shared" si="953"/>
        <v>0</v>
      </c>
    </row>
    <row r="2738">
      <c r="A2738" s="38" t="s">
        <v>145</v>
      </c>
      <c r="B2738" s="34" t="s">
        <v>1928</v>
      </c>
      <c r="C2738" s="39" t="s">
        <v>5352</v>
      </c>
      <c r="D2738" s="28" t="s">
        <v>8567</v>
      </c>
      <c r="E2738" s="26" t="s">
        <v>1902</v>
      </c>
      <c r="F2738" s="28" t="s">
        <v>1924</v>
      </c>
      <c r="G2738" s="28" t="s">
        <v>8568</v>
      </c>
      <c r="H2738" s="28" t="s">
        <v>111</v>
      </c>
      <c r="I2738" s="28" t="s">
        <v>7002</v>
      </c>
      <c r="J2738" s="28" t="s">
        <v>1560</v>
      </c>
      <c r="K2738" s="28" t="s">
        <v>1221</v>
      </c>
      <c r="L2738" s="40">
        <v>25000.0</v>
      </c>
      <c r="M2738" s="29">
        <f t="shared" si="954"/>
        <v>25000</v>
      </c>
      <c r="N2738" s="57"/>
      <c r="O2738" s="30">
        <v>17500.0</v>
      </c>
      <c r="P2738" s="31">
        <f t="shared" si="950"/>
        <v>0.01428571429</v>
      </c>
      <c r="Q2738" s="32">
        <f t="shared" si="951"/>
        <v>7500</v>
      </c>
      <c r="R2738" s="32">
        <f t="shared" si="952"/>
        <v>-2500</v>
      </c>
      <c r="S2738" s="28"/>
      <c r="T2738" s="28">
        <f t="shared" si="953"/>
        <v>0</v>
      </c>
    </row>
    <row r="2739">
      <c r="A2739" s="38" t="s">
        <v>145</v>
      </c>
      <c r="B2739" s="34" t="s">
        <v>1928</v>
      </c>
      <c r="C2739" s="39" t="s">
        <v>8569</v>
      </c>
      <c r="D2739" s="28" t="s">
        <v>8570</v>
      </c>
      <c r="E2739" s="26" t="s">
        <v>1905</v>
      </c>
      <c r="F2739" s="28" t="s">
        <v>1924</v>
      </c>
      <c r="G2739" s="28" t="s">
        <v>8571</v>
      </c>
      <c r="H2739" s="28" t="s">
        <v>111</v>
      </c>
      <c r="I2739" s="28" t="s">
        <v>133</v>
      </c>
      <c r="J2739" s="28" t="s">
        <v>1839</v>
      </c>
      <c r="K2739" s="28" t="s">
        <v>950</v>
      </c>
      <c r="L2739" s="40">
        <v>6000.0</v>
      </c>
      <c r="M2739" s="29">
        <f t="shared" si="954"/>
        <v>6000</v>
      </c>
      <c r="N2739" s="57"/>
      <c r="O2739" s="30">
        <v>17500.0</v>
      </c>
      <c r="P2739" s="31">
        <f t="shared" si="950"/>
        <v>0.003428571429</v>
      </c>
      <c r="Q2739" s="32">
        <f t="shared" si="951"/>
        <v>-11500</v>
      </c>
      <c r="R2739" s="32">
        <f t="shared" si="952"/>
        <v>-21500</v>
      </c>
      <c r="S2739" s="28"/>
      <c r="T2739" s="28">
        <f t="shared" si="953"/>
        <v>1</v>
      </c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</row>
    <row r="2740">
      <c r="A2740" s="38" t="s">
        <v>145</v>
      </c>
      <c r="B2740" s="34" t="s">
        <v>1928</v>
      </c>
      <c r="C2740" s="39" t="s">
        <v>8572</v>
      </c>
      <c r="D2740" s="28" t="s">
        <v>8573</v>
      </c>
      <c r="E2740" s="26" t="s">
        <v>1905</v>
      </c>
      <c r="F2740" s="28" t="s">
        <v>1924</v>
      </c>
      <c r="G2740" s="28" t="s">
        <v>8574</v>
      </c>
      <c r="H2740" s="28" t="s">
        <v>111</v>
      </c>
      <c r="I2740" s="28" t="s">
        <v>3149</v>
      </c>
      <c r="J2740" s="28" t="s">
        <v>1586</v>
      </c>
      <c r="K2740" s="28" t="s">
        <v>449</v>
      </c>
      <c r="L2740" s="40">
        <v>26000.0</v>
      </c>
      <c r="M2740" s="29">
        <f t="shared" si="954"/>
        <v>26000</v>
      </c>
      <c r="N2740" s="57"/>
      <c r="O2740" s="37">
        <v>17500.0</v>
      </c>
      <c r="P2740" s="31">
        <f t="shared" si="950"/>
        <v>0.01485714286</v>
      </c>
      <c r="Q2740" s="32">
        <f t="shared" si="951"/>
        <v>8500</v>
      </c>
      <c r="R2740" s="32">
        <f t="shared" si="952"/>
        <v>-1500</v>
      </c>
      <c r="S2740" s="28"/>
      <c r="T2740" s="28">
        <f t="shared" si="953"/>
        <v>0</v>
      </c>
    </row>
    <row r="2741">
      <c r="A2741" s="38" t="s">
        <v>145</v>
      </c>
      <c r="B2741" s="34" t="s">
        <v>1928</v>
      </c>
      <c r="C2741" s="39" t="s">
        <v>5958</v>
      </c>
      <c r="D2741" s="28" t="s">
        <v>8575</v>
      </c>
      <c r="E2741" s="26" t="s">
        <v>1905</v>
      </c>
      <c r="F2741" s="28" t="s">
        <v>1924</v>
      </c>
      <c r="G2741" s="28" t="s">
        <v>8576</v>
      </c>
      <c r="H2741" s="28" t="s">
        <v>111</v>
      </c>
      <c r="I2741" s="28" t="s">
        <v>30</v>
      </c>
      <c r="J2741" s="28" t="s">
        <v>1680</v>
      </c>
      <c r="K2741" s="28" t="s">
        <v>779</v>
      </c>
      <c r="L2741" s="40">
        <v>17000.0</v>
      </c>
      <c r="M2741" s="29">
        <f t="shared" si="954"/>
        <v>17000</v>
      </c>
      <c r="N2741" s="57"/>
      <c r="O2741" s="30">
        <v>17500.0</v>
      </c>
      <c r="P2741" s="31">
        <f t="shared" si="950"/>
        <v>0.009714285714</v>
      </c>
      <c r="Q2741" s="32">
        <f t="shared" si="951"/>
        <v>-500</v>
      </c>
      <c r="R2741" s="32">
        <f t="shared" si="952"/>
        <v>-10500</v>
      </c>
      <c r="S2741" s="28"/>
      <c r="T2741" s="28">
        <f t="shared" si="953"/>
        <v>1</v>
      </c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</row>
    <row r="2742">
      <c r="A2742" s="38" t="s">
        <v>145</v>
      </c>
      <c r="B2742" s="34" t="s">
        <v>1928</v>
      </c>
      <c r="C2742" s="39" t="s">
        <v>3276</v>
      </c>
      <c r="D2742" s="28" t="s">
        <v>8577</v>
      </c>
      <c r="E2742" s="26" t="s">
        <v>1902</v>
      </c>
      <c r="F2742" s="28" t="s">
        <v>1924</v>
      </c>
      <c r="G2742" s="28" t="s">
        <v>8578</v>
      </c>
      <c r="H2742" s="28" t="s">
        <v>111</v>
      </c>
      <c r="I2742" s="28" t="s">
        <v>2201</v>
      </c>
      <c r="J2742" s="28" t="s">
        <v>1876</v>
      </c>
      <c r="K2742" s="28" t="s">
        <v>891</v>
      </c>
      <c r="L2742" s="40">
        <v>6000.0</v>
      </c>
      <c r="M2742" s="29">
        <f t="shared" si="954"/>
        <v>6000</v>
      </c>
      <c r="N2742" s="57"/>
      <c r="O2742" s="30">
        <v>17500.0</v>
      </c>
      <c r="P2742" s="31">
        <f t="shared" si="950"/>
        <v>0.003428571429</v>
      </c>
      <c r="Q2742" s="32">
        <f t="shared" si="951"/>
        <v>-11500</v>
      </c>
      <c r="R2742" s="32">
        <f t="shared" si="952"/>
        <v>-21500</v>
      </c>
      <c r="S2742" s="28"/>
      <c r="T2742" s="28">
        <f t="shared" si="953"/>
        <v>1</v>
      </c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</row>
    <row r="2743">
      <c r="A2743" s="25" t="s">
        <v>145</v>
      </c>
      <c r="B2743" s="26" t="s">
        <v>1937</v>
      </c>
      <c r="C2743" s="42" t="s">
        <v>8579</v>
      </c>
      <c r="D2743" s="28" t="s">
        <v>8580</v>
      </c>
      <c r="E2743" s="28" t="s">
        <v>1905</v>
      </c>
      <c r="F2743" s="28" t="s">
        <v>1944</v>
      </c>
      <c r="G2743" s="28" t="s">
        <v>8581</v>
      </c>
      <c r="H2743" s="28" t="s">
        <v>111</v>
      </c>
      <c r="I2743" s="28" t="s">
        <v>2205</v>
      </c>
      <c r="J2743" s="28" t="s">
        <v>1839</v>
      </c>
      <c r="K2743" s="28" t="s">
        <v>746</v>
      </c>
      <c r="L2743" s="29">
        <f t="shared" ref="L2743:L2749" si="956">M2743*1.2</f>
        <v>74400</v>
      </c>
      <c r="M2743" s="43">
        <v>62000.0</v>
      </c>
      <c r="N2743" s="28"/>
      <c r="O2743" s="30">
        <v>17500.0</v>
      </c>
      <c r="P2743" s="31">
        <f>sum(M2743/O2743/100)</f>
        <v>0.03542857143</v>
      </c>
      <c r="Q2743" s="32">
        <f>sum(M2743-O2743)</f>
        <v>44500</v>
      </c>
      <c r="R2743" s="32">
        <f>M2743-O2743-$S$1</f>
        <v>34500</v>
      </c>
      <c r="S2743" s="28"/>
      <c r="T2743" s="28">
        <f t="shared" ref="T2743:T2750" si="957">IF(O2743&gt;=M2743,1,0)</f>
        <v>0</v>
      </c>
    </row>
    <row r="2744">
      <c r="A2744" s="25" t="s">
        <v>145</v>
      </c>
      <c r="B2744" s="26" t="s">
        <v>1937</v>
      </c>
      <c r="C2744" s="44" t="s">
        <v>8579</v>
      </c>
      <c r="D2744" s="6" t="s">
        <v>8580</v>
      </c>
      <c r="E2744" s="6" t="s">
        <v>1905</v>
      </c>
      <c r="F2744" s="6" t="s">
        <v>1944</v>
      </c>
      <c r="G2744" s="6" t="s">
        <v>8581</v>
      </c>
      <c r="I2744" s="6" t="s">
        <v>111</v>
      </c>
      <c r="J2744" s="6" t="s">
        <v>1839</v>
      </c>
      <c r="K2744" s="6" t="s">
        <v>746</v>
      </c>
      <c r="L2744" s="29">
        <f t="shared" si="956"/>
        <v>74400</v>
      </c>
      <c r="M2744" s="45">
        <v>62000.0</v>
      </c>
      <c r="O2744" s="30">
        <v>17500.0</v>
      </c>
      <c r="P2744" s="31">
        <v>0.03542857142857143</v>
      </c>
      <c r="Q2744" s="32">
        <v>44500.0</v>
      </c>
      <c r="R2744" s="32">
        <v>34500.0</v>
      </c>
      <c r="S2744" s="28"/>
      <c r="T2744" s="28">
        <f t="shared" si="957"/>
        <v>0</v>
      </c>
    </row>
    <row r="2745">
      <c r="A2745" s="25" t="s">
        <v>145</v>
      </c>
      <c r="B2745" s="26" t="s">
        <v>1937</v>
      </c>
      <c r="C2745" s="39" t="s">
        <v>3258</v>
      </c>
      <c r="D2745" s="28" t="s">
        <v>8582</v>
      </c>
      <c r="E2745" s="28" t="s">
        <v>1902</v>
      </c>
      <c r="F2745" s="28" t="s">
        <v>1924</v>
      </c>
      <c r="G2745" s="28" t="s">
        <v>8583</v>
      </c>
      <c r="H2745" s="28" t="s">
        <v>111</v>
      </c>
      <c r="I2745" s="28" t="s">
        <v>3157</v>
      </c>
      <c r="J2745" s="28" t="s">
        <v>1679</v>
      </c>
      <c r="K2745" s="28" t="s">
        <v>401</v>
      </c>
      <c r="L2745" s="29">
        <f t="shared" si="956"/>
        <v>60000</v>
      </c>
      <c r="M2745" s="40">
        <v>50000.0</v>
      </c>
      <c r="N2745" s="32"/>
      <c r="O2745" s="30">
        <v>17500.0</v>
      </c>
      <c r="P2745" s="31">
        <f t="shared" ref="P2745:P2750" si="958">sum(M2745/O2745/100)</f>
        <v>0.02857142857</v>
      </c>
      <c r="Q2745" s="32">
        <f t="shared" ref="Q2745:Q2750" si="959">sum(M2745-O2745)</f>
        <v>32500</v>
      </c>
      <c r="R2745" s="32">
        <f t="shared" ref="R2745:R2750" si="960">M2745-O2745-$S$1</f>
        <v>22500</v>
      </c>
      <c r="S2745" s="28"/>
      <c r="T2745" s="28">
        <f t="shared" si="957"/>
        <v>0</v>
      </c>
    </row>
    <row r="2746">
      <c r="A2746" s="25" t="s">
        <v>145</v>
      </c>
      <c r="B2746" s="26" t="s">
        <v>1937</v>
      </c>
      <c r="C2746" s="39" t="s">
        <v>8584</v>
      </c>
      <c r="D2746" s="28" t="s">
        <v>8585</v>
      </c>
      <c r="E2746" s="28" t="s">
        <v>1902</v>
      </c>
      <c r="F2746" s="28" t="s">
        <v>1924</v>
      </c>
      <c r="G2746" s="28" t="s">
        <v>8586</v>
      </c>
      <c r="H2746" s="28" t="s">
        <v>111</v>
      </c>
      <c r="I2746" s="28" t="s">
        <v>3864</v>
      </c>
      <c r="J2746" s="28" t="s">
        <v>1482</v>
      </c>
      <c r="K2746" s="28" t="s">
        <v>822</v>
      </c>
      <c r="L2746" s="29">
        <f t="shared" si="956"/>
        <v>30000</v>
      </c>
      <c r="M2746" s="40">
        <v>25000.0</v>
      </c>
      <c r="N2746" s="32"/>
      <c r="O2746" s="30">
        <v>17500.0</v>
      </c>
      <c r="P2746" s="31">
        <f t="shared" si="958"/>
        <v>0.01428571429</v>
      </c>
      <c r="Q2746" s="32">
        <f t="shared" si="959"/>
        <v>7500</v>
      </c>
      <c r="R2746" s="32">
        <f t="shared" si="960"/>
        <v>-2500</v>
      </c>
      <c r="S2746" s="28"/>
      <c r="T2746" s="28">
        <f t="shared" si="957"/>
        <v>0</v>
      </c>
    </row>
    <row r="2747">
      <c r="A2747" s="25" t="s">
        <v>145</v>
      </c>
      <c r="B2747" s="26" t="s">
        <v>1937</v>
      </c>
      <c r="C2747" s="39" t="s">
        <v>8587</v>
      </c>
      <c r="D2747" s="28" t="s">
        <v>8588</v>
      </c>
      <c r="E2747" s="28" t="s">
        <v>1905</v>
      </c>
      <c r="F2747" s="28" t="s">
        <v>1924</v>
      </c>
      <c r="G2747" s="28" t="s">
        <v>8589</v>
      </c>
      <c r="H2747" s="28" t="s">
        <v>111</v>
      </c>
      <c r="I2747" s="28" t="s">
        <v>2608</v>
      </c>
      <c r="J2747" s="28" t="s">
        <v>1610</v>
      </c>
      <c r="K2747" s="28" t="s">
        <v>1186</v>
      </c>
      <c r="L2747" s="29">
        <f t="shared" si="956"/>
        <v>21600</v>
      </c>
      <c r="M2747" s="40">
        <v>18000.0</v>
      </c>
      <c r="N2747" s="32"/>
      <c r="O2747" s="37">
        <v>17500.0</v>
      </c>
      <c r="P2747" s="31">
        <f t="shared" si="958"/>
        <v>0.01028571429</v>
      </c>
      <c r="Q2747" s="32">
        <f t="shared" si="959"/>
        <v>500</v>
      </c>
      <c r="R2747" s="32">
        <f t="shared" si="960"/>
        <v>-9500</v>
      </c>
      <c r="S2747" s="28"/>
      <c r="T2747" s="28">
        <f t="shared" si="957"/>
        <v>0</v>
      </c>
    </row>
    <row r="2748">
      <c r="A2748" s="25" t="s">
        <v>145</v>
      </c>
      <c r="B2748" s="26" t="s">
        <v>1937</v>
      </c>
      <c r="C2748" s="42" t="s">
        <v>8590</v>
      </c>
      <c r="D2748" s="28" t="s">
        <v>8591</v>
      </c>
      <c r="E2748" s="28" t="s">
        <v>1905</v>
      </c>
      <c r="F2748" s="28" t="s">
        <v>1944</v>
      </c>
      <c r="G2748" s="28" t="s">
        <v>8592</v>
      </c>
      <c r="H2748" s="28" t="s">
        <v>111</v>
      </c>
      <c r="I2748" s="28" t="s">
        <v>2201</v>
      </c>
      <c r="J2748" s="28" t="s">
        <v>1594</v>
      </c>
      <c r="K2748" s="28" t="s">
        <v>464</v>
      </c>
      <c r="L2748" s="29">
        <f t="shared" si="956"/>
        <v>60000</v>
      </c>
      <c r="M2748" s="43">
        <v>50000.0</v>
      </c>
      <c r="N2748" s="28"/>
      <c r="O2748" s="30">
        <v>17500.0</v>
      </c>
      <c r="P2748" s="31">
        <f t="shared" si="958"/>
        <v>0.02857142857</v>
      </c>
      <c r="Q2748" s="32">
        <f t="shared" si="959"/>
        <v>32500</v>
      </c>
      <c r="R2748" s="32">
        <f t="shared" si="960"/>
        <v>22500</v>
      </c>
      <c r="S2748" s="28"/>
      <c r="T2748" s="28">
        <f t="shared" si="957"/>
        <v>0</v>
      </c>
    </row>
    <row r="2749">
      <c r="A2749" s="25" t="s">
        <v>145</v>
      </c>
      <c r="B2749" s="26" t="s">
        <v>1937</v>
      </c>
      <c r="C2749" s="42" t="s">
        <v>8593</v>
      </c>
      <c r="D2749" s="28" t="s">
        <v>8594</v>
      </c>
      <c r="E2749" s="28" t="s">
        <v>1902</v>
      </c>
      <c r="F2749" s="28" t="s">
        <v>1924</v>
      </c>
      <c r="G2749" s="28" t="s">
        <v>8595</v>
      </c>
      <c r="H2749" s="28" t="s">
        <v>111</v>
      </c>
      <c r="I2749" s="28" t="s">
        <v>2205</v>
      </c>
      <c r="J2749" s="28" t="s">
        <v>1839</v>
      </c>
      <c r="K2749" s="28" t="s">
        <v>694</v>
      </c>
      <c r="L2749" s="29">
        <f t="shared" si="956"/>
        <v>48000</v>
      </c>
      <c r="M2749" s="43">
        <v>40000.0</v>
      </c>
      <c r="N2749" s="28"/>
      <c r="O2749" s="30">
        <v>17500.0</v>
      </c>
      <c r="P2749" s="31">
        <f t="shared" si="958"/>
        <v>0.02285714286</v>
      </c>
      <c r="Q2749" s="32">
        <f t="shared" si="959"/>
        <v>22500</v>
      </c>
      <c r="R2749" s="32">
        <f t="shared" si="960"/>
        <v>12500</v>
      </c>
      <c r="S2749" s="28"/>
      <c r="T2749" s="28">
        <f t="shared" si="957"/>
        <v>0</v>
      </c>
      <c r="V2749" s="28"/>
      <c r="W2749" s="28"/>
      <c r="X2749" s="28"/>
    </row>
    <row r="2750">
      <c r="A2750" s="25" t="s">
        <v>145</v>
      </c>
      <c r="B2750" s="35" t="s">
        <v>1949</v>
      </c>
      <c r="C2750" s="27" t="s">
        <v>8596</v>
      </c>
      <c r="D2750" s="28" t="s">
        <v>8597</v>
      </c>
      <c r="E2750" s="28" t="s">
        <v>1902</v>
      </c>
      <c r="F2750" s="28" t="s">
        <v>1924</v>
      </c>
      <c r="G2750" s="28" t="s">
        <v>8598</v>
      </c>
      <c r="H2750" s="28" t="s">
        <v>111</v>
      </c>
      <c r="I2750" s="28" t="s">
        <v>58</v>
      </c>
      <c r="J2750" s="32" t="s">
        <v>1839</v>
      </c>
      <c r="K2750" s="32" t="s">
        <v>479</v>
      </c>
      <c r="L2750" s="29">
        <v>38400.0</v>
      </c>
      <c r="M2750" s="49">
        <v>32000.0</v>
      </c>
      <c r="N2750" s="50"/>
      <c r="O2750" s="48">
        <v>17500.0</v>
      </c>
      <c r="P2750" s="31">
        <f t="shared" si="958"/>
        <v>0.01828571429</v>
      </c>
      <c r="Q2750" s="32">
        <f t="shared" si="959"/>
        <v>14500</v>
      </c>
      <c r="R2750" s="32">
        <f t="shared" si="960"/>
        <v>4500</v>
      </c>
      <c r="S2750" s="28"/>
      <c r="T2750" s="28">
        <f t="shared" si="957"/>
        <v>0</v>
      </c>
      <c r="U2750" s="28"/>
      <c r="V2750" s="28"/>
      <c r="W2750" s="28"/>
    </row>
    <row r="2751">
      <c r="A2751" s="33" t="s">
        <v>146</v>
      </c>
      <c r="B2751" s="26" t="s">
        <v>1919</v>
      </c>
      <c r="C2751" s="34">
        <v>193.0</v>
      </c>
      <c r="D2751" s="26" t="s">
        <v>8599</v>
      </c>
      <c r="E2751" s="26" t="s">
        <v>1902</v>
      </c>
      <c r="F2751" s="35"/>
      <c r="G2751" s="26"/>
      <c r="H2751" s="26"/>
      <c r="I2751" s="26"/>
      <c r="J2751" s="26" t="s">
        <v>1469</v>
      </c>
      <c r="K2751" s="26" t="s">
        <v>201</v>
      </c>
      <c r="L2751" s="36">
        <v>22000.0</v>
      </c>
      <c r="M2751" s="29">
        <f t="shared" ref="M2751:M2757" si="961">L2751</f>
        <v>22000</v>
      </c>
      <c r="N2751" s="28"/>
      <c r="O2751" s="37">
        <v>30000.0</v>
      </c>
      <c r="P2751" s="31">
        <f t="shared" ref="P2751:P2759" si="962">sum(L2751/O2751/100)</f>
        <v>0.007333333333</v>
      </c>
      <c r="Q2751" s="32">
        <f t="shared" ref="Q2751:Q2759" si="963">sum(L2751-O2751)</f>
        <v>-8000</v>
      </c>
      <c r="R2751" s="32">
        <f t="shared" ref="R2751:R2759" si="964">L2751-O2751-$S$1</f>
        <v>-18000</v>
      </c>
      <c r="S2751" s="28"/>
      <c r="T2751" s="28">
        <f t="shared" ref="T2751:T2759" si="965">IF(O2751&gt;=L2751,1,0)</f>
        <v>1</v>
      </c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</row>
    <row r="2752">
      <c r="A2752" s="33" t="s">
        <v>146</v>
      </c>
      <c r="B2752" s="26" t="s">
        <v>2005</v>
      </c>
      <c r="C2752" s="54">
        <v>661.0</v>
      </c>
      <c r="D2752" s="28" t="s">
        <v>8600</v>
      </c>
      <c r="E2752" s="26" t="s">
        <v>1902</v>
      </c>
      <c r="F2752" s="35" t="s">
        <v>1924</v>
      </c>
      <c r="G2752" s="35" t="s">
        <v>8601</v>
      </c>
      <c r="H2752" s="28"/>
      <c r="I2752" s="28"/>
      <c r="J2752" s="35" t="s">
        <v>1839</v>
      </c>
      <c r="K2752" s="35" t="s">
        <v>795</v>
      </c>
      <c r="L2752" s="40">
        <v>17000.0</v>
      </c>
      <c r="M2752" s="29">
        <f t="shared" si="961"/>
        <v>17000</v>
      </c>
      <c r="N2752" s="53"/>
      <c r="O2752" s="37">
        <v>30000.0</v>
      </c>
      <c r="P2752" s="31">
        <f t="shared" si="962"/>
        <v>0.005666666667</v>
      </c>
      <c r="Q2752" s="32">
        <f t="shared" si="963"/>
        <v>-13000</v>
      </c>
      <c r="R2752" s="32">
        <f t="shared" si="964"/>
        <v>-23000</v>
      </c>
      <c r="S2752" s="28"/>
      <c r="T2752" s="28">
        <f t="shared" si="965"/>
        <v>1</v>
      </c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</row>
    <row r="2753">
      <c r="A2753" s="38" t="s">
        <v>146</v>
      </c>
      <c r="B2753" s="34" t="s">
        <v>1921</v>
      </c>
      <c r="C2753" s="39" t="s">
        <v>8602</v>
      </c>
      <c r="D2753" s="28" t="s">
        <v>8603</v>
      </c>
      <c r="E2753" s="26" t="s">
        <v>1902</v>
      </c>
      <c r="F2753" s="28" t="s">
        <v>2382</v>
      </c>
      <c r="G2753" s="28" t="s">
        <v>8604</v>
      </c>
      <c r="H2753" s="28" t="s">
        <v>2205</v>
      </c>
      <c r="I2753" s="28" t="s">
        <v>44</v>
      </c>
      <c r="J2753" s="28" t="s">
        <v>1701</v>
      </c>
      <c r="K2753" s="28" t="s">
        <v>435</v>
      </c>
      <c r="L2753" s="40">
        <v>27000.0</v>
      </c>
      <c r="M2753" s="29">
        <f t="shared" si="961"/>
        <v>27000</v>
      </c>
      <c r="N2753" s="57"/>
      <c r="O2753" s="37">
        <v>30000.0</v>
      </c>
      <c r="P2753" s="31">
        <f t="shared" si="962"/>
        <v>0.009</v>
      </c>
      <c r="Q2753" s="32">
        <f t="shared" si="963"/>
        <v>-3000</v>
      </c>
      <c r="R2753" s="32">
        <f t="shared" si="964"/>
        <v>-13000</v>
      </c>
      <c r="S2753" s="28"/>
      <c r="T2753" s="28">
        <f t="shared" si="965"/>
        <v>1</v>
      </c>
    </row>
    <row r="2754">
      <c r="A2754" s="38" t="s">
        <v>146</v>
      </c>
      <c r="B2754" s="34" t="s">
        <v>1921</v>
      </c>
      <c r="C2754" s="39" t="s">
        <v>2035</v>
      </c>
      <c r="D2754" s="28" t="s">
        <v>8605</v>
      </c>
      <c r="E2754" s="26" t="s">
        <v>1905</v>
      </c>
      <c r="F2754" s="28" t="s">
        <v>1924</v>
      </c>
      <c r="G2754" s="28" t="s">
        <v>8606</v>
      </c>
      <c r="H2754" s="28" t="s">
        <v>2205</v>
      </c>
      <c r="I2754" s="28" t="s">
        <v>19</v>
      </c>
      <c r="J2754" s="28" t="s">
        <v>1796</v>
      </c>
      <c r="K2754" s="28" t="s">
        <v>340</v>
      </c>
      <c r="L2754" s="40">
        <v>10000.0</v>
      </c>
      <c r="M2754" s="29">
        <f t="shared" si="961"/>
        <v>10000</v>
      </c>
      <c r="N2754" s="57"/>
      <c r="O2754" s="37">
        <v>30000.0</v>
      </c>
      <c r="P2754" s="31">
        <f t="shared" si="962"/>
        <v>0.003333333333</v>
      </c>
      <c r="Q2754" s="32">
        <f t="shared" si="963"/>
        <v>-20000</v>
      </c>
      <c r="R2754" s="32">
        <f t="shared" si="964"/>
        <v>-30000</v>
      </c>
      <c r="S2754" s="28"/>
      <c r="T2754" s="28">
        <f t="shared" si="965"/>
        <v>1</v>
      </c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</row>
    <row r="2755">
      <c r="A2755" s="38" t="s">
        <v>146</v>
      </c>
      <c r="B2755" s="34" t="s">
        <v>1921</v>
      </c>
      <c r="C2755" s="39" t="s">
        <v>8607</v>
      </c>
      <c r="D2755" s="28" t="s">
        <v>8608</v>
      </c>
      <c r="E2755" s="26" t="s">
        <v>1902</v>
      </c>
      <c r="F2755" s="28" t="s">
        <v>1924</v>
      </c>
      <c r="G2755" s="28" t="s">
        <v>8609</v>
      </c>
      <c r="H2755" s="28" t="s">
        <v>2205</v>
      </c>
      <c r="I2755" s="28" t="s">
        <v>48</v>
      </c>
      <c r="J2755" s="28" t="s">
        <v>1449</v>
      </c>
      <c r="K2755" s="28" t="s">
        <v>891</v>
      </c>
      <c r="L2755" s="40">
        <v>9000.0</v>
      </c>
      <c r="M2755" s="29">
        <f t="shared" si="961"/>
        <v>9000</v>
      </c>
      <c r="N2755" s="57"/>
      <c r="O2755" s="37">
        <v>30000.0</v>
      </c>
      <c r="P2755" s="31">
        <f t="shared" si="962"/>
        <v>0.003</v>
      </c>
      <c r="Q2755" s="32">
        <f t="shared" si="963"/>
        <v>-21000</v>
      </c>
      <c r="R2755" s="32">
        <f t="shared" si="964"/>
        <v>-31000</v>
      </c>
      <c r="S2755" s="28"/>
      <c r="T2755" s="28">
        <f t="shared" si="965"/>
        <v>1</v>
      </c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</row>
    <row r="2756">
      <c r="A2756" s="38" t="s">
        <v>146</v>
      </c>
      <c r="B2756" s="34" t="s">
        <v>1921</v>
      </c>
      <c r="C2756" s="39" t="s">
        <v>8610</v>
      </c>
      <c r="D2756" s="28" t="s">
        <v>8611</v>
      </c>
      <c r="E2756" s="26" t="s">
        <v>1905</v>
      </c>
      <c r="F2756" s="28" t="s">
        <v>1924</v>
      </c>
      <c r="G2756" s="28" t="s">
        <v>8612</v>
      </c>
      <c r="H2756" s="28" t="s">
        <v>2205</v>
      </c>
      <c r="I2756" s="28" t="s">
        <v>48</v>
      </c>
      <c r="J2756" s="28" t="s">
        <v>807</v>
      </c>
      <c r="K2756" s="28" t="s">
        <v>672</v>
      </c>
      <c r="L2756" s="40">
        <v>80000.0</v>
      </c>
      <c r="M2756" s="29">
        <f t="shared" si="961"/>
        <v>80000</v>
      </c>
      <c r="N2756" s="57"/>
      <c r="O2756" s="37">
        <v>30000.0</v>
      </c>
      <c r="P2756" s="31">
        <f t="shared" si="962"/>
        <v>0.02666666667</v>
      </c>
      <c r="Q2756" s="32">
        <f t="shared" si="963"/>
        <v>50000</v>
      </c>
      <c r="R2756" s="32">
        <f t="shared" si="964"/>
        <v>40000</v>
      </c>
      <c r="S2756" s="28"/>
      <c r="T2756" s="28">
        <f t="shared" si="965"/>
        <v>0</v>
      </c>
      <c r="V2756" s="28"/>
      <c r="W2756" s="28"/>
      <c r="X2756" s="28"/>
    </row>
    <row r="2757">
      <c r="A2757" s="38" t="s">
        <v>146</v>
      </c>
      <c r="B2757" s="34" t="s">
        <v>1928</v>
      </c>
      <c r="C2757" s="39" t="s">
        <v>7842</v>
      </c>
      <c r="D2757" s="28" t="s">
        <v>8613</v>
      </c>
      <c r="E2757" s="26" t="s">
        <v>1905</v>
      </c>
      <c r="F2757" s="28" t="s">
        <v>1924</v>
      </c>
      <c r="G2757" s="28" t="s">
        <v>8614</v>
      </c>
      <c r="H2757" s="28" t="s">
        <v>2205</v>
      </c>
      <c r="I2757" s="28" t="s">
        <v>48</v>
      </c>
      <c r="J2757" s="28" t="s">
        <v>1417</v>
      </c>
      <c r="K2757" s="28" t="s">
        <v>510</v>
      </c>
      <c r="L2757" s="40">
        <v>52000.0</v>
      </c>
      <c r="M2757" s="29">
        <f t="shared" si="961"/>
        <v>52000</v>
      </c>
      <c r="N2757" s="57"/>
      <c r="O2757" s="37">
        <v>30000.0</v>
      </c>
      <c r="P2757" s="31">
        <f t="shared" si="962"/>
        <v>0.01733333333</v>
      </c>
      <c r="Q2757" s="32">
        <f t="shared" si="963"/>
        <v>22000</v>
      </c>
      <c r="R2757" s="32">
        <f t="shared" si="964"/>
        <v>12000</v>
      </c>
      <c r="S2757" s="28"/>
      <c r="T2757" s="28">
        <f t="shared" si="965"/>
        <v>0</v>
      </c>
      <c r="V2757" s="28"/>
      <c r="W2757" s="28"/>
      <c r="X2757" s="28"/>
    </row>
    <row r="2758">
      <c r="A2758" s="25" t="s">
        <v>146</v>
      </c>
      <c r="B2758" s="26" t="s">
        <v>1933</v>
      </c>
      <c r="C2758" s="39" t="s">
        <v>4100</v>
      </c>
      <c r="D2758" s="28" t="s">
        <v>8615</v>
      </c>
      <c r="E2758" s="28" t="s">
        <v>1905</v>
      </c>
      <c r="F2758" s="28" t="s">
        <v>1952</v>
      </c>
      <c r="G2758" s="28" t="s">
        <v>8616</v>
      </c>
      <c r="H2758" s="53" t="s">
        <v>2205</v>
      </c>
      <c r="I2758" s="28" t="s">
        <v>48</v>
      </c>
      <c r="J2758" s="28" t="s">
        <v>1454</v>
      </c>
      <c r="K2758" s="28" t="s">
        <v>813</v>
      </c>
      <c r="L2758" s="29">
        <f t="shared" ref="L2758:L2764" si="966">M2758*1.2</f>
        <v>180000</v>
      </c>
      <c r="M2758" s="49">
        <v>150000.0</v>
      </c>
      <c r="N2758" s="28"/>
      <c r="O2758" s="37">
        <v>30000.0</v>
      </c>
      <c r="P2758" s="31">
        <f t="shared" si="962"/>
        <v>0.06</v>
      </c>
      <c r="Q2758" s="32">
        <f t="shared" si="963"/>
        <v>150000</v>
      </c>
      <c r="R2758" s="32">
        <f t="shared" si="964"/>
        <v>140000</v>
      </c>
      <c r="S2758" s="28"/>
      <c r="T2758" s="28">
        <f t="shared" si="965"/>
        <v>0</v>
      </c>
      <c r="V2758" s="28"/>
      <c r="W2758" s="28"/>
      <c r="X2758" s="28"/>
    </row>
    <row r="2759">
      <c r="A2759" s="25" t="s">
        <v>146</v>
      </c>
      <c r="B2759" s="26" t="s">
        <v>1933</v>
      </c>
      <c r="C2759" s="39" t="s">
        <v>7810</v>
      </c>
      <c r="D2759" s="28" t="s">
        <v>8617</v>
      </c>
      <c r="E2759" s="28" t="s">
        <v>1902</v>
      </c>
      <c r="F2759" s="28" t="s">
        <v>1924</v>
      </c>
      <c r="G2759" s="28" t="s">
        <v>8618</v>
      </c>
      <c r="H2759" s="53" t="s">
        <v>2205</v>
      </c>
      <c r="I2759" s="28" t="s">
        <v>48</v>
      </c>
      <c r="J2759" s="28" t="s">
        <v>1515</v>
      </c>
      <c r="K2759" s="28" t="s">
        <v>959</v>
      </c>
      <c r="L2759" s="29">
        <f t="shared" si="966"/>
        <v>240000</v>
      </c>
      <c r="M2759" s="49">
        <v>200000.0</v>
      </c>
      <c r="N2759" s="28"/>
      <c r="O2759" s="37">
        <v>30000.0</v>
      </c>
      <c r="P2759" s="31">
        <f t="shared" si="962"/>
        <v>0.08</v>
      </c>
      <c r="Q2759" s="32">
        <f t="shared" si="963"/>
        <v>210000</v>
      </c>
      <c r="R2759" s="32">
        <f t="shared" si="964"/>
        <v>200000</v>
      </c>
      <c r="S2759" s="28"/>
      <c r="T2759" s="28">
        <f t="shared" si="965"/>
        <v>0</v>
      </c>
      <c r="V2759" s="28"/>
      <c r="W2759" s="28"/>
      <c r="X2759" s="28"/>
    </row>
    <row r="2760">
      <c r="A2760" s="25" t="s">
        <v>146</v>
      </c>
      <c r="B2760" s="26" t="s">
        <v>1937</v>
      </c>
      <c r="C2760" s="39" t="s">
        <v>2274</v>
      </c>
      <c r="D2760" s="28" t="s">
        <v>8619</v>
      </c>
      <c r="E2760" s="28" t="s">
        <v>1902</v>
      </c>
      <c r="F2760" s="28" t="s">
        <v>1952</v>
      </c>
      <c r="G2760" s="28" t="s">
        <v>8620</v>
      </c>
      <c r="H2760" s="28" t="s">
        <v>2205</v>
      </c>
      <c r="I2760" s="28" t="s">
        <v>3105</v>
      </c>
      <c r="J2760" s="28" t="s">
        <v>1873</v>
      </c>
      <c r="K2760" s="28" t="s">
        <v>611</v>
      </c>
      <c r="L2760" s="29">
        <f t="shared" si="966"/>
        <v>162000</v>
      </c>
      <c r="M2760" s="40">
        <v>135000.0</v>
      </c>
      <c r="N2760" s="32"/>
      <c r="O2760" s="37">
        <v>30000.0</v>
      </c>
      <c r="P2760" s="31">
        <f t="shared" ref="P2760:P2763" si="967">sum(M2760/O2760/100)</f>
        <v>0.045</v>
      </c>
      <c r="Q2760" s="32">
        <f t="shared" ref="Q2760:Q2763" si="968">sum(M2760-O2760)</f>
        <v>105000</v>
      </c>
      <c r="R2760" s="32">
        <f t="shared" ref="R2760:R2763" si="969">M2760-O2760-$S$1</f>
        <v>95000</v>
      </c>
      <c r="S2760" s="28"/>
      <c r="T2760" s="28">
        <f t="shared" ref="T2760:T2763" si="970">IF(O2760&gt;=M2760,1,0)</f>
        <v>0</v>
      </c>
      <c r="V2760" s="28"/>
      <c r="W2760" s="28"/>
      <c r="X2760" s="28"/>
    </row>
    <row r="2761">
      <c r="A2761" s="25" t="s">
        <v>146</v>
      </c>
      <c r="B2761" s="26" t="s">
        <v>1937</v>
      </c>
      <c r="C2761" s="39" t="s">
        <v>8621</v>
      </c>
      <c r="D2761" s="28" t="s">
        <v>8622</v>
      </c>
      <c r="E2761" s="28" t="s">
        <v>1902</v>
      </c>
      <c r="F2761" s="28" t="s">
        <v>1924</v>
      </c>
      <c r="G2761" s="28" t="s">
        <v>8623</v>
      </c>
      <c r="H2761" s="28" t="s">
        <v>2205</v>
      </c>
      <c r="I2761" s="28" t="s">
        <v>2205</v>
      </c>
      <c r="J2761" s="28" t="s">
        <v>1566</v>
      </c>
      <c r="K2761" s="28" t="s">
        <v>1247</v>
      </c>
      <c r="L2761" s="29">
        <f t="shared" si="966"/>
        <v>138000</v>
      </c>
      <c r="M2761" s="40">
        <v>115000.0</v>
      </c>
      <c r="N2761" s="32"/>
      <c r="O2761" s="37">
        <v>30000.0</v>
      </c>
      <c r="P2761" s="31">
        <f t="shared" si="967"/>
        <v>0.03833333333</v>
      </c>
      <c r="Q2761" s="32">
        <f t="shared" si="968"/>
        <v>85000</v>
      </c>
      <c r="R2761" s="32">
        <f t="shared" si="969"/>
        <v>75000</v>
      </c>
      <c r="S2761" s="28"/>
      <c r="T2761" s="28">
        <f t="shared" si="970"/>
        <v>0</v>
      </c>
      <c r="V2761" s="28"/>
      <c r="W2761" s="28"/>
      <c r="X2761" s="28"/>
    </row>
    <row r="2762">
      <c r="A2762" s="25" t="s">
        <v>146</v>
      </c>
      <c r="B2762" s="26" t="s">
        <v>1937</v>
      </c>
      <c r="C2762" s="42" t="s">
        <v>7357</v>
      </c>
      <c r="D2762" s="28" t="s">
        <v>8624</v>
      </c>
      <c r="E2762" s="28" t="s">
        <v>1902</v>
      </c>
      <c r="F2762" s="28" t="s">
        <v>1924</v>
      </c>
      <c r="G2762" s="28" t="s">
        <v>8625</v>
      </c>
      <c r="H2762" s="28" t="s">
        <v>2205</v>
      </c>
      <c r="I2762" s="28" t="s">
        <v>8626</v>
      </c>
      <c r="J2762" s="28" t="s">
        <v>1679</v>
      </c>
      <c r="K2762" s="28" t="s">
        <v>1247</v>
      </c>
      <c r="L2762" s="29">
        <f t="shared" si="966"/>
        <v>390000</v>
      </c>
      <c r="M2762" s="43">
        <v>325000.0</v>
      </c>
      <c r="N2762" s="28"/>
      <c r="O2762" s="30">
        <v>30000.0</v>
      </c>
      <c r="P2762" s="31">
        <f t="shared" si="967"/>
        <v>0.1083333333</v>
      </c>
      <c r="Q2762" s="32">
        <f t="shared" si="968"/>
        <v>295000</v>
      </c>
      <c r="R2762" s="32">
        <f t="shared" si="969"/>
        <v>285000</v>
      </c>
      <c r="S2762" s="28"/>
      <c r="T2762" s="28">
        <f t="shared" si="970"/>
        <v>0</v>
      </c>
      <c r="V2762" s="28"/>
      <c r="W2762" s="28"/>
      <c r="X2762" s="28"/>
    </row>
    <row r="2763">
      <c r="A2763" s="25" t="s">
        <v>146</v>
      </c>
      <c r="B2763" s="26" t="s">
        <v>1937</v>
      </c>
      <c r="C2763" s="42" t="s">
        <v>8627</v>
      </c>
      <c r="D2763" s="28" t="s">
        <v>8628</v>
      </c>
      <c r="E2763" s="28" t="s">
        <v>1905</v>
      </c>
      <c r="F2763" s="28" t="s">
        <v>1952</v>
      </c>
      <c r="G2763" s="28" t="s">
        <v>8629</v>
      </c>
      <c r="H2763" s="28" t="s">
        <v>2205</v>
      </c>
      <c r="I2763" s="28" t="s">
        <v>48</v>
      </c>
      <c r="J2763" s="28" t="s">
        <v>1454</v>
      </c>
      <c r="K2763" s="28" t="s">
        <v>608</v>
      </c>
      <c r="L2763" s="29">
        <f t="shared" si="966"/>
        <v>348000</v>
      </c>
      <c r="M2763" s="43">
        <v>290000.0</v>
      </c>
      <c r="N2763" s="28"/>
      <c r="O2763" s="30">
        <v>30000.0</v>
      </c>
      <c r="P2763" s="31">
        <f t="shared" si="967"/>
        <v>0.09666666667</v>
      </c>
      <c r="Q2763" s="32">
        <f t="shared" si="968"/>
        <v>260000</v>
      </c>
      <c r="R2763" s="32">
        <f t="shared" si="969"/>
        <v>250000</v>
      </c>
      <c r="S2763" s="28"/>
      <c r="T2763" s="28">
        <f t="shared" si="970"/>
        <v>0</v>
      </c>
      <c r="V2763" s="28"/>
      <c r="W2763" s="28"/>
      <c r="X2763" s="28"/>
    </row>
    <row r="2764">
      <c r="A2764" s="25" t="s">
        <v>147</v>
      </c>
      <c r="B2764" s="26" t="s">
        <v>1900</v>
      </c>
      <c r="C2764" s="27">
        <v>310.0</v>
      </c>
      <c r="D2764" s="28" t="s">
        <v>8630</v>
      </c>
      <c r="E2764" s="28" t="s">
        <v>1902</v>
      </c>
      <c r="F2764" s="28"/>
      <c r="G2764" s="28" t="s">
        <v>8631</v>
      </c>
      <c r="H2764" s="28"/>
      <c r="I2764" s="28"/>
      <c r="J2764" s="28" t="s">
        <v>1525</v>
      </c>
      <c r="K2764" s="28" t="s">
        <v>479</v>
      </c>
      <c r="L2764" s="29">
        <f t="shared" si="966"/>
        <v>27600</v>
      </c>
      <c r="M2764" s="29">
        <v>23000.0</v>
      </c>
      <c r="N2764" s="28"/>
      <c r="O2764" s="37">
        <v>12000.0</v>
      </c>
      <c r="P2764" s="31">
        <f t="shared" ref="P2764:P2766" si="971">sum(L2764/O2764/100)</f>
        <v>0.023</v>
      </c>
      <c r="Q2764" s="32">
        <f t="shared" ref="Q2764:Q2766" si="972">sum(L2764-O2764)</f>
        <v>15600</v>
      </c>
      <c r="R2764" s="32">
        <f t="shared" ref="R2764:R2766" si="973">L2764-O2764-$S$1</f>
        <v>5600</v>
      </c>
      <c r="S2764" s="28"/>
      <c r="T2764" s="28">
        <f t="shared" ref="T2764:T2766" si="974">IF(O2764&gt;=L2764,1,0)</f>
        <v>0</v>
      </c>
      <c r="V2764" s="28"/>
      <c r="W2764" s="28"/>
      <c r="X2764" s="28"/>
    </row>
    <row r="2765">
      <c r="A2765" s="52" t="s">
        <v>147</v>
      </c>
      <c r="B2765" s="26" t="s">
        <v>2005</v>
      </c>
      <c r="C2765" s="34">
        <v>984.0</v>
      </c>
      <c r="D2765" s="28" t="str">
        <f>CONCATENATE(A2765," x ", G2765)</f>
        <v>Territories (IRE) x Spring Torrents (IRE)</v>
      </c>
      <c r="E2765" s="26" t="s">
        <v>1905</v>
      </c>
      <c r="F2765" s="26" t="s">
        <v>2437</v>
      </c>
      <c r="G2765" s="26" t="s">
        <v>8632</v>
      </c>
      <c r="H2765" s="28"/>
      <c r="I2765" s="28"/>
      <c r="J2765" s="26" t="s">
        <v>1617</v>
      </c>
      <c r="K2765" s="26" t="s">
        <v>974</v>
      </c>
      <c r="L2765" s="55">
        <v>20000.0</v>
      </c>
      <c r="M2765" s="29">
        <f>L2765</f>
        <v>20000</v>
      </c>
      <c r="N2765" s="28"/>
      <c r="O2765" s="37">
        <v>12000.0</v>
      </c>
      <c r="P2765" s="31">
        <f t="shared" si="971"/>
        <v>0.01666666667</v>
      </c>
      <c r="Q2765" s="32">
        <f t="shared" si="972"/>
        <v>8000</v>
      </c>
      <c r="R2765" s="32">
        <f t="shared" si="973"/>
        <v>-2000</v>
      </c>
      <c r="S2765" s="28"/>
      <c r="T2765" s="28">
        <f t="shared" si="974"/>
        <v>0</v>
      </c>
      <c r="V2765" s="28"/>
      <c r="W2765" s="28"/>
      <c r="X2765" s="28"/>
    </row>
    <row r="2766">
      <c r="A2766" s="25" t="s">
        <v>147</v>
      </c>
      <c r="B2766" s="26" t="s">
        <v>1933</v>
      </c>
      <c r="C2766" s="39" t="s">
        <v>7614</v>
      </c>
      <c r="D2766" s="28" t="s">
        <v>8633</v>
      </c>
      <c r="E2766" s="28" t="s">
        <v>1905</v>
      </c>
      <c r="F2766" s="28" t="s">
        <v>1924</v>
      </c>
      <c r="G2766" s="28" t="s">
        <v>8634</v>
      </c>
      <c r="H2766" s="53" t="s">
        <v>79</v>
      </c>
      <c r="I2766" s="28" t="s">
        <v>2568</v>
      </c>
      <c r="J2766" s="28" t="s">
        <v>1690</v>
      </c>
      <c r="K2766" s="28" t="s">
        <v>310</v>
      </c>
      <c r="L2766" s="29">
        <f t="shared" ref="L2766:L2767" si="975">M2766*1.2</f>
        <v>96000</v>
      </c>
      <c r="M2766" s="49">
        <v>80000.0</v>
      </c>
      <c r="N2766" s="28"/>
      <c r="O2766" s="37">
        <v>12000.0</v>
      </c>
      <c r="P2766" s="31">
        <f t="shared" si="971"/>
        <v>0.08</v>
      </c>
      <c r="Q2766" s="32">
        <f t="shared" si="972"/>
        <v>84000</v>
      </c>
      <c r="R2766" s="32">
        <f t="shared" si="973"/>
        <v>74000</v>
      </c>
      <c r="S2766" s="28"/>
      <c r="T2766" s="28">
        <f t="shared" si="974"/>
        <v>0</v>
      </c>
      <c r="V2766" s="28"/>
      <c r="W2766" s="28"/>
      <c r="X2766" s="28"/>
    </row>
    <row r="2767">
      <c r="A2767" s="25" t="s">
        <v>147</v>
      </c>
      <c r="B2767" s="26" t="s">
        <v>1937</v>
      </c>
      <c r="C2767" s="42" t="s">
        <v>8635</v>
      </c>
      <c r="D2767" s="28" t="s">
        <v>8636</v>
      </c>
      <c r="E2767" s="28" t="s">
        <v>1902</v>
      </c>
      <c r="F2767" s="28" t="s">
        <v>1924</v>
      </c>
      <c r="G2767" s="28" t="s">
        <v>8637</v>
      </c>
      <c r="H2767" s="28" t="s">
        <v>79</v>
      </c>
      <c r="I2767" s="28" t="s">
        <v>1978</v>
      </c>
      <c r="J2767" s="28" t="s">
        <v>1746</v>
      </c>
      <c r="K2767" s="28" t="s">
        <v>1255</v>
      </c>
      <c r="L2767" s="29">
        <f t="shared" si="975"/>
        <v>900000</v>
      </c>
      <c r="M2767" s="43">
        <v>750000.0</v>
      </c>
      <c r="N2767" s="28"/>
      <c r="O2767" s="30">
        <v>12000.0</v>
      </c>
      <c r="P2767" s="31">
        <f t="shared" ref="P2767:P2776" si="976">sum(M2767/O2767/100)</f>
        <v>0.625</v>
      </c>
      <c r="Q2767" s="32">
        <f t="shared" ref="Q2767:Q2776" si="977">sum(M2767-O2767)</f>
        <v>738000</v>
      </c>
      <c r="R2767" s="32">
        <f t="shared" ref="R2767:R2776" si="978">M2767-O2767-$S$1</f>
        <v>728000</v>
      </c>
      <c r="S2767" s="28"/>
      <c r="T2767" s="28">
        <f t="shared" ref="T2767:T2776" si="979">IF(O2767&gt;=M2767,1,0)</f>
        <v>0</v>
      </c>
      <c r="V2767" s="28"/>
      <c r="W2767" s="28"/>
      <c r="X2767" s="28"/>
    </row>
    <row r="2768">
      <c r="A2768" s="25" t="s">
        <v>147</v>
      </c>
      <c r="B2768" s="35" t="s">
        <v>1949</v>
      </c>
      <c r="C2768" s="44" t="s">
        <v>8638</v>
      </c>
      <c r="D2768" s="6" t="s">
        <v>8639</v>
      </c>
      <c r="E2768" s="6" t="s">
        <v>1902</v>
      </c>
      <c r="F2768" s="6" t="s">
        <v>1924</v>
      </c>
      <c r="G2768" s="6" t="s">
        <v>8640</v>
      </c>
      <c r="H2768" s="6" t="s">
        <v>79</v>
      </c>
      <c r="I2768" s="6" t="s">
        <v>5104</v>
      </c>
      <c r="J2768" s="6" t="s">
        <v>1612</v>
      </c>
      <c r="K2768" s="6" t="s">
        <v>1163</v>
      </c>
      <c r="L2768" s="46">
        <v>54000.0</v>
      </c>
      <c r="M2768" s="47">
        <v>45000.0</v>
      </c>
      <c r="O2768" s="48">
        <v>12000.0</v>
      </c>
      <c r="P2768" s="31">
        <f t="shared" si="976"/>
        <v>0.0375</v>
      </c>
      <c r="Q2768" s="32">
        <f t="shared" si="977"/>
        <v>33000</v>
      </c>
      <c r="R2768" s="32">
        <f t="shared" si="978"/>
        <v>23000</v>
      </c>
      <c r="S2768" s="28"/>
      <c r="T2768" s="28">
        <f t="shared" si="979"/>
        <v>0</v>
      </c>
    </row>
    <row r="2769">
      <c r="A2769" s="25" t="s">
        <v>147</v>
      </c>
      <c r="B2769" s="35" t="s">
        <v>1949</v>
      </c>
      <c r="C2769" s="27" t="s">
        <v>8641</v>
      </c>
      <c r="D2769" s="28" t="s">
        <v>8642</v>
      </c>
      <c r="E2769" s="28" t="s">
        <v>1905</v>
      </c>
      <c r="F2769" s="28" t="s">
        <v>3424</v>
      </c>
      <c r="G2769" s="28" t="s">
        <v>8643</v>
      </c>
      <c r="H2769" s="28" t="s">
        <v>79</v>
      </c>
      <c r="I2769" s="28" t="s">
        <v>8644</v>
      </c>
      <c r="J2769" s="32" t="s">
        <v>1455</v>
      </c>
      <c r="K2769" s="32" t="s">
        <v>730</v>
      </c>
      <c r="L2769" s="29">
        <v>26400.0</v>
      </c>
      <c r="M2769" s="49">
        <v>22000.0</v>
      </c>
      <c r="N2769" s="50"/>
      <c r="O2769" s="48">
        <v>12000.0</v>
      </c>
      <c r="P2769" s="31">
        <f t="shared" si="976"/>
        <v>0.01833333333</v>
      </c>
      <c r="Q2769" s="32">
        <f t="shared" si="977"/>
        <v>10000</v>
      </c>
      <c r="R2769" s="32">
        <f t="shared" si="978"/>
        <v>0</v>
      </c>
      <c r="S2769" s="28"/>
      <c r="T2769" s="28">
        <f t="shared" si="979"/>
        <v>0</v>
      </c>
      <c r="U2769" s="28"/>
      <c r="V2769" s="28"/>
      <c r="W2769" s="28"/>
    </row>
    <row r="2770">
      <c r="A2770" s="25" t="s">
        <v>147</v>
      </c>
      <c r="B2770" s="35" t="s">
        <v>1949</v>
      </c>
      <c r="C2770" s="27" t="s">
        <v>8645</v>
      </c>
      <c r="D2770" s="28" t="s">
        <v>8646</v>
      </c>
      <c r="E2770" s="28" t="s">
        <v>1902</v>
      </c>
      <c r="F2770" s="28" t="s">
        <v>2382</v>
      </c>
      <c r="G2770" s="28" t="s">
        <v>8647</v>
      </c>
      <c r="H2770" s="28" t="s">
        <v>79</v>
      </c>
      <c r="I2770" s="28" t="s">
        <v>2026</v>
      </c>
      <c r="J2770" s="32" t="s">
        <v>1480</v>
      </c>
      <c r="K2770" s="32" t="s">
        <v>625</v>
      </c>
      <c r="L2770" s="29">
        <v>10200.0</v>
      </c>
      <c r="M2770" s="49">
        <v>8500.0</v>
      </c>
      <c r="N2770" s="50"/>
      <c r="O2770" s="48">
        <v>12000.0</v>
      </c>
      <c r="P2770" s="31">
        <f t="shared" si="976"/>
        <v>0.007083333333</v>
      </c>
      <c r="Q2770" s="32">
        <f t="shared" si="977"/>
        <v>-3500</v>
      </c>
      <c r="R2770" s="32">
        <f t="shared" si="978"/>
        <v>-13500</v>
      </c>
      <c r="S2770" s="28"/>
      <c r="T2770" s="28">
        <f t="shared" si="979"/>
        <v>1</v>
      </c>
      <c r="U2770" s="28"/>
      <c r="V2770" s="28"/>
      <c r="W2770" s="28"/>
    </row>
    <row r="2771">
      <c r="A2771" s="25" t="s">
        <v>147</v>
      </c>
      <c r="B2771" s="35" t="s">
        <v>1949</v>
      </c>
      <c r="C2771" s="27" t="s">
        <v>8648</v>
      </c>
      <c r="D2771" s="28" t="s">
        <v>8649</v>
      </c>
      <c r="E2771" s="28" t="s">
        <v>1905</v>
      </c>
      <c r="F2771" s="28" t="s">
        <v>1924</v>
      </c>
      <c r="G2771" s="28" t="s">
        <v>8650</v>
      </c>
      <c r="H2771" s="28" t="s">
        <v>79</v>
      </c>
      <c r="I2771" s="28" t="s">
        <v>8651</v>
      </c>
      <c r="J2771" s="32" t="s">
        <v>1729</v>
      </c>
      <c r="K2771" s="32" t="s">
        <v>501</v>
      </c>
      <c r="L2771" s="29">
        <v>7200.0</v>
      </c>
      <c r="M2771" s="49">
        <v>6000.0</v>
      </c>
      <c r="N2771" s="50"/>
      <c r="O2771" s="48">
        <v>12000.0</v>
      </c>
      <c r="P2771" s="31">
        <f t="shared" si="976"/>
        <v>0.005</v>
      </c>
      <c r="Q2771" s="32">
        <f t="shared" si="977"/>
        <v>-6000</v>
      </c>
      <c r="R2771" s="32">
        <f t="shared" si="978"/>
        <v>-16000</v>
      </c>
      <c r="S2771" s="28"/>
      <c r="T2771" s="28">
        <f t="shared" si="979"/>
        <v>1</v>
      </c>
      <c r="U2771" s="28"/>
      <c r="V2771" s="28"/>
      <c r="W2771" s="28"/>
    </row>
    <row r="2772">
      <c r="A2772" s="25" t="s">
        <v>147</v>
      </c>
      <c r="B2772" s="35" t="s">
        <v>1949</v>
      </c>
      <c r="C2772" s="27" t="s">
        <v>8652</v>
      </c>
      <c r="D2772" s="28" t="s">
        <v>8653</v>
      </c>
      <c r="E2772" s="28" t="s">
        <v>1905</v>
      </c>
      <c r="F2772" s="28" t="s">
        <v>1924</v>
      </c>
      <c r="G2772" s="28" t="s">
        <v>8654</v>
      </c>
      <c r="H2772" s="28" t="s">
        <v>79</v>
      </c>
      <c r="I2772" s="28" t="s">
        <v>3886</v>
      </c>
      <c r="J2772" s="32" t="s">
        <v>1725</v>
      </c>
      <c r="K2772" s="32" t="s">
        <v>891</v>
      </c>
      <c r="L2772" s="29">
        <v>13800.0</v>
      </c>
      <c r="M2772" s="49">
        <v>11500.0</v>
      </c>
      <c r="N2772" s="50"/>
      <c r="O2772" s="48">
        <v>12000.0</v>
      </c>
      <c r="P2772" s="31">
        <f t="shared" si="976"/>
        <v>0.009583333333</v>
      </c>
      <c r="Q2772" s="32">
        <f t="shared" si="977"/>
        <v>-500</v>
      </c>
      <c r="R2772" s="32">
        <f t="shared" si="978"/>
        <v>-10500</v>
      </c>
      <c r="S2772" s="28"/>
      <c r="T2772" s="28">
        <f t="shared" si="979"/>
        <v>1</v>
      </c>
      <c r="U2772" s="28"/>
      <c r="V2772" s="28"/>
      <c r="W2772" s="28"/>
    </row>
    <row r="2773">
      <c r="A2773" s="25" t="s">
        <v>147</v>
      </c>
      <c r="B2773" s="35" t="s">
        <v>1949</v>
      </c>
      <c r="C2773" s="27" t="s">
        <v>8655</v>
      </c>
      <c r="D2773" s="28" t="s">
        <v>8656</v>
      </c>
      <c r="E2773" s="28" t="s">
        <v>1905</v>
      </c>
      <c r="F2773" s="28" t="s">
        <v>1924</v>
      </c>
      <c r="G2773" s="28" t="s">
        <v>8657</v>
      </c>
      <c r="H2773" s="28" t="s">
        <v>79</v>
      </c>
      <c r="I2773" s="28" t="s">
        <v>110</v>
      </c>
      <c r="J2773" s="32" t="s">
        <v>1604</v>
      </c>
      <c r="K2773" s="32" t="s">
        <v>834</v>
      </c>
      <c r="L2773" s="29">
        <v>4200.0</v>
      </c>
      <c r="M2773" s="49">
        <v>3500.0</v>
      </c>
      <c r="N2773" s="50"/>
      <c r="O2773" s="48">
        <v>12000.0</v>
      </c>
      <c r="P2773" s="31">
        <f t="shared" si="976"/>
        <v>0.002916666667</v>
      </c>
      <c r="Q2773" s="32">
        <f t="shared" si="977"/>
        <v>-8500</v>
      </c>
      <c r="R2773" s="32">
        <f t="shared" si="978"/>
        <v>-18500</v>
      </c>
      <c r="S2773" s="28"/>
      <c r="T2773" s="28">
        <f t="shared" si="979"/>
        <v>1</v>
      </c>
      <c r="U2773" s="28"/>
      <c r="V2773" s="28"/>
      <c r="W2773" s="28"/>
    </row>
    <row r="2774">
      <c r="A2774" s="25" t="s">
        <v>147</v>
      </c>
      <c r="B2774" s="35" t="s">
        <v>1949</v>
      </c>
      <c r="C2774" s="27" t="s">
        <v>8658</v>
      </c>
      <c r="D2774" s="28" t="s">
        <v>8659</v>
      </c>
      <c r="E2774" s="28" t="s">
        <v>1905</v>
      </c>
      <c r="F2774" s="28" t="s">
        <v>1924</v>
      </c>
      <c r="G2774" s="28" t="s">
        <v>8660</v>
      </c>
      <c r="H2774" s="28" t="s">
        <v>79</v>
      </c>
      <c r="I2774" s="28" t="s">
        <v>1978</v>
      </c>
      <c r="J2774" s="32" t="s">
        <v>1605</v>
      </c>
      <c r="K2774" s="32" t="s">
        <v>1017</v>
      </c>
      <c r="L2774" s="29">
        <v>3600.0</v>
      </c>
      <c r="M2774" s="49">
        <v>3000.0</v>
      </c>
      <c r="N2774" s="50"/>
      <c r="O2774" s="48">
        <v>12000.0</v>
      </c>
      <c r="P2774" s="31">
        <f t="shared" si="976"/>
        <v>0.0025</v>
      </c>
      <c r="Q2774" s="32">
        <f t="shared" si="977"/>
        <v>-9000</v>
      </c>
      <c r="R2774" s="32">
        <f t="shared" si="978"/>
        <v>-19000</v>
      </c>
      <c r="S2774" s="28"/>
      <c r="T2774" s="28">
        <f t="shared" si="979"/>
        <v>1</v>
      </c>
      <c r="U2774" s="28"/>
      <c r="V2774" s="28"/>
      <c r="W2774" s="28"/>
    </row>
    <row r="2775">
      <c r="A2775" s="25" t="s">
        <v>147</v>
      </c>
      <c r="B2775" s="35" t="s">
        <v>1949</v>
      </c>
      <c r="C2775" s="27" t="s">
        <v>8661</v>
      </c>
      <c r="D2775" s="28" t="s">
        <v>8662</v>
      </c>
      <c r="E2775" s="28" t="s">
        <v>1902</v>
      </c>
      <c r="F2775" s="28" t="s">
        <v>1924</v>
      </c>
      <c r="G2775" s="28" t="s">
        <v>8663</v>
      </c>
      <c r="H2775" s="28" t="s">
        <v>79</v>
      </c>
      <c r="I2775" s="28" t="s">
        <v>2041</v>
      </c>
      <c r="J2775" s="32" t="s">
        <v>1844</v>
      </c>
      <c r="K2775" s="32" t="s">
        <v>1041</v>
      </c>
      <c r="L2775" s="29">
        <v>74400.0</v>
      </c>
      <c r="M2775" s="49">
        <v>62000.0</v>
      </c>
      <c r="N2775" s="50"/>
      <c r="O2775" s="48">
        <v>12000.0</v>
      </c>
      <c r="P2775" s="31">
        <f t="shared" si="976"/>
        <v>0.05166666667</v>
      </c>
      <c r="Q2775" s="32">
        <f t="shared" si="977"/>
        <v>50000</v>
      </c>
      <c r="R2775" s="32">
        <f t="shared" si="978"/>
        <v>40000</v>
      </c>
      <c r="S2775" s="28"/>
      <c r="T2775" s="28">
        <f t="shared" si="979"/>
        <v>0</v>
      </c>
      <c r="U2775" s="28"/>
      <c r="V2775" s="28"/>
      <c r="W2775" s="28"/>
    </row>
    <row r="2776">
      <c r="A2776" s="25" t="s">
        <v>147</v>
      </c>
      <c r="B2776" s="35" t="s">
        <v>1949</v>
      </c>
      <c r="C2776" s="27" t="s">
        <v>8664</v>
      </c>
      <c r="D2776" s="28" t="s">
        <v>8665</v>
      </c>
      <c r="E2776" s="28" t="s">
        <v>1905</v>
      </c>
      <c r="F2776" s="28" t="s">
        <v>1952</v>
      </c>
      <c r="G2776" s="28" t="s">
        <v>8666</v>
      </c>
      <c r="H2776" s="28" t="s">
        <v>79</v>
      </c>
      <c r="I2776" s="28" t="s">
        <v>2296</v>
      </c>
      <c r="J2776" s="32" t="s">
        <v>1480</v>
      </c>
      <c r="K2776" s="32" t="s">
        <v>1008</v>
      </c>
      <c r="L2776" s="29">
        <v>12000.0</v>
      </c>
      <c r="M2776" s="49">
        <v>10000.0</v>
      </c>
      <c r="N2776" s="50"/>
      <c r="O2776" s="48">
        <v>12000.0</v>
      </c>
      <c r="P2776" s="31">
        <f t="shared" si="976"/>
        <v>0.008333333333</v>
      </c>
      <c r="Q2776" s="32">
        <f t="shared" si="977"/>
        <v>-2000</v>
      </c>
      <c r="R2776" s="32">
        <f t="shared" si="978"/>
        <v>-12000</v>
      </c>
      <c r="S2776" s="28"/>
      <c r="T2776" s="28">
        <f t="shared" si="979"/>
        <v>1</v>
      </c>
      <c r="U2776" s="28"/>
      <c r="V2776" s="28"/>
      <c r="W2776" s="28"/>
    </row>
    <row r="2777">
      <c r="A2777" s="38" t="s">
        <v>148</v>
      </c>
      <c r="B2777" s="34" t="s">
        <v>1921</v>
      </c>
      <c r="C2777" s="39" t="s">
        <v>4417</v>
      </c>
      <c r="D2777" s="28" t="s">
        <v>8667</v>
      </c>
      <c r="E2777" s="26" t="s">
        <v>1905</v>
      </c>
      <c r="F2777" s="28" t="s">
        <v>1924</v>
      </c>
      <c r="G2777" s="28" t="s">
        <v>8668</v>
      </c>
      <c r="H2777" s="28" t="s">
        <v>111</v>
      </c>
      <c r="I2777" s="28" t="s">
        <v>7204</v>
      </c>
      <c r="J2777" s="28" t="s">
        <v>1831</v>
      </c>
      <c r="K2777" s="28" t="s">
        <v>1220</v>
      </c>
      <c r="L2777" s="40">
        <v>1000.0</v>
      </c>
      <c r="M2777" s="29">
        <f>L2777</f>
        <v>1000</v>
      </c>
      <c r="N2777" s="41"/>
      <c r="O2777" s="37">
        <v>2500.0</v>
      </c>
      <c r="P2777" s="31">
        <f t="shared" ref="P2777:P2796" si="980">sum(L2777/O2777/100)</f>
        <v>0.004</v>
      </c>
      <c r="Q2777" s="32">
        <f t="shared" ref="Q2777:Q2796" si="981">sum(L2777-O2777)</f>
        <v>-1500</v>
      </c>
      <c r="R2777" s="32">
        <f t="shared" ref="R2777:R2796" si="982">L2777-O2777-$S$1</f>
        <v>-11500</v>
      </c>
      <c r="S2777" s="28"/>
      <c r="T2777" s="28">
        <f t="shared" ref="T2777:T2796" si="983">IF(O2777&gt;=L2777,1,0)</f>
        <v>1</v>
      </c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</row>
    <row r="2778">
      <c r="A2778" s="25" t="s">
        <v>149</v>
      </c>
      <c r="B2778" s="26" t="s">
        <v>1933</v>
      </c>
      <c r="C2778" s="39" t="s">
        <v>5562</v>
      </c>
      <c r="D2778" s="28" t="s">
        <v>8669</v>
      </c>
      <c r="E2778" s="28" t="s">
        <v>1905</v>
      </c>
      <c r="F2778" s="28" t="s">
        <v>1924</v>
      </c>
      <c r="G2778" s="28" t="s">
        <v>8670</v>
      </c>
      <c r="H2778" s="53" t="s">
        <v>57</v>
      </c>
      <c r="I2778" s="28" t="s">
        <v>146</v>
      </c>
      <c r="J2778" s="28" t="s">
        <v>1564</v>
      </c>
      <c r="K2778" s="28" t="s">
        <v>1181</v>
      </c>
      <c r="L2778" s="29">
        <f t="shared" ref="L2778:L2785" si="984">M2778*1.2</f>
        <v>33600</v>
      </c>
      <c r="M2778" s="49">
        <v>28000.0</v>
      </c>
      <c r="N2778" s="28"/>
      <c r="O2778" s="37">
        <v>4000.0</v>
      </c>
      <c r="P2778" s="31">
        <f t="shared" si="980"/>
        <v>0.084</v>
      </c>
      <c r="Q2778" s="32">
        <f t="shared" si="981"/>
        <v>29600</v>
      </c>
      <c r="R2778" s="32">
        <f t="shared" si="982"/>
        <v>19600</v>
      </c>
      <c r="S2778" s="28"/>
      <c r="T2778" s="28">
        <f t="shared" si="983"/>
        <v>0</v>
      </c>
      <c r="V2778" s="28"/>
      <c r="W2778" s="28"/>
      <c r="X2778" s="28"/>
    </row>
    <row r="2779">
      <c r="A2779" s="25" t="s">
        <v>150</v>
      </c>
      <c r="B2779" s="26" t="s">
        <v>1900</v>
      </c>
      <c r="C2779" s="27">
        <v>113.0</v>
      </c>
      <c r="D2779" s="28" t="s">
        <v>8671</v>
      </c>
      <c r="E2779" s="28" t="s">
        <v>1902</v>
      </c>
      <c r="F2779" s="28"/>
      <c r="G2779" s="28" t="s">
        <v>8672</v>
      </c>
      <c r="H2779" s="28"/>
      <c r="I2779" s="28"/>
      <c r="J2779" s="28" t="s">
        <v>1601</v>
      </c>
      <c r="K2779" s="28" t="s">
        <v>684</v>
      </c>
      <c r="L2779" s="29">
        <f t="shared" si="984"/>
        <v>15600</v>
      </c>
      <c r="M2779" s="29">
        <v>13000.0</v>
      </c>
      <c r="N2779" s="28"/>
      <c r="O2779" s="37">
        <v>10200.0</v>
      </c>
      <c r="P2779" s="31">
        <f t="shared" si="980"/>
        <v>0.01529411765</v>
      </c>
      <c r="Q2779" s="32">
        <f t="shared" si="981"/>
        <v>5400</v>
      </c>
      <c r="R2779" s="32">
        <f t="shared" si="982"/>
        <v>-4600</v>
      </c>
      <c r="S2779" s="28"/>
      <c r="T2779" s="28">
        <f t="shared" si="983"/>
        <v>0</v>
      </c>
      <c r="V2779" s="28"/>
      <c r="W2779" s="28"/>
      <c r="X2779" s="28"/>
    </row>
    <row r="2780">
      <c r="A2780" s="25" t="s">
        <v>150</v>
      </c>
      <c r="B2780" s="26" t="s">
        <v>1900</v>
      </c>
      <c r="C2780" s="27">
        <v>151.0</v>
      </c>
      <c r="D2780" s="28" t="s">
        <v>8673</v>
      </c>
      <c r="E2780" s="28" t="s">
        <v>1902</v>
      </c>
      <c r="F2780" s="28"/>
      <c r="G2780" s="28" t="s">
        <v>8674</v>
      </c>
      <c r="H2780" s="28"/>
      <c r="I2780" s="28"/>
      <c r="J2780" s="28" t="s">
        <v>1696</v>
      </c>
      <c r="K2780" s="28" t="s">
        <v>709</v>
      </c>
      <c r="L2780" s="29">
        <f t="shared" si="984"/>
        <v>24000</v>
      </c>
      <c r="M2780" s="29">
        <v>20000.0</v>
      </c>
      <c r="N2780" s="28"/>
      <c r="O2780" s="37">
        <v>10200.0</v>
      </c>
      <c r="P2780" s="31">
        <f t="shared" si="980"/>
        <v>0.02352941176</v>
      </c>
      <c r="Q2780" s="32">
        <f t="shared" si="981"/>
        <v>13800</v>
      </c>
      <c r="R2780" s="32">
        <f t="shared" si="982"/>
        <v>3800</v>
      </c>
      <c r="S2780" s="28"/>
      <c r="T2780" s="28">
        <f t="shared" si="983"/>
        <v>0</v>
      </c>
      <c r="V2780" s="28"/>
      <c r="W2780" s="28"/>
      <c r="X2780" s="28"/>
    </row>
    <row r="2781">
      <c r="A2781" s="25" t="s">
        <v>150</v>
      </c>
      <c r="B2781" s="26" t="s">
        <v>1900</v>
      </c>
      <c r="C2781" s="27">
        <v>186.0</v>
      </c>
      <c r="D2781" s="28" t="s">
        <v>8675</v>
      </c>
      <c r="E2781" s="28" t="s">
        <v>1902</v>
      </c>
      <c r="F2781" s="28"/>
      <c r="G2781" s="28" t="s">
        <v>8676</v>
      </c>
      <c r="H2781" s="28"/>
      <c r="I2781" s="28"/>
      <c r="J2781" s="28" t="s">
        <v>1504</v>
      </c>
      <c r="K2781" s="28" t="s">
        <v>451</v>
      </c>
      <c r="L2781" s="29">
        <f t="shared" si="984"/>
        <v>24000</v>
      </c>
      <c r="M2781" s="29">
        <v>20000.0</v>
      </c>
      <c r="N2781" s="28"/>
      <c r="O2781" s="37">
        <v>10200.0</v>
      </c>
      <c r="P2781" s="31">
        <f t="shared" si="980"/>
        <v>0.02352941176</v>
      </c>
      <c r="Q2781" s="32">
        <f t="shared" si="981"/>
        <v>13800</v>
      </c>
      <c r="R2781" s="32">
        <f t="shared" si="982"/>
        <v>3800</v>
      </c>
      <c r="S2781" s="28"/>
      <c r="T2781" s="28">
        <f t="shared" si="983"/>
        <v>0</v>
      </c>
      <c r="V2781" s="28"/>
      <c r="W2781" s="28"/>
      <c r="X2781" s="28"/>
    </row>
    <row r="2782">
      <c r="A2782" s="25" t="s">
        <v>150</v>
      </c>
      <c r="B2782" s="26" t="s">
        <v>1900</v>
      </c>
      <c r="C2782" s="27">
        <v>227.0</v>
      </c>
      <c r="D2782" s="28" t="s">
        <v>8677</v>
      </c>
      <c r="E2782" s="28" t="s">
        <v>1905</v>
      </c>
      <c r="F2782" s="28"/>
      <c r="G2782" s="28" t="s">
        <v>8678</v>
      </c>
      <c r="H2782" s="28"/>
      <c r="I2782" s="28"/>
      <c r="J2782" s="28" t="s">
        <v>1843</v>
      </c>
      <c r="K2782" s="28" t="s">
        <v>1022</v>
      </c>
      <c r="L2782" s="29">
        <f t="shared" si="984"/>
        <v>18000</v>
      </c>
      <c r="M2782" s="29">
        <v>15000.0</v>
      </c>
      <c r="N2782" s="28"/>
      <c r="O2782" s="37">
        <v>10200.0</v>
      </c>
      <c r="P2782" s="31">
        <f t="shared" si="980"/>
        <v>0.01764705882</v>
      </c>
      <c r="Q2782" s="32">
        <f t="shared" si="981"/>
        <v>7800</v>
      </c>
      <c r="R2782" s="32">
        <f t="shared" si="982"/>
        <v>-2200</v>
      </c>
      <c r="S2782" s="28"/>
      <c r="T2782" s="28">
        <f t="shared" si="983"/>
        <v>0</v>
      </c>
      <c r="V2782" s="28"/>
      <c r="W2782" s="28"/>
      <c r="X2782" s="28"/>
    </row>
    <row r="2783">
      <c r="A2783" s="25" t="s">
        <v>150</v>
      </c>
      <c r="B2783" s="26" t="s">
        <v>1900</v>
      </c>
      <c r="C2783" s="27">
        <v>280.0</v>
      </c>
      <c r="D2783" s="28" t="s">
        <v>8679</v>
      </c>
      <c r="E2783" s="28" t="s">
        <v>1902</v>
      </c>
      <c r="F2783" s="28"/>
      <c r="G2783" s="28" t="s">
        <v>8680</v>
      </c>
      <c r="H2783" s="28"/>
      <c r="I2783" s="28"/>
      <c r="J2783" s="28" t="s">
        <v>1454</v>
      </c>
      <c r="K2783" s="28" t="s">
        <v>500</v>
      </c>
      <c r="L2783" s="29">
        <f t="shared" si="984"/>
        <v>3600</v>
      </c>
      <c r="M2783" s="29">
        <v>3000.0</v>
      </c>
      <c r="N2783" s="28"/>
      <c r="O2783" s="37">
        <v>10200.0</v>
      </c>
      <c r="P2783" s="31">
        <f t="shared" si="980"/>
        <v>0.003529411765</v>
      </c>
      <c r="Q2783" s="32">
        <f t="shared" si="981"/>
        <v>-6600</v>
      </c>
      <c r="R2783" s="32">
        <f t="shared" si="982"/>
        <v>-16600</v>
      </c>
      <c r="S2783" s="28"/>
      <c r="T2783" s="28">
        <f t="shared" si="983"/>
        <v>1</v>
      </c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</row>
    <row r="2784">
      <c r="A2784" s="25" t="s">
        <v>150</v>
      </c>
      <c r="B2784" s="26" t="s">
        <v>1900</v>
      </c>
      <c r="C2784" s="27">
        <v>338.0</v>
      </c>
      <c r="D2784" s="28" t="s">
        <v>8681</v>
      </c>
      <c r="E2784" s="28" t="s">
        <v>1905</v>
      </c>
      <c r="F2784" s="28"/>
      <c r="G2784" s="28" t="s">
        <v>8682</v>
      </c>
      <c r="H2784" s="28"/>
      <c r="I2784" s="28"/>
      <c r="J2784" s="28" t="s">
        <v>1528</v>
      </c>
      <c r="K2784" s="28" t="s">
        <v>831</v>
      </c>
      <c r="L2784" s="29">
        <f t="shared" si="984"/>
        <v>3600</v>
      </c>
      <c r="M2784" s="29">
        <v>3000.0</v>
      </c>
      <c r="N2784" s="28"/>
      <c r="O2784" s="37">
        <v>10200.0</v>
      </c>
      <c r="P2784" s="31">
        <f t="shared" si="980"/>
        <v>0.003529411765</v>
      </c>
      <c r="Q2784" s="32">
        <f t="shared" si="981"/>
        <v>-6600</v>
      </c>
      <c r="R2784" s="32">
        <f t="shared" si="982"/>
        <v>-16600</v>
      </c>
      <c r="S2784" s="28"/>
      <c r="T2784" s="28">
        <f t="shared" si="983"/>
        <v>1</v>
      </c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</row>
    <row r="2785">
      <c r="A2785" s="25" t="s">
        <v>150</v>
      </c>
      <c r="B2785" s="26" t="s">
        <v>1900</v>
      </c>
      <c r="C2785" s="27">
        <v>381.0</v>
      </c>
      <c r="D2785" s="28" t="s">
        <v>8683</v>
      </c>
      <c r="E2785" s="28" t="s">
        <v>1902</v>
      </c>
      <c r="F2785" s="28"/>
      <c r="G2785" s="28" t="s">
        <v>8684</v>
      </c>
      <c r="H2785" s="28"/>
      <c r="I2785" s="28"/>
      <c r="J2785" s="28" t="s">
        <v>1706</v>
      </c>
      <c r="K2785" s="28" t="s">
        <v>1083</v>
      </c>
      <c r="L2785" s="29">
        <f t="shared" si="984"/>
        <v>102000</v>
      </c>
      <c r="M2785" s="29">
        <v>85000.0</v>
      </c>
      <c r="N2785" s="28"/>
      <c r="O2785" s="37">
        <v>10200.0</v>
      </c>
      <c r="P2785" s="31">
        <f t="shared" si="980"/>
        <v>0.1</v>
      </c>
      <c r="Q2785" s="32">
        <f t="shared" si="981"/>
        <v>91800</v>
      </c>
      <c r="R2785" s="32">
        <f t="shared" si="982"/>
        <v>81800</v>
      </c>
      <c r="S2785" s="28"/>
      <c r="T2785" s="28">
        <f t="shared" si="983"/>
        <v>0</v>
      </c>
      <c r="V2785" s="28"/>
      <c r="W2785" s="28"/>
      <c r="X2785" s="28"/>
    </row>
    <row r="2786">
      <c r="A2786" s="52" t="s">
        <v>150</v>
      </c>
      <c r="B2786" s="26" t="s">
        <v>2005</v>
      </c>
      <c r="C2786" s="34">
        <v>827.0</v>
      </c>
      <c r="D2786" s="28" t="str">
        <f t="shared" ref="D2786:D2787" si="985">CONCATENATE(A2786," x ", G2786)</f>
        <v>Time Test (GB) x Lady Brigid (IRE)</v>
      </c>
      <c r="E2786" s="26" t="s">
        <v>1905</v>
      </c>
      <c r="F2786" s="26" t="s">
        <v>2019</v>
      </c>
      <c r="G2786" s="26" t="s">
        <v>8685</v>
      </c>
      <c r="H2786" s="28"/>
      <c r="I2786" s="28"/>
      <c r="J2786" s="26" t="s">
        <v>1751</v>
      </c>
      <c r="K2786" s="26" t="s">
        <v>1342</v>
      </c>
      <c r="L2786" s="55">
        <v>4000.0</v>
      </c>
      <c r="M2786" s="29">
        <f t="shared" ref="M2786:M2795" si="986">L2786</f>
        <v>4000</v>
      </c>
      <c r="N2786" s="28"/>
      <c r="O2786" s="37">
        <v>10200.0</v>
      </c>
      <c r="P2786" s="31">
        <f t="shared" si="980"/>
        <v>0.003921568627</v>
      </c>
      <c r="Q2786" s="32">
        <f t="shared" si="981"/>
        <v>-6200</v>
      </c>
      <c r="R2786" s="32">
        <f t="shared" si="982"/>
        <v>-16200</v>
      </c>
      <c r="S2786" s="28"/>
      <c r="T2786" s="28">
        <f t="shared" si="983"/>
        <v>1</v>
      </c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</row>
    <row r="2787">
      <c r="A2787" s="52" t="s">
        <v>150</v>
      </c>
      <c r="B2787" s="26" t="s">
        <v>2005</v>
      </c>
      <c r="C2787" s="34">
        <v>854.0</v>
      </c>
      <c r="D2787" s="28" t="str">
        <f t="shared" si="985"/>
        <v>Time Test (GB) x Malinka (IRE)</v>
      </c>
      <c r="E2787" s="26" t="s">
        <v>1902</v>
      </c>
      <c r="F2787" s="26" t="s">
        <v>2019</v>
      </c>
      <c r="G2787" s="26" t="s">
        <v>8686</v>
      </c>
      <c r="H2787" s="28"/>
      <c r="I2787" s="28"/>
      <c r="J2787" s="26" t="s">
        <v>1816</v>
      </c>
      <c r="K2787" s="26" t="s">
        <v>1288</v>
      </c>
      <c r="L2787" s="55">
        <v>10000.0</v>
      </c>
      <c r="M2787" s="29">
        <f t="shared" si="986"/>
        <v>10000</v>
      </c>
      <c r="N2787" s="28"/>
      <c r="O2787" s="37">
        <v>10200.0</v>
      </c>
      <c r="P2787" s="31">
        <f t="shared" si="980"/>
        <v>0.009803921569</v>
      </c>
      <c r="Q2787" s="32">
        <f t="shared" si="981"/>
        <v>-200</v>
      </c>
      <c r="R2787" s="32">
        <f t="shared" si="982"/>
        <v>-10200</v>
      </c>
      <c r="S2787" s="28"/>
      <c r="T2787" s="28">
        <f t="shared" si="983"/>
        <v>1</v>
      </c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</row>
    <row r="2788">
      <c r="A2788" s="38" t="s">
        <v>150</v>
      </c>
      <c r="B2788" s="34" t="s">
        <v>1921</v>
      </c>
      <c r="C2788" s="39" t="s">
        <v>8455</v>
      </c>
      <c r="D2788" s="28" t="s">
        <v>8687</v>
      </c>
      <c r="E2788" s="26" t="s">
        <v>1902</v>
      </c>
      <c r="F2788" s="28" t="s">
        <v>1924</v>
      </c>
      <c r="G2788" s="28" t="s">
        <v>8688</v>
      </c>
      <c r="H2788" s="28" t="s">
        <v>48</v>
      </c>
      <c r="I2788" s="28" t="s">
        <v>86</v>
      </c>
      <c r="J2788" s="28" t="s">
        <v>1839</v>
      </c>
      <c r="K2788" s="28" t="s">
        <v>182</v>
      </c>
      <c r="L2788" s="40">
        <v>15000.0</v>
      </c>
      <c r="M2788" s="29">
        <f t="shared" si="986"/>
        <v>15000</v>
      </c>
      <c r="N2788" s="41"/>
      <c r="O2788" s="37">
        <v>10200.0</v>
      </c>
      <c r="P2788" s="31">
        <f t="shared" si="980"/>
        <v>0.01470588235</v>
      </c>
      <c r="Q2788" s="32">
        <f t="shared" si="981"/>
        <v>4800</v>
      </c>
      <c r="R2788" s="32">
        <f t="shared" si="982"/>
        <v>-5200</v>
      </c>
      <c r="S2788" s="28"/>
      <c r="T2788" s="28">
        <f t="shared" si="983"/>
        <v>0</v>
      </c>
      <c r="V2788" s="28"/>
      <c r="W2788" s="28"/>
      <c r="X2788" s="28"/>
    </row>
    <row r="2789">
      <c r="A2789" s="38" t="s">
        <v>150</v>
      </c>
      <c r="B2789" s="34" t="s">
        <v>1921</v>
      </c>
      <c r="C2789" s="39" t="s">
        <v>6502</v>
      </c>
      <c r="D2789" s="28" t="s">
        <v>8689</v>
      </c>
      <c r="E2789" s="26" t="s">
        <v>1905</v>
      </c>
      <c r="F2789" s="28" t="s">
        <v>1924</v>
      </c>
      <c r="G2789" s="28" t="s">
        <v>8690</v>
      </c>
      <c r="H2789" s="28" t="s">
        <v>48</v>
      </c>
      <c r="I2789" s="28" t="s">
        <v>5968</v>
      </c>
      <c r="J2789" s="28" t="s">
        <v>1449</v>
      </c>
      <c r="K2789" s="28" t="s">
        <v>649</v>
      </c>
      <c r="L2789" s="40">
        <v>13000.0</v>
      </c>
      <c r="M2789" s="29">
        <f t="shared" si="986"/>
        <v>13000</v>
      </c>
      <c r="N2789" s="41"/>
      <c r="O2789" s="37">
        <v>10200.0</v>
      </c>
      <c r="P2789" s="31">
        <f t="shared" si="980"/>
        <v>0.01274509804</v>
      </c>
      <c r="Q2789" s="32">
        <f t="shared" si="981"/>
        <v>2800</v>
      </c>
      <c r="R2789" s="32">
        <f t="shared" si="982"/>
        <v>-7200</v>
      </c>
      <c r="S2789" s="28"/>
      <c r="T2789" s="28">
        <f t="shared" si="983"/>
        <v>0</v>
      </c>
      <c r="V2789" s="28"/>
      <c r="W2789" s="28"/>
      <c r="X2789" s="28"/>
    </row>
    <row r="2790">
      <c r="A2790" s="38" t="s">
        <v>150</v>
      </c>
      <c r="B2790" s="34" t="s">
        <v>1921</v>
      </c>
      <c r="C2790" s="39" t="s">
        <v>2631</v>
      </c>
      <c r="D2790" s="28" t="s">
        <v>8691</v>
      </c>
      <c r="E2790" s="26" t="s">
        <v>1902</v>
      </c>
      <c r="F2790" s="28" t="s">
        <v>1924</v>
      </c>
      <c r="G2790" s="28" t="s">
        <v>8692</v>
      </c>
      <c r="H2790" s="28" t="s">
        <v>48</v>
      </c>
      <c r="I2790" s="28" t="s">
        <v>2314</v>
      </c>
      <c r="J2790" s="28" t="s">
        <v>1674</v>
      </c>
      <c r="K2790" s="28" t="s">
        <v>1132</v>
      </c>
      <c r="L2790" s="40">
        <v>12000.0</v>
      </c>
      <c r="M2790" s="29">
        <f t="shared" si="986"/>
        <v>12000</v>
      </c>
      <c r="N2790" s="41"/>
      <c r="O2790" s="37">
        <v>10200.0</v>
      </c>
      <c r="P2790" s="31">
        <f t="shared" si="980"/>
        <v>0.01176470588</v>
      </c>
      <c r="Q2790" s="32">
        <f t="shared" si="981"/>
        <v>1800</v>
      </c>
      <c r="R2790" s="32">
        <f t="shared" si="982"/>
        <v>-8200</v>
      </c>
      <c r="S2790" s="28"/>
      <c r="T2790" s="28">
        <f t="shared" si="983"/>
        <v>0</v>
      </c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</row>
    <row r="2791">
      <c r="A2791" s="38" t="s">
        <v>150</v>
      </c>
      <c r="B2791" s="34" t="s">
        <v>1928</v>
      </c>
      <c r="C2791" s="39" t="s">
        <v>5334</v>
      </c>
      <c r="D2791" s="28" t="s">
        <v>8693</v>
      </c>
      <c r="E2791" s="26" t="s">
        <v>1902</v>
      </c>
      <c r="F2791" s="28" t="s">
        <v>1924</v>
      </c>
      <c r="G2791" s="28" t="s">
        <v>8694</v>
      </c>
      <c r="H2791" s="28" t="s">
        <v>48</v>
      </c>
      <c r="I2791" s="28" t="s">
        <v>8695</v>
      </c>
      <c r="J2791" s="28" t="s">
        <v>1706</v>
      </c>
      <c r="K2791" s="28" t="s">
        <v>188</v>
      </c>
      <c r="L2791" s="40">
        <v>22000.0</v>
      </c>
      <c r="M2791" s="29">
        <f t="shared" si="986"/>
        <v>22000</v>
      </c>
      <c r="N2791" s="41"/>
      <c r="O2791" s="37">
        <v>10200.0</v>
      </c>
      <c r="P2791" s="31">
        <f t="shared" si="980"/>
        <v>0.02156862745</v>
      </c>
      <c r="Q2791" s="32">
        <f t="shared" si="981"/>
        <v>11800</v>
      </c>
      <c r="R2791" s="32">
        <f t="shared" si="982"/>
        <v>1800</v>
      </c>
      <c r="S2791" s="28"/>
      <c r="T2791" s="28">
        <f t="shared" si="983"/>
        <v>0</v>
      </c>
      <c r="V2791" s="28"/>
      <c r="W2791" s="28"/>
      <c r="X2791" s="28"/>
    </row>
    <row r="2792">
      <c r="A2792" s="38" t="s">
        <v>150</v>
      </c>
      <c r="B2792" s="34" t="s">
        <v>1928</v>
      </c>
      <c r="C2792" s="39" t="s">
        <v>8696</v>
      </c>
      <c r="D2792" s="28" t="s">
        <v>8697</v>
      </c>
      <c r="E2792" s="26" t="s">
        <v>1905</v>
      </c>
      <c r="F2792" s="28" t="s">
        <v>1924</v>
      </c>
      <c r="G2792" s="28" t="s">
        <v>8698</v>
      </c>
      <c r="H2792" s="28" t="s">
        <v>48</v>
      </c>
      <c r="I2792" s="28" t="s">
        <v>127</v>
      </c>
      <c r="J2792" s="28" t="s">
        <v>1749</v>
      </c>
      <c r="K2792" s="28" t="s">
        <v>793</v>
      </c>
      <c r="L2792" s="40">
        <v>11500.0</v>
      </c>
      <c r="M2792" s="29">
        <f t="shared" si="986"/>
        <v>11500</v>
      </c>
      <c r="N2792" s="41"/>
      <c r="O2792" s="37">
        <v>10200.0</v>
      </c>
      <c r="P2792" s="31">
        <f t="shared" si="980"/>
        <v>0.0112745098</v>
      </c>
      <c r="Q2792" s="32">
        <f t="shared" si="981"/>
        <v>1300</v>
      </c>
      <c r="R2792" s="32">
        <f t="shared" si="982"/>
        <v>-8700</v>
      </c>
      <c r="S2792" s="28"/>
      <c r="T2792" s="28">
        <f t="shared" si="983"/>
        <v>0</v>
      </c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</row>
    <row r="2793">
      <c r="A2793" s="38" t="s">
        <v>150</v>
      </c>
      <c r="B2793" s="34" t="s">
        <v>1928</v>
      </c>
      <c r="C2793" s="39" t="s">
        <v>8699</v>
      </c>
      <c r="D2793" s="28" t="s">
        <v>8700</v>
      </c>
      <c r="E2793" s="26" t="s">
        <v>1902</v>
      </c>
      <c r="F2793" s="28" t="s">
        <v>1924</v>
      </c>
      <c r="G2793" s="28" t="s">
        <v>8701</v>
      </c>
      <c r="H2793" s="28" t="s">
        <v>48</v>
      </c>
      <c r="I2793" s="28" t="s">
        <v>93</v>
      </c>
      <c r="J2793" s="28" t="s">
        <v>1533</v>
      </c>
      <c r="K2793" s="28" t="s">
        <v>934</v>
      </c>
      <c r="L2793" s="40">
        <v>42000.0</v>
      </c>
      <c r="M2793" s="29">
        <f t="shared" si="986"/>
        <v>42000</v>
      </c>
      <c r="N2793" s="41"/>
      <c r="O2793" s="37">
        <v>10200.0</v>
      </c>
      <c r="P2793" s="31">
        <f t="shared" si="980"/>
        <v>0.04117647059</v>
      </c>
      <c r="Q2793" s="32">
        <f t="shared" si="981"/>
        <v>31800</v>
      </c>
      <c r="R2793" s="32">
        <f t="shared" si="982"/>
        <v>21800</v>
      </c>
      <c r="S2793" s="28"/>
      <c r="T2793" s="28">
        <f t="shared" si="983"/>
        <v>0</v>
      </c>
      <c r="V2793" s="28"/>
      <c r="W2793" s="28"/>
      <c r="X2793" s="28"/>
    </row>
    <row r="2794">
      <c r="A2794" s="38" t="s">
        <v>150</v>
      </c>
      <c r="B2794" s="34" t="s">
        <v>1928</v>
      </c>
      <c r="C2794" s="39" t="s">
        <v>6393</v>
      </c>
      <c r="D2794" s="28" t="s">
        <v>8702</v>
      </c>
      <c r="E2794" s="26" t="s">
        <v>1902</v>
      </c>
      <c r="F2794" s="28" t="s">
        <v>1924</v>
      </c>
      <c r="G2794" s="28" t="s">
        <v>8703</v>
      </c>
      <c r="H2794" s="28" t="s">
        <v>48</v>
      </c>
      <c r="I2794" s="28" t="s">
        <v>8704</v>
      </c>
      <c r="J2794" s="28" t="s">
        <v>1839</v>
      </c>
      <c r="K2794" s="28" t="s">
        <v>1108</v>
      </c>
      <c r="L2794" s="40">
        <v>18000.0</v>
      </c>
      <c r="M2794" s="29">
        <f t="shared" si="986"/>
        <v>18000</v>
      </c>
      <c r="N2794" s="41"/>
      <c r="O2794" s="37">
        <v>10200.0</v>
      </c>
      <c r="P2794" s="31">
        <f t="shared" si="980"/>
        <v>0.01764705882</v>
      </c>
      <c r="Q2794" s="32">
        <f t="shared" si="981"/>
        <v>7800</v>
      </c>
      <c r="R2794" s="32">
        <f t="shared" si="982"/>
        <v>-2200</v>
      </c>
      <c r="S2794" s="28"/>
      <c r="T2794" s="28">
        <f t="shared" si="983"/>
        <v>0</v>
      </c>
      <c r="V2794" s="28"/>
      <c r="W2794" s="28"/>
      <c r="X2794" s="28"/>
    </row>
    <row r="2795">
      <c r="A2795" s="38" t="s">
        <v>150</v>
      </c>
      <c r="B2795" s="34" t="s">
        <v>1928</v>
      </c>
      <c r="C2795" s="39" t="s">
        <v>8705</v>
      </c>
      <c r="D2795" s="28" t="s">
        <v>8706</v>
      </c>
      <c r="E2795" s="26" t="s">
        <v>1902</v>
      </c>
      <c r="F2795" s="28" t="s">
        <v>1924</v>
      </c>
      <c r="G2795" s="28" t="s">
        <v>8707</v>
      </c>
      <c r="H2795" s="28" t="s">
        <v>48</v>
      </c>
      <c r="I2795" s="28" t="s">
        <v>6208</v>
      </c>
      <c r="J2795" s="28" t="s">
        <v>1546</v>
      </c>
      <c r="K2795" s="28" t="s">
        <v>244</v>
      </c>
      <c r="L2795" s="40">
        <v>8000.0</v>
      </c>
      <c r="M2795" s="29">
        <f t="shared" si="986"/>
        <v>8000</v>
      </c>
      <c r="N2795" s="41"/>
      <c r="O2795" s="37">
        <v>10200.0</v>
      </c>
      <c r="P2795" s="31">
        <f t="shared" si="980"/>
        <v>0.007843137255</v>
      </c>
      <c r="Q2795" s="32">
        <f t="shared" si="981"/>
        <v>-2200</v>
      </c>
      <c r="R2795" s="32">
        <f t="shared" si="982"/>
        <v>-12200</v>
      </c>
      <c r="S2795" s="28"/>
      <c r="T2795" s="28">
        <f t="shared" si="983"/>
        <v>1</v>
      </c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</row>
    <row r="2796">
      <c r="A2796" s="25" t="s">
        <v>150</v>
      </c>
      <c r="B2796" s="26" t="s">
        <v>1933</v>
      </c>
      <c r="C2796" s="39" t="s">
        <v>5086</v>
      </c>
      <c r="D2796" s="28" t="s">
        <v>8708</v>
      </c>
      <c r="E2796" s="28" t="s">
        <v>1902</v>
      </c>
      <c r="F2796" s="28" t="s">
        <v>1924</v>
      </c>
      <c r="G2796" s="28" t="s">
        <v>8709</v>
      </c>
      <c r="H2796" s="53" t="s">
        <v>48</v>
      </c>
      <c r="I2796" s="28" t="s">
        <v>146</v>
      </c>
      <c r="J2796" s="28" t="s">
        <v>1620</v>
      </c>
      <c r="K2796" s="28" t="s">
        <v>983</v>
      </c>
      <c r="L2796" s="29">
        <f t="shared" ref="L2796:L2799" si="987">M2796*1.2</f>
        <v>84000</v>
      </c>
      <c r="M2796" s="49">
        <v>70000.0</v>
      </c>
      <c r="N2796" s="28"/>
      <c r="O2796" s="37">
        <v>10200.0</v>
      </c>
      <c r="P2796" s="31">
        <f t="shared" si="980"/>
        <v>0.08235294118</v>
      </c>
      <c r="Q2796" s="32">
        <f t="shared" si="981"/>
        <v>73800</v>
      </c>
      <c r="R2796" s="32">
        <f t="shared" si="982"/>
        <v>63800</v>
      </c>
      <c r="S2796" s="28"/>
      <c r="T2796" s="28">
        <f t="shared" si="983"/>
        <v>0</v>
      </c>
      <c r="V2796" s="28"/>
      <c r="W2796" s="28"/>
      <c r="X2796" s="28"/>
    </row>
    <row r="2797">
      <c r="A2797" s="25" t="s">
        <v>150</v>
      </c>
      <c r="B2797" s="26" t="s">
        <v>1937</v>
      </c>
      <c r="C2797" s="44" t="s">
        <v>8710</v>
      </c>
      <c r="D2797" s="6" t="s">
        <v>8711</v>
      </c>
      <c r="E2797" s="6" t="s">
        <v>1905</v>
      </c>
      <c r="F2797" s="6" t="s">
        <v>1924</v>
      </c>
      <c r="G2797" s="6" t="s">
        <v>8712</v>
      </c>
      <c r="I2797" s="6" t="s">
        <v>48</v>
      </c>
      <c r="J2797" s="6" t="s">
        <v>1602</v>
      </c>
      <c r="K2797" s="6" t="s">
        <v>714</v>
      </c>
      <c r="L2797" s="29">
        <f t="shared" si="987"/>
        <v>108000</v>
      </c>
      <c r="M2797" s="45">
        <v>90000.0</v>
      </c>
      <c r="O2797" s="37">
        <v>10200.0</v>
      </c>
      <c r="P2797" s="31">
        <v>0.07142857142857144</v>
      </c>
      <c r="Q2797" s="32">
        <v>77400.0</v>
      </c>
      <c r="R2797" s="32">
        <v>67400.0</v>
      </c>
      <c r="S2797" s="28"/>
      <c r="T2797" s="28">
        <f t="shared" ref="T2797:T2823" si="988">IF(O2797&gt;=M2797,1,0)</f>
        <v>0</v>
      </c>
    </row>
    <row r="2798">
      <c r="A2798" s="25" t="s">
        <v>150</v>
      </c>
      <c r="B2798" s="26" t="s">
        <v>1937</v>
      </c>
      <c r="C2798" s="39" t="s">
        <v>6920</v>
      </c>
      <c r="D2798" s="28" t="s">
        <v>8713</v>
      </c>
      <c r="E2798" s="28" t="s">
        <v>1902</v>
      </c>
      <c r="F2798" s="28" t="s">
        <v>1924</v>
      </c>
      <c r="G2798" s="28" t="s">
        <v>8714</v>
      </c>
      <c r="H2798" s="28" t="s">
        <v>48</v>
      </c>
      <c r="I2798" s="28" t="s">
        <v>2454</v>
      </c>
      <c r="J2798" s="28" t="s">
        <v>1729</v>
      </c>
      <c r="K2798" s="28" t="s">
        <v>1080</v>
      </c>
      <c r="L2798" s="29">
        <f t="shared" si="987"/>
        <v>62400</v>
      </c>
      <c r="M2798" s="40">
        <v>52000.0</v>
      </c>
      <c r="N2798" s="32"/>
      <c r="O2798" s="37">
        <v>10200.0</v>
      </c>
      <c r="P2798" s="31">
        <f t="shared" ref="P2798:P2823" si="989">sum(M2798/O2798/100)</f>
        <v>0.05098039216</v>
      </c>
      <c r="Q2798" s="32">
        <f t="shared" ref="Q2798:Q2823" si="990">sum(M2798-O2798)</f>
        <v>41800</v>
      </c>
      <c r="R2798" s="32">
        <f t="shared" ref="R2798:R2823" si="991">M2798-O2798-$S$1</f>
        <v>31800</v>
      </c>
      <c r="S2798" s="28"/>
      <c r="T2798" s="28">
        <f t="shared" si="988"/>
        <v>0</v>
      </c>
      <c r="V2798" s="28"/>
      <c r="W2798" s="28"/>
      <c r="X2798" s="28"/>
    </row>
    <row r="2799">
      <c r="A2799" s="25" t="s">
        <v>150</v>
      </c>
      <c r="B2799" s="26" t="s">
        <v>1937</v>
      </c>
      <c r="C2799" s="42" t="s">
        <v>8715</v>
      </c>
      <c r="D2799" s="28" t="s">
        <v>8716</v>
      </c>
      <c r="E2799" s="28" t="s">
        <v>1902</v>
      </c>
      <c r="F2799" s="28" t="s">
        <v>1924</v>
      </c>
      <c r="G2799" s="28" t="s">
        <v>8717</v>
      </c>
      <c r="H2799" s="28" t="s">
        <v>48</v>
      </c>
      <c r="I2799" s="28" t="s">
        <v>2074</v>
      </c>
      <c r="J2799" s="28" t="s">
        <v>1672</v>
      </c>
      <c r="K2799" s="28" t="s">
        <v>419</v>
      </c>
      <c r="L2799" s="29">
        <f t="shared" si="987"/>
        <v>28800</v>
      </c>
      <c r="M2799" s="43">
        <v>24000.0</v>
      </c>
      <c r="N2799" s="28"/>
      <c r="O2799" s="37">
        <v>10200.0</v>
      </c>
      <c r="P2799" s="31">
        <f t="shared" si="989"/>
        <v>0.02352941176</v>
      </c>
      <c r="Q2799" s="32">
        <f t="shared" si="990"/>
        <v>13800</v>
      </c>
      <c r="R2799" s="32">
        <f t="shared" si="991"/>
        <v>3800</v>
      </c>
      <c r="S2799" s="28"/>
      <c r="T2799" s="28">
        <f t="shared" si="988"/>
        <v>0</v>
      </c>
      <c r="V2799" s="28"/>
      <c r="W2799" s="28"/>
      <c r="X2799" s="28"/>
    </row>
    <row r="2800">
      <c r="A2800" s="25" t="s">
        <v>150</v>
      </c>
      <c r="B2800" s="35" t="s">
        <v>1949</v>
      </c>
      <c r="C2800" s="27" t="s">
        <v>8718</v>
      </c>
      <c r="D2800" s="28" t="s">
        <v>8719</v>
      </c>
      <c r="E2800" s="28" t="s">
        <v>1902</v>
      </c>
      <c r="F2800" s="28" t="s">
        <v>1924</v>
      </c>
      <c r="G2800" s="28" t="s">
        <v>8720</v>
      </c>
      <c r="H2800" s="28" t="s">
        <v>48</v>
      </c>
      <c r="I2800" s="28" t="s">
        <v>3482</v>
      </c>
      <c r="J2800" s="32" t="s">
        <v>1844</v>
      </c>
      <c r="K2800" s="32" t="s">
        <v>364</v>
      </c>
      <c r="L2800" s="29">
        <v>12000.0</v>
      </c>
      <c r="M2800" s="49">
        <v>10000.0</v>
      </c>
      <c r="N2800" s="50"/>
      <c r="O2800" s="37">
        <v>10200.0</v>
      </c>
      <c r="P2800" s="31">
        <f t="shared" si="989"/>
        <v>0.009803921569</v>
      </c>
      <c r="Q2800" s="32">
        <f t="shared" si="990"/>
        <v>-200</v>
      </c>
      <c r="R2800" s="32">
        <f t="shared" si="991"/>
        <v>-10200</v>
      </c>
      <c r="S2800" s="28"/>
      <c r="T2800" s="28">
        <f t="shared" si="988"/>
        <v>1</v>
      </c>
      <c r="U2800" s="28"/>
      <c r="V2800" s="28"/>
      <c r="W2800" s="28"/>
    </row>
    <row r="2801">
      <c r="A2801" s="25" t="s">
        <v>150</v>
      </c>
      <c r="B2801" s="35" t="s">
        <v>1949</v>
      </c>
      <c r="C2801" s="27" t="s">
        <v>8721</v>
      </c>
      <c r="D2801" s="28" t="s">
        <v>8722</v>
      </c>
      <c r="E2801" s="28" t="s">
        <v>1905</v>
      </c>
      <c r="F2801" s="28" t="s">
        <v>1924</v>
      </c>
      <c r="G2801" s="28" t="s">
        <v>8723</v>
      </c>
      <c r="H2801" s="28" t="s">
        <v>48</v>
      </c>
      <c r="I2801" s="28" t="s">
        <v>8724</v>
      </c>
      <c r="J2801" s="32" t="s">
        <v>1454</v>
      </c>
      <c r="K2801" s="32" t="s">
        <v>1254</v>
      </c>
      <c r="L2801" s="29">
        <v>7200.0</v>
      </c>
      <c r="M2801" s="49">
        <v>6000.0</v>
      </c>
      <c r="N2801" s="50"/>
      <c r="O2801" s="37">
        <v>10200.0</v>
      </c>
      <c r="P2801" s="31">
        <f t="shared" si="989"/>
        <v>0.005882352941</v>
      </c>
      <c r="Q2801" s="32">
        <f t="shared" si="990"/>
        <v>-4200</v>
      </c>
      <c r="R2801" s="32">
        <f t="shared" si="991"/>
        <v>-14200</v>
      </c>
      <c r="S2801" s="28"/>
      <c r="T2801" s="28">
        <f t="shared" si="988"/>
        <v>1</v>
      </c>
      <c r="U2801" s="28"/>
      <c r="V2801" s="28"/>
      <c r="W2801" s="28"/>
    </row>
    <row r="2802">
      <c r="A2802" s="25" t="s">
        <v>150</v>
      </c>
      <c r="B2802" s="35" t="s">
        <v>1949</v>
      </c>
      <c r="C2802" s="27" t="s">
        <v>8725</v>
      </c>
      <c r="D2802" s="28" t="s">
        <v>8726</v>
      </c>
      <c r="E2802" s="28" t="s">
        <v>1902</v>
      </c>
      <c r="F2802" s="28" t="s">
        <v>1924</v>
      </c>
      <c r="G2802" s="28" t="s">
        <v>8727</v>
      </c>
      <c r="H2802" s="28" t="s">
        <v>48</v>
      </c>
      <c r="I2802" s="28" t="s">
        <v>2447</v>
      </c>
      <c r="J2802" s="32" t="s">
        <v>1873</v>
      </c>
      <c r="K2802" s="32" t="s">
        <v>983</v>
      </c>
      <c r="L2802" s="29">
        <v>132000.0</v>
      </c>
      <c r="M2802" s="49">
        <v>110000.0</v>
      </c>
      <c r="N2802" s="50"/>
      <c r="O2802" s="37">
        <v>10200.0</v>
      </c>
      <c r="P2802" s="31">
        <f t="shared" si="989"/>
        <v>0.1078431373</v>
      </c>
      <c r="Q2802" s="32">
        <f t="shared" si="990"/>
        <v>99800</v>
      </c>
      <c r="R2802" s="32">
        <f t="shared" si="991"/>
        <v>89800</v>
      </c>
      <c r="S2802" s="28"/>
      <c r="T2802" s="28">
        <f t="shared" si="988"/>
        <v>0</v>
      </c>
      <c r="U2802" s="28"/>
      <c r="V2802" s="28"/>
      <c r="W2802" s="28"/>
    </row>
    <row r="2803">
      <c r="A2803" s="25" t="s">
        <v>150</v>
      </c>
      <c r="B2803" s="35" t="s">
        <v>1949</v>
      </c>
      <c r="C2803" s="27" t="s">
        <v>8728</v>
      </c>
      <c r="D2803" s="28" t="s">
        <v>8729</v>
      </c>
      <c r="E2803" s="28" t="s">
        <v>1902</v>
      </c>
      <c r="F2803" s="28" t="s">
        <v>1924</v>
      </c>
      <c r="G2803" s="28" t="s">
        <v>8730</v>
      </c>
      <c r="H2803" s="28" t="s">
        <v>48</v>
      </c>
      <c r="I2803" s="28" t="s">
        <v>2205</v>
      </c>
      <c r="J2803" s="32" t="s">
        <v>1502</v>
      </c>
      <c r="K2803" s="32" t="s">
        <v>1039</v>
      </c>
      <c r="L2803" s="29">
        <v>21600.0</v>
      </c>
      <c r="M2803" s="49">
        <v>18000.0</v>
      </c>
      <c r="N2803" s="50"/>
      <c r="O2803" s="37">
        <v>10200.0</v>
      </c>
      <c r="P2803" s="31">
        <f t="shared" si="989"/>
        <v>0.01764705882</v>
      </c>
      <c r="Q2803" s="32">
        <f t="shared" si="990"/>
        <v>7800</v>
      </c>
      <c r="R2803" s="32">
        <f t="shared" si="991"/>
        <v>-2200</v>
      </c>
      <c r="S2803" s="28"/>
      <c r="T2803" s="28">
        <f t="shared" si="988"/>
        <v>0</v>
      </c>
      <c r="U2803" s="28"/>
      <c r="V2803" s="28"/>
      <c r="W2803" s="28"/>
    </row>
    <row r="2804">
      <c r="A2804" s="25" t="s">
        <v>150</v>
      </c>
      <c r="B2804" s="35" t="s">
        <v>1949</v>
      </c>
      <c r="C2804" s="27" t="s">
        <v>8731</v>
      </c>
      <c r="D2804" s="28" t="s">
        <v>8732</v>
      </c>
      <c r="E2804" s="28" t="s">
        <v>1902</v>
      </c>
      <c r="F2804" s="28" t="s">
        <v>1924</v>
      </c>
      <c r="G2804" s="28" t="s">
        <v>8733</v>
      </c>
      <c r="H2804" s="28" t="s">
        <v>48</v>
      </c>
      <c r="I2804" s="28" t="s">
        <v>4288</v>
      </c>
      <c r="J2804" s="32" t="s">
        <v>1598</v>
      </c>
      <c r="K2804" s="32" t="s">
        <v>698</v>
      </c>
      <c r="L2804" s="29">
        <v>13200.0</v>
      </c>
      <c r="M2804" s="49">
        <v>11000.0</v>
      </c>
      <c r="N2804" s="50"/>
      <c r="O2804" s="37">
        <v>10200.0</v>
      </c>
      <c r="P2804" s="31">
        <f t="shared" si="989"/>
        <v>0.01078431373</v>
      </c>
      <c r="Q2804" s="32">
        <f t="shared" si="990"/>
        <v>800</v>
      </c>
      <c r="R2804" s="32">
        <f t="shared" si="991"/>
        <v>-9200</v>
      </c>
      <c r="S2804" s="28"/>
      <c r="T2804" s="28">
        <f t="shared" si="988"/>
        <v>0</v>
      </c>
      <c r="U2804" s="28"/>
      <c r="V2804" s="28"/>
      <c r="W2804" s="28"/>
    </row>
    <row r="2805">
      <c r="A2805" s="25" t="s">
        <v>150</v>
      </c>
      <c r="B2805" s="35" t="s">
        <v>1949</v>
      </c>
      <c r="C2805" s="27" t="s">
        <v>8734</v>
      </c>
      <c r="D2805" s="28" t="s">
        <v>8735</v>
      </c>
      <c r="E2805" s="28" t="s">
        <v>1902</v>
      </c>
      <c r="F2805" s="28" t="s">
        <v>1924</v>
      </c>
      <c r="G2805" s="28" t="s">
        <v>8736</v>
      </c>
      <c r="H2805" s="28" t="s">
        <v>48</v>
      </c>
      <c r="I2805" s="28" t="s">
        <v>8737</v>
      </c>
      <c r="J2805" s="32" t="s">
        <v>1620</v>
      </c>
      <c r="K2805" s="32" t="s">
        <v>606</v>
      </c>
      <c r="L2805" s="29">
        <v>18000.0</v>
      </c>
      <c r="M2805" s="49">
        <v>15000.0</v>
      </c>
      <c r="N2805" s="50"/>
      <c r="O2805" s="37">
        <v>10200.0</v>
      </c>
      <c r="P2805" s="31">
        <f t="shared" si="989"/>
        <v>0.01470588235</v>
      </c>
      <c r="Q2805" s="32">
        <f t="shared" si="990"/>
        <v>4800</v>
      </c>
      <c r="R2805" s="32">
        <f t="shared" si="991"/>
        <v>-5200</v>
      </c>
      <c r="S2805" s="28"/>
      <c r="T2805" s="28">
        <f t="shared" si="988"/>
        <v>0</v>
      </c>
      <c r="U2805" s="28"/>
      <c r="V2805" s="28"/>
      <c r="W2805" s="28"/>
    </row>
    <row r="2806">
      <c r="A2806" s="25" t="s">
        <v>150</v>
      </c>
      <c r="B2806" s="35" t="s">
        <v>1949</v>
      </c>
      <c r="C2806" s="27" t="s">
        <v>8738</v>
      </c>
      <c r="D2806" s="28" t="s">
        <v>8739</v>
      </c>
      <c r="E2806" s="28" t="s">
        <v>1905</v>
      </c>
      <c r="F2806" s="28" t="s">
        <v>1924</v>
      </c>
      <c r="G2806" s="28" t="s">
        <v>8740</v>
      </c>
      <c r="H2806" s="28" t="s">
        <v>48</v>
      </c>
      <c r="I2806" s="28" t="s">
        <v>2205</v>
      </c>
      <c r="J2806" s="32" t="s">
        <v>1726</v>
      </c>
      <c r="K2806" s="32" t="s">
        <v>669</v>
      </c>
      <c r="L2806" s="29">
        <v>12000.0</v>
      </c>
      <c r="M2806" s="49">
        <v>10000.0</v>
      </c>
      <c r="N2806" s="50"/>
      <c r="O2806" s="37">
        <v>10200.0</v>
      </c>
      <c r="P2806" s="31">
        <f t="shared" si="989"/>
        <v>0.009803921569</v>
      </c>
      <c r="Q2806" s="32">
        <f t="shared" si="990"/>
        <v>-200</v>
      </c>
      <c r="R2806" s="32">
        <f t="shared" si="991"/>
        <v>-10200</v>
      </c>
      <c r="S2806" s="28"/>
      <c r="T2806" s="28">
        <f t="shared" si="988"/>
        <v>1</v>
      </c>
      <c r="U2806" s="28"/>
      <c r="V2806" s="28"/>
      <c r="W2806" s="28"/>
    </row>
    <row r="2807">
      <c r="A2807" s="25" t="s">
        <v>150</v>
      </c>
      <c r="B2807" s="35" t="s">
        <v>1949</v>
      </c>
      <c r="C2807" s="27" t="s">
        <v>8741</v>
      </c>
      <c r="D2807" s="28" t="s">
        <v>8742</v>
      </c>
      <c r="E2807" s="28" t="s">
        <v>1905</v>
      </c>
      <c r="F2807" s="28" t="s">
        <v>1924</v>
      </c>
      <c r="G2807" s="28" t="s">
        <v>8743</v>
      </c>
      <c r="H2807" s="28" t="s">
        <v>48</v>
      </c>
      <c r="I2807" s="28" t="s">
        <v>8744</v>
      </c>
      <c r="J2807" s="32" t="s">
        <v>1726</v>
      </c>
      <c r="K2807" s="32" t="s">
        <v>459</v>
      </c>
      <c r="L2807" s="29">
        <v>1200.0</v>
      </c>
      <c r="M2807" s="49">
        <v>1000.0</v>
      </c>
      <c r="N2807" s="50"/>
      <c r="O2807" s="37">
        <v>10200.0</v>
      </c>
      <c r="P2807" s="31">
        <f t="shared" si="989"/>
        <v>0.0009803921569</v>
      </c>
      <c r="Q2807" s="32">
        <f t="shared" si="990"/>
        <v>-9200</v>
      </c>
      <c r="R2807" s="32">
        <f t="shared" si="991"/>
        <v>-19200</v>
      </c>
      <c r="S2807" s="28"/>
      <c r="T2807" s="28">
        <f t="shared" si="988"/>
        <v>1</v>
      </c>
      <c r="U2807" s="28"/>
      <c r="V2807" s="28"/>
      <c r="W2807" s="28"/>
    </row>
    <row r="2808">
      <c r="A2808" s="25" t="s">
        <v>150</v>
      </c>
      <c r="B2808" s="35" t="s">
        <v>1949</v>
      </c>
      <c r="C2808" s="27" t="s">
        <v>8745</v>
      </c>
      <c r="D2808" s="28" t="s">
        <v>8746</v>
      </c>
      <c r="E2808" s="28" t="s">
        <v>1902</v>
      </c>
      <c r="F2808" s="28" t="s">
        <v>1924</v>
      </c>
      <c r="G2808" s="28" t="s">
        <v>8747</v>
      </c>
      <c r="H2808" s="28" t="s">
        <v>48</v>
      </c>
      <c r="I2808" s="28" t="s">
        <v>79</v>
      </c>
      <c r="J2808" s="32" t="s">
        <v>1454</v>
      </c>
      <c r="K2808" s="32" t="s">
        <v>690</v>
      </c>
      <c r="L2808" s="29">
        <v>1200.0</v>
      </c>
      <c r="M2808" s="49">
        <v>1000.0</v>
      </c>
      <c r="N2808" s="50"/>
      <c r="O2808" s="37">
        <v>10200.0</v>
      </c>
      <c r="P2808" s="31">
        <f t="shared" si="989"/>
        <v>0.0009803921569</v>
      </c>
      <c r="Q2808" s="32">
        <f t="shared" si="990"/>
        <v>-9200</v>
      </c>
      <c r="R2808" s="32">
        <f t="shared" si="991"/>
        <v>-19200</v>
      </c>
      <c r="S2808" s="28"/>
      <c r="T2808" s="28">
        <f t="shared" si="988"/>
        <v>1</v>
      </c>
      <c r="U2808" s="28"/>
      <c r="V2808" s="28"/>
      <c r="W2808" s="28"/>
    </row>
    <row r="2809">
      <c r="A2809" s="25" t="s">
        <v>150</v>
      </c>
      <c r="B2809" s="35" t="s">
        <v>1949</v>
      </c>
      <c r="C2809" s="27" t="s">
        <v>8748</v>
      </c>
      <c r="D2809" s="28" t="s">
        <v>8749</v>
      </c>
      <c r="E2809" s="28" t="s">
        <v>1902</v>
      </c>
      <c r="F2809" s="28" t="s">
        <v>1924</v>
      </c>
      <c r="G2809" s="28" t="s">
        <v>8750</v>
      </c>
      <c r="H2809" s="28" t="s">
        <v>48</v>
      </c>
      <c r="I2809" s="28" t="s">
        <v>130</v>
      </c>
      <c r="J2809" s="32" t="s">
        <v>1567</v>
      </c>
      <c r="K2809" s="32" t="s">
        <v>309</v>
      </c>
      <c r="L2809" s="29">
        <v>33600.0</v>
      </c>
      <c r="M2809" s="49">
        <v>28000.0</v>
      </c>
      <c r="N2809" s="50"/>
      <c r="O2809" s="37">
        <v>10200.0</v>
      </c>
      <c r="P2809" s="31">
        <f t="shared" si="989"/>
        <v>0.02745098039</v>
      </c>
      <c r="Q2809" s="32">
        <f t="shared" si="990"/>
        <v>17800</v>
      </c>
      <c r="R2809" s="32">
        <f t="shared" si="991"/>
        <v>7800</v>
      </c>
      <c r="S2809" s="28"/>
      <c r="T2809" s="28">
        <f t="shared" si="988"/>
        <v>0</v>
      </c>
      <c r="U2809" s="28"/>
      <c r="V2809" s="28"/>
      <c r="W2809" s="28"/>
    </row>
    <row r="2810">
      <c r="A2810" s="25" t="s">
        <v>150</v>
      </c>
      <c r="B2810" s="35" t="s">
        <v>1949</v>
      </c>
      <c r="C2810" s="27" t="s">
        <v>8751</v>
      </c>
      <c r="D2810" s="28" t="s">
        <v>8752</v>
      </c>
      <c r="E2810" s="28" t="s">
        <v>1902</v>
      </c>
      <c r="F2810" s="28" t="s">
        <v>1924</v>
      </c>
      <c r="G2810" s="28" t="s">
        <v>8753</v>
      </c>
      <c r="H2810" s="28" t="s">
        <v>48</v>
      </c>
      <c r="I2810" s="28" t="s">
        <v>8754</v>
      </c>
      <c r="J2810" s="32" t="s">
        <v>1726</v>
      </c>
      <c r="K2810" s="32" t="s">
        <v>427</v>
      </c>
      <c r="L2810" s="29">
        <v>60000.0</v>
      </c>
      <c r="M2810" s="49">
        <v>50000.0</v>
      </c>
      <c r="N2810" s="50"/>
      <c r="O2810" s="37">
        <v>10200.0</v>
      </c>
      <c r="P2810" s="31">
        <f t="shared" si="989"/>
        <v>0.04901960784</v>
      </c>
      <c r="Q2810" s="32">
        <f t="shared" si="990"/>
        <v>39800</v>
      </c>
      <c r="R2810" s="32">
        <f t="shared" si="991"/>
        <v>29800</v>
      </c>
      <c r="S2810" s="28"/>
      <c r="T2810" s="28">
        <f t="shared" si="988"/>
        <v>0</v>
      </c>
      <c r="U2810" s="28"/>
      <c r="V2810" s="28"/>
      <c r="W2810" s="28"/>
    </row>
    <row r="2811">
      <c r="A2811" s="25" t="s">
        <v>150</v>
      </c>
      <c r="B2811" s="35" t="s">
        <v>1949</v>
      </c>
      <c r="C2811" s="27" t="s">
        <v>8755</v>
      </c>
      <c r="D2811" s="28" t="s">
        <v>8756</v>
      </c>
      <c r="E2811" s="28" t="s">
        <v>1902</v>
      </c>
      <c r="F2811" s="28" t="s">
        <v>1924</v>
      </c>
      <c r="G2811" s="28" t="s">
        <v>8757</v>
      </c>
      <c r="H2811" s="28" t="s">
        <v>48</v>
      </c>
      <c r="I2811" s="28" t="s">
        <v>3943</v>
      </c>
      <c r="J2811" s="32" t="s">
        <v>1578</v>
      </c>
      <c r="K2811" s="32" t="s">
        <v>686</v>
      </c>
      <c r="L2811" s="29">
        <v>45600.0</v>
      </c>
      <c r="M2811" s="49">
        <v>38000.0</v>
      </c>
      <c r="N2811" s="50"/>
      <c r="O2811" s="37">
        <v>10200.0</v>
      </c>
      <c r="P2811" s="31">
        <f t="shared" si="989"/>
        <v>0.03725490196</v>
      </c>
      <c r="Q2811" s="32">
        <f t="shared" si="990"/>
        <v>27800</v>
      </c>
      <c r="R2811" s="32">
        <f t="shared" si="991"/>
        <v>17800</v>
      </c>
      <c r="S2811" s="28"/>
      <c r="T2811" s="28">
        <f t="shared" si="988"/>
        <v>0</v>
      </c>
      <c r="U2811" s="28"/>
      <c r="V2811" s="28"/>
      <c r="W2811" s="28"/>
    </row>
    <row r="2812">
      <c r="A2812" s="25" t="s">
        <v>150</v>
      </c>
      <c r="B2812" s="35" t="s">
        <v>1949</v>
      </c>
      <c r="C2812" s="27" t="s">
        <v>8758</v>
      </c>
      <c r="D2812" s="28" t="s">
        <v>8759</v>
      </c>
      <c r="E2812" s="28" t="s">
        <v>1905</v>
      </c>
      <c r="F2812" s="28" t="s">
        <v>1924</v>
      </c>
      <c r="G2812" s="28" t="s">
        <v>8760</v>
      </c>
      <c r="H2812" s="28" t="s">
        <v>48</v>
      </c>
      <c r="I2812" s="28" t="s">
        <v>8454</v>
      </c>
      <c r="J2812" s="32" t="s">
        <v>1660</v>
      </c>
      <c r="K2812" s="32" t="s">
        <v>860</v>
      </c>
      <c r="L2812" s="29">
        <v>9600.0</v>
      </c>
      <c r="M2812" s="49">
        <v>8000.0</v>
      </c>
      <c r="N2812" s="50"/>
      <c r="O2812" s="37">
        <v>10200.0</v>
      </c>
      <c r="P2812" s="31">
        <f t="shared" si="989"/>
        <v>0.007843137255</v>
      </c>
      <c r="Q2812" s="32">
        <f t="shared" si="990"/>
        <v>-2200</v>
      </c>
      <c r="R2812" s="32">
        <f t="shared" si="991"/>
        <v>-12200</v>
      </c>
      <c r="S2812" s="28"/>
      <c r="T2812" s="28">
        <f t="shared" si="988"/>
        <v>1</v>
      </c>
      <c r="U2812" s="28"/>
      <c r="V2812" s="28"/>
      <c r="W2812" s="28"/>
    </row>
    <row r="2813">
      <c r="A2813" s="25" t="s">
        <v>150</v>
      </c>
      <c r="B2813" s="35" t="s">
        <v>1949</v>
      </c>
      <c r="C2813" s="27" t="s">
        <v>8761</v>
      </c>
      <c r="D2813" s="28" t="s">
        <v>8762</v>
      </c>
      <c r="E2813" s="28" t="s">
        <v>1905</v>
      </c>
      <c r="F2813" s="28" t="s">
        <v>1924</v>
      </c>
      <c r="G2813" s="28" t="s">
        <v>8763</v>
      </c>
      <c r="H2813" s="28" t="s">
        <v>48</v>
      </c>
      <c r="I2813" s="28" t="s">
        <v>107</v>
      </c>
      <c r="J2813" s="32" t="s">
        <v>1454</v>
      </c>
      <c r="K2813" s="32" t="s">
        <v>651</v>
      </c>
      <c r="L2813" s="29">
        <v>1200.0</v>
      </c>
      <c r="M2813" s="49">
        <v>1000.0</v>
      </c>
      <c r="N2813" s="50"/>
      <c r="O2813" s="37">
        <v>10200.0</v>
      </c>
      <c r="P2813" s="31">
        <f t="shared" si="989"/>
        <v>0.0009803921569</v>
      </c>
      <c r="Q2813" s="32">
        <f t="shared" si="990"/>
        <v>-9200</v>
      </c>
      <c r="R2813" s="32">
        <f t="shared" si="991"/>
        <v>-19200</v>
      </c>
      <c r="S2813" s="28"/>
      <c r="T2813" s="28">
        <f t="shared" si="988"/>
        <v>1</v>
      </c>
      <c r="U2813" s="28"/>
      <c r="V2813" s="28"/>
      <c r="W2813" s="28"/>
    </row>
    <row r="2814">
      <c r="A2814" s="25" t="s">
        <v>150</v>
      </c>
      <c r="B2814" s="35" t="s">
        <v>1949</v>
      </c>
      <c r="C2814" s="27" t="s">
        <v>8764</v>
      </c>
      <c r="D2814" s="28" t="s">
        <v>8765</v>
      </c>
      <c r="E2814" s="28" t="s">
        <v>1905</v>
      </c>
      <c r="F2814" s="28" t="s">
        <v>1924</v>
      </c>
      <c r="G2814" s="28" t="s">
        <v>8766</v>
      </c>
      <c r="H2814" s="28" t="s">
        <v>48</v>
      </c>
      <c r="I2814" s="28" t="s">
        <v>3105</v>
      </c>
      <c r="J2814" s="32" t="s">
        <v>1454</v>
      </c>
      <c r="K2814" s="32" t="s">
        <v>232</v>
      </c>
      <c r="L2814" s="29">
        <v>12000.0</v>
      </c>
      <c r="M2814" s="49">
        <v>10000.0</v>
      </c>
      <c r="N2814" s="50"/>
      <c r="O2814" s="37">
        <v>10200.0</v>
      </c>
      <c r="P2814" s="31">
        <f t="shared" si="989"/>
        <v>0.009803921569</v>
      </c>
      <c r="Q2814" s="32">
        <f t="shared" si="990"/>
        <v>-200</v>
      </c>
      <c r="R2814" s="32">
        <f t="shared" si="991"/>
        <v>-10200</v>
      </c>
      <c r="S2814" s="28"/>
      <c r="T2814" s="28">
        <f t="shared" si="988"/>
        <v>1</v>
      </c>
      <c r="U2814" s="28"/>
      <c r="V2814" s="28"/>
      <c r="W2814" s="28"/>
    </row>
    <row r="2815">
      <c r="A2815" s="25" t="s">
        <v>150</v>
      </c>
      <c r="B2815" s="35" t="s">
        <v>1949</v>
      </c>
      <c r="C2815" s="27" t="s">
        <v>8767</v>
      </c>
      <c r="D2815" s="28" t="s">
        <v>8768</v>
      </c>
      <c r="E2815" s="28" t="s">
        <v>1905</v>
      </c>
      <c r="F2815" s="28" t="s">
        <v>1924</v>
      </c>
      <c r="G2815" s="28" t="s">
        <v>8769</v>
      </c>
      <c r="H2815" s="28" t="s">
        <v>48</v>
      </c>
      <c r="I2815" s="28" t="s">
        <v>146</v>
      </c>
      <c r="J2815" s="32" t="s">
        <v>1873</v>
      </c>
      <c r="K2815" s="32" t="s">
        <v>283</v>
      </c>
      <c r="L2815" s="29">
        <v>24000.0</v>
      </c>
      <c r="M2815" s="49">
        <v>20000.0</v>
      </c>
      <c r="N2815" s="50"/>
      <c r="O2815" s="37">
        <v>10200.0</v>
      </c>
      <c r="P2815" s="31">
        <f t="shared" si="989"/>
        <v>0.01960784314</v>
      </c>
      <c r="Q2815" s="32">
        <f t="shared" si="990"/>
        <v>9800</v>
      </c>
      <c r="R2815" s="32">
        <f t="shared" si="991"/>
        <v>-200</v>
      </c>
      <c r="S2815" s="28"/>
      <c r="T2815" s="28">
        <f t="shared" si="988"/>
        <v>0</v>
      </c>
      <c r="U2815" s="28"/>
      <c r="V2815" s="28"/>
      <c r="W2815" s="28"/>
    </row>
    <row r="2816">
      <c r="A2816" s="25" t="s">
        <v>150</v>
      </c>
      <c r="B2816" s="35" t="s">
        <v>1949</v>
      </c>
      <c r="C2816" s="27" t="s">
        <v>8770</v>
      </c>
      <c r="D2816" s="28" t="s">
        <v>8771</v>
      </c>
      <c r="E2816" s="28" t="s">
        <v>1902</v>
      </c>
      <c r="F2816" s="28" t="s">
        <v>1924</v>
      </c>
      <c r="G2816" s="28" t="s">
        <v>8772</v>
      </c>
      <c r="H2816" s="28" t="s">
        <v>48</v>
      </c>
      <c r="I2816" s="28" t="s">
        <v>2369</v>
      </c>
      <c r="J2816" s="32" t="s">
        <v>1484</v>
      </c>
      <c r="K2816" s="32" t="s">
        <v>194</v>
      </c>
      <c r="L2816" s="29">
        <v>1200.0</v>
      </c>
      <c r="M2816" s="49">
        <v>1000.0</v>
      </c>
      <c r="N2816" s="50"/>
      <c r="O2816" s="37">
        <v>10200.0</v>
      </c>
      <c r="P2816" s="31">
        <f t="shared" si="989"/>
        <v>0.0009803921569</v>
      </c>
      <c r="Q2816" s="32">
        <f t="shared" si="990"/>
        <v>-9200</v>
      </c>
      <c r="R2816" s="32">
        <f t="shared" si="991"/>
        <v>-19200</v>
      </c>
      <c r="S2816" s="28"/>
      <c r="T2816" s="28">
        <f t="shared" si="988"/>
        <v>1</v>
      </c>
      <c r="U2816" s="28"/>
      <c r="V2816" s="28"/>
      <c r="W2816" s="28"/>
    </row>
    <row r="2817">
      <c r="A2817" s="25" t="s">
        <v>150</v>
      </c>
      <c r="B2817" s="35" t="s">
        <v>1949</v>
      </c>
      <c r="C2817" s="27" t="s">
        <v>8773</v>
      </c>
      <c r="D2817" s="28" t="s">
        <v>8774</v>
      </c>
      <c r="E2817" s="28" t="s">
        <v>1905</v>
      </c>
      <c r="F2817" s="28" t="s">
        <v>1924</v>
      </c>
      <c r="G2817" s="28" t="s">
        <v>8775</v>
      </c>
      <c r="H2817" s="28" t="s">
        <v>48</v>
      </c>
      <c r="I2817" s="28" t="s">
        <v>2454</v>
      </c>
      <c r="J2817" s="32" t="s">
        <v>1856</v>
      </c>
      <c r="K2817" s="32" t="s">
        <v>1053</v>
      </c>
      <c r="L2817" s="29">
        <v>25200.0</v>
      </c>
      <c r="M2817" s="49">
        <v>21000.0</v>
      </c>
      <c r="N2817" s="50"/>
      <c r="O2817" s="37">
        <v>10200.0</v>
      </c>
      <c r="P2817" s="31">
        <f t="shared" si="989"/>
        <v>0.02058823529</v>
      </c>
      <c r="Q2817" s="32">
        <f t="shared" si="990"/>
        <v>10800</v>
      </c>
      <c r="R2817" s="32">
        <f t="shared" si="991"/>
        <v>800</v>
      </c>
      <c r="S2817" s="28"/>
      <c r="T2817" s="28">
        <f t="shared" si="988"/>
        <v>0</v>
      </c>
      <c r="U2817" s="28"/>
      <c r="V2817" s="28"/>
      <c r="W2817" s="28"/>
    </row>
    <row r="2818">
      <c r="A2818" s="25" t="s">
        <v>150</v>
      </c>
      <c r="B2818" s="35" t="s">
        <v>1949</v>
      </c>
      <c r="C2818" s="27" t="s">
        <v>8776</v>
      </c>
      <c r="D2818" s="28" t="s">
        <v>8777</v>
      </c>
      <c r="E2818" s="28" t="s">
        <v>1905</v>
      </c>
      <c r="F2818" s="28" t="s">
        <v>1944</v>
      </c>
      <c r="G2818" s="28" t="s">
        <v>8778</v>
      </c>
      <c r="H2818" s="28" t="s">
        <v>48</v>
      </c>
      <c r="I2818" s="28" t="s">
        <v>126</v>
      </c>
      <c r="J2818" s="32" t="s">
        <v>1543</v>
      </c>
      <c r="K2818" s="32" t="s">
        <v>230</v>
      </c>
      <c r="L2818" s="29">
        <v>4800.0</v>
      </c>
      <c r="M2818" s="49">
        <v>4000.0</v>
      </c>
      <c r="N2818" s="50"/>
      <c r="O2818" s="37">
        <v>10200.0</v>
      </c>
      <c r="P2818" s="31">
        <f t="shared" si="989"/>
        <v>0.003921568627</v>
      </c>
      <c r="Q2818" s="32">
        <f t="shared" si="990"/>
        <v>-6200</v>
      </c>
      <c r="R2818" s="32">
        <f t="shared" si="991"/>
        <v>-16200</v>
      </c>
      <c r="S2818" s="28"/>
      <c r="T2818" s="28">
        <f t="shared" si="988"/>
        <v>1</v>
      </c>
      <c r="U2818" s="28"/>
      <c r="V2818" s="28"/>
      <c r="W2818" s="28"/>
    </row>
    <row r="2819">
      <c r="A2819" s="25" t="s">
        <v>150</v>
      </c>
      <c r="B2819" s="35" t="s">
        <v>1949</v>
      </c>
      <c r="C2819" s="27" t="s">
        <v>8779</v>
      </c>
      <c r="D2819" s="28" t="s">
        <v>8780</v>
      </c>
      <c r="E2819" s="28" t="s">
        <v>1902</v>
      </c>
      <c r="F2819" s="28" t="s">
        <v>1924</v>
      </c>
      <c r="G2819" s="28" t="s">
        <v>8781</v>
      </c>
      <c r="H2819" s="28" t="s">
        <v>48</v>
      </c>
      <c r="I2819" s="28" t="s">
        <v>146</v>
      </c>
      <c r="J2819" s="32" t="s">
        <v>1844</v>
      </c>
      <c r="K2819" s="32" t="s">
        <v>1190</v>
      </c>
      <c r="L2819" s="29">
        <v>1200.0</v>
      </c>
      <c r="M2819" s="49">
        <v>1000.0</v>
      </c>
      <c r="N2819" s="50"/>
      <c r="O2819" s="37">
        <v>10200.0</v>
      </c>
      <c r="P2819" s="31">
        <f t="shared" si="989"/>
        <v>0.0009803921569</v>
      </c>
      <c r="Q2819" s="32">
        <f t="shared" si="990"/>
        <v>-9200</v>
      </c>
      <c r="R2819" s="32">
        <f t="shared" si="991"/>
        <v>-19200</v>
      </c>
      <c r="S2819" s="28"/>
      <c r="T2819" s="28">
        <f t="shared" si="988"/>
        <v>1</v>
      </c>
      <c r="U2819" s="28"/>
      <c r="V2819" s="28"/>
      <c r="W2819" s="28"/>
    </row>
    <row r="2820">
      <c r="A2820" s="25" t="s">
        <v>150</v>
      </c>
      <c r="B2820" s="35" t="s">
        <v>1949</v>
      </c>
      <c r="C2820" s="27" t="s">
        <v>8782</v>
      </c>
      <c r="D2820" s="28" t="s">
        <v>8783</v>
      </c>
      <c r="E2820" s="28" t="s">
        <v>1902</v>
      </c>
      <c r="F2820" s="28" t="s">
        <v>1924</v>
      </c>
      <c r="G2820" s="28" t="s">
        <v>8784</v>
      </c>
      <c r="H2820" s="28" t="s">
        <v>48</v>
      </c>
      <c r="I2820" s="28" t="s">
        <v>2484</v>
      </c>
      <c r="J2820" s="32" t="s">
        <v>1871</v>
      </c>
      <c r="K2820" s="32" t="s">
        <v>614</v>
      </c>
      <c r="L2820" s="29">
        <v>3600.0</v>
      </c>
      <c r="M2820" s="49">
        <v>3000.0</v>
      </c>
      <c r="N2820" s="50"/>
      <c r="O2820" s="37">
        <v>10200.0</v>
      </c>
      <c r="P2820" s="31">
        <f t="shared" si="989"/>
        <v>0.002941176471</v>
      </c>
      <c r="Q2820" s="32">
        <f t="shared" si="990"/>
        <v>-7200</v>
      </c>
      <c r="R2820" s="32">
        <f t="shared" si="991"/>
        <v>-17200</v>
      </c>
      <c r="S2820" s="28"/>
      <c r="T2820" s="28">
        <f t="shared" si="988"/>
        <v>1</v>
      </c>
      <c r="U2820" s="28"/>
      <c r="V2820" s="28"/>
      <c r="W2820" s="28"/>
    </row>
    <row r="2821">
      <c r="A2821" s="25" t="s">
        <v>150</v>
      </c>
      <c r="B2821" s="35" t="s">
        <v>1949</v>
      </c>
      <c r="C2821" s="27" t="s">
        <v>8785</v>
      </c>
      <c r="D2821" s="28" t="s">
        <v>8786</v>
      </c>
      <c r="E2821" s="28" t="s">
        <v>1905</v>
      </c>
      <c r="F2821" s="28" t="s">
        <v>1924</v>
      </c>
      <c r="G2821" s="28" t="s">
        <v>8787</v>
      </c>
      <c r="H2821" s="28" t="s">
        <v>48</v>
      </c>
      <c r="I2821" s="28" t="s">
        <v>4288</v>
      </c>
      <c r="J2821" s="32" t="s">
        <v>1724</v>
      </c>
      <c r="K2821" s="32" t="s">
        <v>630</v>
      </c>
      <c r="L2821" s="29">
        <v>13200.0</v>
      </c>
      <c r="M2821" s="49">
        <v>11000.0</v>
      </c>
      <c r="N2821" s="50"/>
      <c r="O2821" s="37">
        <v>10200.0</v>
      </c>
      <c r="P2821" s="31">
        <f t="shared" si="989"/>
        <v>0.01078431373</v>
      </c>
      <c r="Q2821" s="32">
        <f t="shared" si="990"/>
        <v>800</v>
      </c>
      <c r="R2821" s="32">
        <f t="shared" si="991"/>
        <v>-9200</v>
      </c>
      <c r="S2821" s="28"/>
      <c r="T2821" s="28">
        <f t="shared" si="988"/>
        <v>0</v>
      </c>
      <c r="U2821" s="28"/>
      <c r="V2821" s="28"/>
      <c r="W2821" s="28"/>
    </row>
    <row r="2822">
      <c r="A2822" s="25" t="s">
        <v>150</v>
      </c>
      <c r="B2822" s="35" t="s">
        <v>1949</v>
      </c>
      <c r="C2822" s="27" t="s">
        <v>8788</v>
      </c>
      <c r="D2822" s="28" t="s">
        <v>8789</v>
      </c>
      <c r="E2822" s="28" t="s">
        <v>1902</v>
      </c>
      <c r="F2822" s="28" t="s">
        <v>2382</v>
      </c>
      <c r="G2822" s="28" t="s">
        <v>8790</v>
      </c>
      <c r="H2822" s="28" t="s">
        <v>48</v>
      </c>
      <c r="I2822" s="28" t="s">
        <v>19</v>
      </c>
      <c r="J2822" s="32" t="s">
        <v>1454</v>
      </c>
      <c r="K2822" s="32" t="s">
        <v>928</v>
      </c>
      <c r="L2822" s="29">
        <v>14400.0</v>
      </c>
      <c r="M2822" s="49">
        <v>12000.0</v>
      </c>
      <c r="N2822" s="50"/>
      <c r="O2822" s="37">
        <v>10200.0</v>
      </c>
      <c r="P2822" s="31">
        <f t="shared" si="989"/>
        <v>0.01176470588</v>
      </c>
      <c r="Q2822" s="32">
        <f t="shared" si="990"/>
        <v>1800</v>
      </c>
      <c r="R2822" s="32">
        <f t="shared" si="991"/>
        <v>-8200</v>
      </c>
      <c r="S2822" s="28"/>
      <c r="T2822" s="28">
        <f t="shared" si="988"/>
        <v>0</v>
      </c>
      <c r="U2822" s="28"/>
      <c r="V2822" s="28"/>
      <c r="W2822" s="28"/>
    </row>
    <row r="2823">
      <c r="A2823" s="25" t="s">
        <v>150</v>
      </c>
      <c r="B2823" s="35" t="s">
        <v>1983</v>
      </c>
      <c r="C2823" s="27" t="s">
        <v>8791</v>
      </c>
      <c r="D2823" s="28" t="s">
        <v>8792</v>
      </c>
      <c r="E2823" s="28" t="s">
        <v>1902</v>
      </c>
      <c r="F2823" s="28" t="s">
        <v>1924</v>
      </c>
      <c r="G2823" s="28" t="s">
        <v>8793</v>
      </c>
      <c r="H2823" s="28" t="s">
        <v>48</v>
      </c>
      <c r="I2823" s="28" t="s">
        <v>2944</v>
      </c>
      <c r="J2823" s="32" t="s">
        <v>1620</v>
      </c>
      <c r="K2823" s="32" t="s">
        <v>1253</v>
      </c>
      <c r="L2823" s="29">
        <v>4800.0</v>
      </c>
      <c r="M2823" s="49">
        <v>4000.0</v>
      </c>
      <c r="N2823" s="50"/>
      <c r="O2823" s="37">
        <v>10200.0</v>
      </c>
      <c r="P2823" s="31">
        <f t="shared" si="989"/>
        <v>0.003921568627</v>
      </c>
      <c r="Q2823" s="32">
        <f t="shared" si="990"/>
        <v>-6200</v>
      </c>
      <c r="R2823" s="32">
        <f t="shared" si="991"/>
        <v>-16200</v>
      </c>
      <c r="S2823" s="28"/>
      <c r="T2823" s="28">
        <f t="shared" si="988"/>
        <v>1</v>
      </c>
      <c r="U2823" s="28"/>
      <c r="V2823" s="28"/>
      <c r="W2823" s="28"/>
    </row>
    <row r="2824">
      <c r="A2824" s="52" t="s">
        <v>151</v>
      </c>
      <c r="B2824" s="26" t="s">
        <v>2005</v>
      </c>
      <c r="C2824" s="34">
        <v>662.0</v>
      </c>
      <c r="D2824" s="28" t="s">
        <v>8794</v>
      </c>
      <c r="E2824" s="26" t="s">
        <v>1902</v>
      </c>
      <c r="F2824" s="26" t="s">
        <v>1952</v>
      </c>
      <c r="G2824" s="26" t="s">
        <v>8795</v>
      </c>
      <c r="H2824" s="28"/>
      <c r="I2824" s="28"/>
      <c r="J2824" s="26" t="s">
        <v>971</v>
      </c>
      <c r="K2824" s="26" t="s">
        <v>511</v>
      </c>
      <c r="L2824" s="36">
        <v>60000.0</v>
      </c>
      <c r="M2824" s="29">
        <f>L2824</f>
        <v>60000</v>
      </c>
      <c r="N2824" s="53"/>
      <c r="O2824" s="37">
        <v>21000.0</v>
      </c>
      <c r="P2824" s="31">
        <f t="shared" ref="P2824:P2843" si="992">sum(L2824/O2824/100)</f>
        <v>0.02857142857</v>
      </c>
      <c r="Q2824" s="32">
        <f t="shared" ref="Q2824:Q2843" si="993">sum(L2824-O2824)</f>
        <v>39000</v>
      </c>
      <c r="R2824" s="32">
        <f t="shared" ref="R2824:R2843" si="994">L2824-O2824-$S$1</f>
        <v>29000</v>
      </c>
      <c r="S2824" s="28"/>
      <c r="T2824" s="28">
        <f t="shared" ref="T2824:T2843" si="995">IF(O2824&gt;=L2824,1,0)</f>
        <v>0</v>
      </c>
      <c r="V2824" s="28"/>
      <c r="W2824" s="28"/>
      <c r="X2824" s="28"/>
    </row>
    <row r="2825">
      <c r="A2825" s="25" t="s">
        <v>152</v>
      </c>
      <c r="B2825" s="26" t="s">
        <v>1900</v>
      </c>
      <c r="C2825" s="27">
        <v>76.0</v>
      </c>
      <c r="D2825" s="28" t="s">
        <v>8796</v>
      </c>
      <c r="E2825" s="28" t="s">
        <v>1905</v>
      </c>
      <c r="F2825" s="28"/>
      <c r="G2825" s="28" t="s">
        <v>8797</v>
      </c>
      <c r="H2825" s="28"/>
      <c r="I2825" s="28"/>
      <c r="J2825" s="28" t="s">
        <v>1454</v>
      </c>
      <c r="K2825" s="28" t="s">
        <v>1188</v>
      </c>
      <c r="L2825" s="29">
        <f>M2825*1.2</f>
        <v>204000</v>
      </c>
      <c r="M2825" s="29">
        <v>170000.0</v>
      </c>
      <c r="N2825" s="28"/>
      <c r="O2825" s="30">
        <v>78000.0</v>
      </c>
      <c r="P2825" s="31">
        <f t="shared" si="992"/>
        <v>0.02615384615</v>
      </c>
      <c r="Q2825" s="32">
        <f t="shared" si="993"/>
        <v>126000</v>
      </c>
      <c r="R2825" s="32">
        <f t="shared" si="994"/>
        <v>116000</v>
      </c>
      <c r="S2825" s="28"/>
      <c r="T2825" s="28">
        <f t="shared" si="995"/>
        <v>0</v>
      </c>
      <c r="V2825" s="28"/>
      <c r="W2825" s="28"/>
      <c r="X2825" s="28"/>
    </row>
    <row r="2826">
      <c r="A2826" s="52" t="s">
        <v>152</v>
      </c>
      <c r="B2826" s="26" t="s">
        <v>1919</v>
      </c>
      <c r="C2826" s="34">
        <v>296.0</v>
      </c>
      <c r="D2826" s="26" t="s">
        <v>8798</v>
      </c>
      <c r="E2826" s="26" t="s">
        <v>1905</v>
      </c>
      <c r="F2826" s="28"/>
      <c r="G2826" s="28"/>
      <c r="H2826" s="28"/>
      <c r="I2826" s="28"/>
      <c r="J2826" s="26" t="s">
        <v>1586</v>
      </c>
      <c r="K2826" s="26" t="s">
        <v>367</v>
      </c>
      <c r="L2826" s="40">
        <v>65000.0</v>
      </c>
      <c r="M2826" s="29">
        <f t="shared" ref="M2826:M2830" si="996">L2826</f>
        <v>65000</v>
      </c>
      <c r="N2826" s="53"/>
      <c r="O2826" s="30">
        <v>78000.0</v>
      </c>
      <c r="P2826" s="31">
        <f t="shared" si="992"/>
        <v>0.008333333333</v>
      </c>
      <c r="Q2826" s="32">
        <f t="shared" si="993"/>
        <v>-13000</v>
      </c>
      <c r="R2826" s="32">
        <f t="shared" si="994"/>
        <v>-23000</v>
      </c>
      <c r="S2826" s="28"/>
      <c r="T2826" s="28">
        <f t="shared" si="995"/>
        <v>1</v>
      </c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</row>
    <row r="2827">
      <c r="A2827" s="52" t="s">
        <v>152</v>
      </c>
      <c r="B2827" s="26" t="s">
        <v>1919</v>
      </c>
      <c r="C2827" s="34">
        <v>342.0</v>
      </c>
      <c r="D2827" s="26" t="s">
        <v>8799</v>
      </c>
      <c r="E2827" s="26" t="s">
        <v>1902</v>
      </c>
      <c r="F2827" s="28"/>
      <c r="G2827" s="28"/>
      <c r="H2827" s="28"/>
      <c r="I2827" s="28"/>
      <c r="J2827" s="26" t="s">
        <v>1586</v>
      </c>
      <c r="K2827" s="26" t="s">
        <v>754</v>
      </c>
      <c r="L2827" s="40">
        <v>135000.0</v>
      </c>
      <c r="M2827" s="29">
        <f t="shared" si="996"/>
        <v>135000</v>
      </c>
      <c r="N2827" s="53"/>
      <c r="O2827" s="30">
        <v>78000.0</v>
      </c>
      <c r="P2827" s="31">
        <f t="shared" si="992"/>
        <v>0.01730769231</v>
      </c>
      <c r="Q2827" s="32">
        <f t="shared" si="993"/>
        <v>57000</v>
      </c>
      <c r="R2827" s="32">
        <f t="shared" si="994"/>
        <v>47000</v>
      </c>
      <c r="S2827" s="28"/>
      <c r="T2827" s="28">
        <f t="shared" si="995"/>
        <v>0</v>
      </c>
      <c r="V2827" s="28"/>
      <c r="W2827" s="28"/>
      <c r="X2827" s="28"/>
    </row>
    <row r="2828">
      <c r="A2828" s="38" t="s">
        <v>152</v>
      </c>
      <c r="B2828" s="34" t="s">
        <v>1928</v>
      </c>
      <c r="C2828" s="39" t="s">
        <v>6396</v>
      </c>
      <c r="D2828" s="28" t="s">
        <v>8800</v>
      </c>
      <c r="E2828" s="26" t="s">
        <v>1902</v>
      </c>
      <c r="F2828" s="28" t="s">
        <v>1924</v>
      </c>
      <c r="G2828" s="28" t="s">
        <v>8801</v>
      </c>
      <c r="H2828" s="28" t="s">
        <v>48</v>
      </c>
      <c r="I2828" s="28" t="s">
        <v>93</v>
      </c>
      <c r="J2828" s="28" t="s">
        <v>1494</v>
      </c>
      <c r="K2828" s="28" t="s">
        <v>717</v>
      </c>
      <c r="L2828" s="40">
        <v>16000.0</v>
      </c>
      <c r="M2828" s="29">
        <f t="shared" si="996"/>
        <v>16000</v>
      </c>
      <c r="N2828" s="41"/>
      <c r="O2828" s="30">
        <v>78000.0</v>
      </c>
      <c r="P2828" s="31">
        <f t="shared" si="992"/>
        <v>0.002051282051</v>
      </c>
      <c r="Q2828" s="32">
        <f t="shared" si="993"/>
        <v>-62000</v>
      </c>
      <c r="R2828" s="32">
        <f t="shared" si="994"/>
        <v>-72000</v>
      </c>
      <c r="S2828" s="28"/>
      <c r="T2828" s="28">
        <f t="shared" si="995"/>
        <v>1</v>
      </c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</row>
    <row r="2829">
      <c r="A2829" s="38" t="s">
        <v>152</v>
      </c>
      <c r="B2829" s="34" t="s">
        <v>1928</v>
      </c>
      <c r="C2829" s="39" t="s">
        <v>2722</v>
      </c>
      <c r="D2829" s="28" t="s">
        <v>8802</v>
      </c>
      <c r="E2829" s="26" t="s">
        <v>1902</v>
      </c>
      <c r="F2829" s="28" t="s">
        <v>1924</v>
      </c>
      <c r="G2829" s="28" t="s">
        <v>8803</v>
      </c>
      <c r="H2829" s="28" t="s">
        <v>48</v>
      </c>
      <c r="I2829" s="28" t="s">
        <v>1978</v>
      </c>
      <c r="J2829" s="28" t="s">
        <v>1667</v>
      </c>
      <c r="K2829" s="28" t="s">
        <v>390</v>
      </c>
      <c r="L2829" s="40">
        <v>115000.0</v>
      </c>
      <c r="M2829" s="29">
        <f t="shared" si="996"/>
        <v>115000</v>
      </c>
      <c r="N2829" s="41"/>
      <c r="O2829" s="30">
        <v>78000.0</v>
      </c>
      <c r="P2829" s="31">
        <f t="shared" si="992"/>
        <v>0.01474358974</v>
      </c>
      <c r="Q2829" s="32">
        <f t="shared" si="993"/>
        <v>37000</v>
      </c>
      <c r="R2829" s="32">
        <f t="shared" si="994"/>
        <v>27000</v>
      </c>
      <c r="S2829" s="28"/>
      <c r="T2829" s="28">
        <f t="shared" si="995"/>
        <v>0</v>
      </c>
      <c r="V2829" s="28"/>
      <c r="W2829" s="28"/>
      <c r="X2829" s="28"/>
    </row>
    <row r="2830">
      <c r="A2830" s="38" t="s">
        <v>152</v>
      </c>
      <c r="B2830" s="34" t="s">
        <v>1928</v>
      </c>
      <c r="C2830" s="39" t="s">
        <v>7640</v>
      </c>
      <c r="D2830" s="28" t="s">
        <v>8804</v>
      </c>
      <c r="E2830" s="26" t="s">
        <v>1905</v>
      </c>
      <c r="F2830" s="28" t="s">
        <v>1924</v>
      </c>
      <c r="G2830" s="28" t="s">
        <v>8805</v>
      </c>
      <c r="H2830" s="28" t="s">
        <v>48</v>
      </c>
      <c r="I2830" s="28" t="s">
        <v>5104</v>
      </c>
      <c r="J2830" s="28" t="s">
        <v>1839</v>
      </c>
      <c r="K2830" s="28" t="s">
        <v>1126</v>
      </c>
      <c r="L2830" s="40">
        <v>47000.0</v>
      </c>
      <c r="M2830" s="29">
        <f t="shared" si="996"/>
        <v>47000</v>
      </c>
      <c r="N2830" s="41"/>
      <c r="O2830" s="30">
        <v>78000.0</v>
      </c>
      <c r="P2830" s="31">
        <f t="shared" si="992"/>
        <v>0.006025641026</v>
      </c>
      <c r="Q2830" s="32">
        <f t="shared" si="993"/>
        <v>-31000</v>
      </c>
      <c r="R2830" s="32">
        <f t="shared" si="994"/>
        <v>-41000</v>
      </c>
      <c r="S2830" s="28"/>
      <c r="T2830" s="28">
        <f t="shared" si="995"/>
        <v>1</v>
      </c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</row>
    <row r="2831">
      <c r="A2831" s="25" t="s">
        <v>152</v>
      </c>
      <c r="B2831" s="26" t="s">
        <v>1933</v>
      </c>
      <c r="C2831" s="39" t="s">
        <v>3471</v>
      </c>
      <c r="D2831" s="28" t="s">
        <v>8806</v>
      </c>
      <c r="E2831" s="28" t="s">
        <v>1902</v>
      </c>
      <c r="F2831" s="28" t="s">
        <v>1924</v>
      </c>
      <c r="G2831" s="28" t="s">
        <v>8807</v>
      </c>
      <c r="H2831" s="53" t="s">
        <v>48</v>
      </c>
      <c r="I2831" s="28" t="s">
        <v>112</v>
      </c>
      <c r="J2831" s="28" t="s">
        <v>1594</v>
      </c>
      <c r="K2831" s="28" t="s">
        <v>550</v>
      </c>
      <c r="L2831" s="29">
        <f t="shared" ref="L2831:L2869" si="997">M2831*1.2</f>
        <v>354000</v>
      </c>
      <c r="M2831" s="49">
        <v>295000.0</v>
      </c>
      <c r="N2831" s="28"/>
      <c r="O2831" s="30">
        <v>78000.0</v>
      </c>
      <c r="P2831" s="31">
        <f t="shared" si="992"/>
        <v>0.04538461538</v>
      </c>
      <c r="Q2831" s="32">
        <f t="shared" si="993"/>
        <v>276000</v>
      </c>
      <c r="R2831" s="32">
        <f t="shared" si="994"/>
        <v>266000</v>
      </c>
      <c r="S2831" s="28"/>
      <c r="T2831" s="28">
        <f t="shared" si="995"/>
        <v>0</v>
      </c>
      <c r="V2831" s="28"/>
      <c r="W2831" s="28"/>
      <c r="X2831" s="28"/>
    </row>
    <row r="2832">
      <c r="A2832" s="25" t="s">
        <v>152</v>
      </c>
      <c r="B2832" s="26" t="s">
        <v>1933</v>
      </c>
      <c r="C2832" s="39" t="s">
        <v>4617</v>
      </c>
      <c r="D2832" s="28" t="s">
        <v>8808</v>
      </c>
      <c r="E2832" s="28" t="s">
        <v>1902</v>
      </c>
      <c r="F2832" s="28" t="s">
        <v>1924</v>
      </c>
      <c r="G2832" s="28" t="s">
        <v>8809</v>
      </c>
      <c r="H2832" s="53" t="s">
        <v>48</v>
      </c>
      <c r="I2832" s="28" t="s">
        <v>112</v>
      </c>
      <c r="J2832" s="28" t="s">
        <v>1568</v>
      </c>
      <c r="K2832" s="28" t="s">
        <v>176</v>
      </c>
      <c r="L2832" s="29">
        <f t="shared" si="997"/>
        <v>186000</v>
      </c>
      <c r="M2832" s="49">
        <v>155000.0</v>
      </c>
      <c r="N2832" s="28"/>
      <c r="O2832" s="30">
        <v>78000.0</v>
      </c>
      <c r="P2832" s="31">
        <f t="shared" si="992"/>
        <v>0.02384615385</v>
      </c>
      <c r="Q2832" s="32">
        <f t="shared" si="993"/>
        <v>108000</v>
      </c>
      <c r="R2832" s="32">
        <f t="shared" si="994"/>
        <v>98000</v>
      </c>
      <c r="S2832" s="28"/>
      <c r="T2832" s="28">
        <f t="shared" si="995"/>
        <v>0</v>
      </c>
      <c r="V2832" s="28"/>
      <c r="W2832" s="28"/>
      <c r="X2832" s="28"/>
    </row>
    <row r="2833">
      <c r="A2833" s="25" t="s">
        <v>152</v>
      </c>
      <c r="B2833" s="26" t="s">
        <v>1933</v>
      </c>
      <c r="C2833" s="39" t="s">
        <v>8810</v>
      </c>
      <c r="D2833" s="28" t="s">
        <v>8811</v>
      </c>
      <c r="E2833" s="28" t="s">
        <v>1902</v>
      </c>
      <c r="F2833" s="28" t="s">
        <v>1924</v>
      </c>
      <c r="G2833" s="28" t="s">
        <v>8812</v>
      </c>
      <c r="H2833" s="53" t="s">
        <v>48</v>
      </c>
      <c r="I2833" s="28" t="s">
        <v>5135</v>
      </c>
      <c r="J2833" s="28" t="s">
        <v>1439</v>
      </c>
      <c r="K2833" s="28" t="s">
        <v>309</v>
      </c>
      <c r="L2833" s="29">
        <f t="shared" si="997"/>
        <v>324000</v>
      </c>
      <c r="M2833" s="49">
        <v>270000.0</v>
      </c>
      <c r="N2833" s="28"/>
      <c r="O2833" s="30">
        <v>78000.0</v>
      </c>
      <c r="P2833" s="31">
        <f t="shared" si="992"/>
        <v>0.04153846154</v>
      </c>
      <c r="Q2833" s="32">
        <f t="shared" si="993"/>
        <v>246000</v>
      </c>
      <c r="R2833" s="32">
        <f t="shared" si="994"/>
        <v>236000</v>
      </c>
      <c r="S2833" s="28"/>
      <c r="T2833" s="28">
        <f t="shared" si="995"/>
        <v>0</v>
      </c>
      <c r="V2833" s="28"/>
      <c r="W2833" s="28"/>
      <c r="X2833" s="28"/>
    </row>
    <row r="2834">
      <c r="A2834" s="25" t="s">
        <v>152</v>
      </c>
      <c r="B2834" s="26" t="s">
        <v>1933</v>
      </c>
      <c r="C2834" s="39" t="s">
        <v>8813</v>
      </c>
      <c r="D2834" s="28" t="s">
        <v>8814</v>
      </c>
      <c r="E2834" s="28" t="s">
        <v>1902</v>
      </c>
      <c r="F2834" s="28" t="s">
        <v>1924</v>
      </c>
      <c r="G2834" s="28" t="s">
        <v>8815</v>
      </c>
      <c r="H2834" s="53" t="s">
        <v>48</v>
      </c>
      <c r="I2834" s="28" t="s">
        <v>2205</v>
      </c>
      <c r="J2834" s="28" t="s">
        <v>1539</v>
      </c>
      <c r="K2834" s="28" t="s">
        <v>565</v>
      </c>
      <c r="L2834" s="29">
        <f t="shared" si="997"/>
        <v>1800000</v>
      </c>
      <c r="M2834" s="49">
        <v>1500000.0</v>
      </c>
      <c r="N2834" s="28"/>
      <c r="O2834" s="30">
        <v>78000.0</v>
      </c>
      <c r="P2834" s="31">
        <f t="shared" si="992"/>
        <v>0.2307692308</v>
      </c>
      <c r="Q2834" s="32">
        <f t="shared" si="993"/>
        <v>1722000</v>
      </c>
      <c r="R2834" s="32">
        <f t="shared" si="994"/>
        <v>1712000</v>
      </c>
      <c r="S2834" s="28"/>
      <c r="T2834" s="28">
        <f t="shared" si="995"/>
        <v>0</v>
      </c>
      <c r="V2834" s="28"/>
      <c r="W2834" s="28"/>
      <c r="X2834" s="28"/>
    </row>
    <row r="2835">
      <c r="A2835" s="25" t="s">
        <v>152</v>
      </c>
      <c r="B2835" s="26" t="s">
        <v>1933</v>
      </c>
      <c r="C2835" s="39" t="s">
        <v>8816</v>
      </c>
      <c r="D2835" s="28" t="s">
        <v>8817</v>
      </c>
      <c r="E2835" s="28" t="s">
        <v>1902</v>
      </c>
      <c r="F2835" s="28" t="s">
        <v>1924</v>
      </c>
      <c r="G2835" s="28" t="s">
        <v>8818</v>
      </c>
      <c r="H2835" s="53" t="s">
        <v>48</v>
      </c>
      <c r="I2835" s="28" t="s">
        <v>2568</v>
      </c>
      <c r="J2835" s="28" t="s">
        <v>1729</v>
      </c>
      <c r="K2835" s="28" t="s">
        <v>519</v>
      </c>
      <c r="L2835" s="29">
        <f t="shared" si="997"/>
        <v>492000</v>
      </c>
      <c r="M2835" s="49">
        <v>410000.0</v>
      </c>
      <c r="N2835" s="28"/>
      <c r="O2835" s="30">
        <v>78000.0</v>
      </c>
      <c r="P2835" s="31">
        <f t="shared" si="992"/>
        <v>0.06307692308</v>
      </c>
      <c r="Q2835" s="32">
        <f t="shared" si="993"/>
        <v>414000</v>
      </c>
      <c r="R2835" s="32">
        <f t="shared" si="994"/>
        <v>404000</v>
      </c>
      <c r="S2835" s="28"/>
      <c r="T2835" s="28">
        <f t="shared" si="995"/>
        <v>0</v>
      </c>
      <c r="V2835" s="28"/>
      <c r="W2835" s="28"/>
      <c r="X2835" s="28"/>
    </row>
    <row r="2836">
      <c r="A2836" s="25" t="s">
        <v>152</v>
      </c>
      <c r="B2836" s="26" t="s">
        <v>1933</v>
      </c>
      <c r="C2836" s="39" t="s">
        <v>3215</v>
      </c>
      <c r="D2836" s="28" t="s">
        <v>8819</v>
      </c>
      <c r="E2836" s="28" t="s">
        <v>1902</v>
      </c>
      <c r="F2836" s="28" t="s">
        <v>1924</v>
      </c>
      <c r="G2836" s="28" t="s">
        <v>8820</v>
      </c>
      <c r="H2836" s="53" t="s">
        <v>48</v>
      </c>
      <c r="I2836" s="28" t="s">
        <v>2351</v>
      </c>
      <c r="J2836" s="28" t="s">
        <v>1454</v>
      </c>
      <c r="K2836" s="28" t="s">
        <v>1108</v>
      </c>
      <c r="L2836" s="29">
        <f t="shared" si="997"/>
        <v>116400</v>
      </c>
      <c r="M2836" s="49">
        <v>97000.0</v>
      </c>
      <c r="N2836" s="28"/>
      <c r="O2836" s="30">
        <v>78000.0</v>
      </c>
      <c r="P2836" s="31">
        <f t="shared" si="992"/>
        <v>0.01492307692</v>
      </c>
      <c r="Q2836" s="32">
        <f t="shared" si="993"/>
        <v>38400</v>
      </c>
      <c r="R2836" s="32">
        <f t="shared" si="994"/>
        <v>28400</v>
      </c>
      <c r="S2836" s="28"/>
      <c r="T2836" s="28">
        <f t="shared" si="995"/>
        <v>0</v>
      </c>
      <c r="V2836" s="28"/>
      <c r="W2836" s="28"/>
      <c r="X2836" s="28"/>
    </row>
    <row r="2837">
      <c r="A2837" s="25" t="s">
        <v>152</v>
      </c>
      <c r="B2837" s="26" t="s">
        <v>1933</v>
      </c>
      <c r="C2837" s="39" t="s">
        <v>2853</v>
      </c>
      <c r="D2837" s="28" t="s">
        <v>8821</v>
      </c>
      <c r="E2837" s="28" t="s">
        <v>1902</v>
      </c>
      <c r="F2837" s="28" t="s">
        <v>1924</v>
      </c>
      <c r="G2837" s="28" t="s">
        <v>8822</v>
      </c>
      <c r="H2837" s="53" t="s">
        <v>48</v>
      </c>
      <c r="I2837" s="28" t="s">
        <v>2771</v>
      </c>
      <c r="J2837" s="28" t="s">
        <v>1614</v>
      </c>
      <c r="K2837" s="28" t="s">
        <v>569</v>
      </c>
      <c r="L2837" s="29">
        <f t="shared" si="997"/>
        <v>432000</v>
      </c>
      <c r="M2837" s="49">
        <v>360000.0</v>
      </c>
      <c r="N2837" s="28"/>
      <c r="O2837" s="30">
        <v>78000.0</v>
      </c>
      <c r="P2837" s="31">
        <f t="shared" si="992"/>
        <v>0.05538461538</v>
      </c>
      <c r="Q2837" s="32">
        <f t="shared" si="993"/>
        <v>354000</v>
      </c>
      <c r="R2837" s="32">
        <f t="shared" si="994"/>
        <v>344000</v>
      </c>
      <c r="S2837" s="28"/>
      <c r="T2837" s="28">
        <f t="shared" si="995"/>
        <v>0</v>
      </c>
      <c r="V2837" s="28"/>
      <c r="W2837" s="28"/>
      <c r="X2837" s="28"/>
    </row>
    <row r="2838">
      <c r="A2838" s="25" t="s">
        <v>152</v>
      </c>
      <c r="B2838" s="26" t="s">
        <v>1933</v>
      </c>
      <c r="C2838" s="39" t="s">
        <v>4624</v>
      </c>
      <c r="D2838" s="28" t="s">
        <v>8823</v>
      </c>
      <c r="E2838" s="28" t="s">
        <v>1902</v>
      </c>
      <c r="F2838" s="28" t="s">
        <v>1924</v>
      </c>
      <c r="G2838" s="28" t="s">
        <v>8824</v>
      </c>
      <c r="H2838" s="53" t="s">
        <v>48</v>
      </c>
      <c r="I2838" s="28" t="s">
        <v>2205</v>
      </c>
      <c r="J2838" s="28" t="s">
        <v>1698</v>
      </c>
      <c r="K2838" s="28" t="s">
        <v>1126</v>
      </c>
      <c r="L2838" s="29">
        <f t="shared" si="997"/>
        <v>90000</v>
      </c>
      <c r="M2838" s="49">
        <v>75000.0</v>
      </c>
      <c r="N2838" s="28"/>
      <c r="O2838" s="30">
        <v>78000.0</v>
      </c>
      <c r="P2838" s="31">
        <f t="shared" si="992"/>
        <v>0.01153846154</v>
      </c>
      <c r="Q2838" s="32">
        <f t="shared" si="993"/>
        <v>12000</v>
      </c>
      <c r="R2838" s="32">
        <f t="shared" si="994"/>
        <v>2000</v>
      </c>
      <c r="S2838" s="28"/>
      <c r="T2838" s="28">
        <f t="shared" si="995"/>
        <v>0</v>
      </c>
      <c r="V2838" s="28"/>
      <c r="W2838" s="28"/>
      <c r="X2838" s="28"/>
    </row>
    <row r="2839">
      <c r="A2839" s="25" t="s">
        <v>152</v>
      </c>
      <c r="B2839" s="26" t="s">
        <v>1933</v>
      </c>
      <c r="C2839" s="39" t="s">
        <v>5120</v>
      </c>
      <c r="D2839" s="28" t="s">
        <v>8825</v>
      </c>
      <c r="E2839" s="28" t="s">
        <v>1902</v>
      </c>
      <c r="F2839" s="28" t="s">
        <v>1924</v>
      </c>
      <c r="G2839" s="28" t="s">
        <v>8826</v>
      </c>
      <c r="H2839" s="53" t="s">
        <v>48</v>
      </c>
      <c r="I2839" s="28" t="s">
        <v>2422</v>
      </c>
      <c r="J2839" s="28" t="s">
        <v>1614</v>
      </c>
      <c r="K2839" s="28" t="s">
        <v>223</v>
      </c>
      <c r="L2839" s="29">
        <f t="shared" si="997"/>
        <v>240000</v>
      </c>
      <c r="M2839" s="49">
        <v>200000.0</v>
      </c>
      <c r="N2839" s="28"/>
      <c r="O2839" s="30">
        <v>78000.0</v>
      </c>
      <c r="P2839" s="31">
        <f t="shared" si="992"/>
        <v>0.03076923077</v>
      </c>
      <c r="Q2839" s="32">
        <f t="shared" si="993"/>
        <v>162000</v>
      </c>
      <c r="R2839" s="32">
        <f t="shared" si="994"/>
        <v>152000</v>
      </c>
      <c r="S2839" s="28"/>
      <c r="T2839" s="28">
        <f t="shared" si="995"/>
        <v>0</v>
      </c>
      <c r="V2839" s="28"/>
      <c r="W2839" s="28"/>
      <c r="X2839" s="28"/>
    </row>
    <row r="2840">
      <c r="A2840" s="25" t="s">
        <v>152</v>
      </c>
      <c r="B2840" s="26" t="s">
        <v>1933</v>
      </c>
      <c r="C2840" s="39" t="s">
        <v>8827</v>
      </c>
      <c r="D2840" s="28" t="s">
        <v>8828</v>
      </c>
      <c r="E2840" s="28" t="s">
        <v>1902</v>
      </c>
      <c r="F2840" s="28" t="s">
        <v>2282</v>
      </c>
      <c r="G2840" s="28" t="s">
        <v>8829</v>
      </c>
      <c r="H2840" s="53" t="s">
        <v>48</v>
      </c>
      <c r="I2840" s="28" t="s">
        <v>5135</v>
      </c>
      <c r="J2840" s="28" t="s">
        <v>1602</v>
      </c>
      <c r="K2840" s="28" t="s">
        <v>519</v>
      </c>
      <c r="L2840" s="29">
        <f t="shared" si="997"/>
        <v>336000</v>
      </c>
      <c r="M2840" s="49">
        <v>280000.0</v>
      </c>
      <c r="N2840" s="28"/>
      <c r="O2840" s="30">
        <v>78000.0</v>
      </c>
      <c r="P2840" s="31">
        <f t="shared" si="992"/>
        <v>0.04307692308</v>
      </c>
      <c r="Q2840" s="32">
        <f t="shared" si="993"/>
        <v>258000</v>
      </c>
      <c r="R2840" s="32">
        <f t="shared" si="994"/>
        <v>248000</v>
      </c>
      <c r="S2840" s="28"/>
      <c r="T2840" s="28">
        <f t="shared" si="995"/>
        <v>0</v>
      </c>
      <c r="V2840" s="28"/>
      <c r="W2840" s="28"/>
      <c r="X2840" s="28"/>
    </row>
    <row r="2841">
      <c r="A2841" s="25" t="s">
        <v>152</v>
      </c>
      <c r="B2841" s="26" t="s">
        <v>1933</v>
      </c>
      <c r="C2841" s="39" t="s">
        <v>4144</v>
      </c>
      <c r="D2841" s="28" t="s">
        <v>8830</v>
      </c>
      <c r="E2841" s="28" t="s">
        <v>1905</v>
      </c>
      <c r="F2841" s="28" t="s">
        <v>2324</v>
      </c>
      <c r="G2841" s="28" t="s">
        <v>8831</v>
      </c>
      <c r="H2841" s="53" t="s">
        <v>48</v>
      </c>
      <c r="I2841" s="28" t="s">
        <v>3828</v>
      </c>
      <c r="J2841" s="28" t="s">
        <v>1610</v>
      </c>
      <c r="K2841" s="28" t="s">
        <v>1389</v>
      </c>
      <c r="L2841" s="29">
        <f t="shared" si="997"/>
        <v>576000</v>
      </c>
      <c r="M2841" s="49">
        <v>480000.0</v>
      </c>
      <c r="N2841" s="28"/>
      <c r="O2841" s="30">
        <v>78000.0</v>
      </c>
      <c r="P2841" s="31">
        <f t="shared" si="992"/>
        <v>0.07384615385</v>
      </c>
      <c r="Q2841" s="32">
        <f t="shared" si="993"/>
        <v>498000</v>
      </c>
      <c r="R2841" s="32">
        <f t="shared" si="994"/>
        <v>488000</v>
      </c>
      <c r="S2841" s="28"/>
      <c r="T2841" s="28">
        <f t="shared" si="995"/>
        <v>0</v>
      </c>
      <c r="V2841" s="28"/>
      <c r="W2841" s="28"/>
      <c r="X2841" s="28"/>
    </row>
    <row r="2842">
      <c r="A2842" s="25" t="s">
        <v>152</v>
      </c>
      <c r="B2842" s="26" t="s">
        <v>1933</v>
      </c>
      <c r="C2842" s="39" t="s">
        <v>2101</v>
      </c>
      <c r="D2842" s="28" t="s">
        <v>8832</v>
      </c>
      <c r="E2842" s="28" t="s">
        <v>1905</v>
      </c>
      <c r="F2842" s="28" t="s">
        <v>1924</v>
      </c>
      <c r="G2842" s="28" t="s">
        <v>8833</v>
      </c>
      <c r="H2842" s="53" t="s">
        <v>48</v>
      </c>
      <c r="I2842" s="28" t="s">
        <v>75</v>
      </c>
      <c r="J2842" s="28" t="s">
        <v>1438</v>
      </c>
      <c r="K2842" s="28" t="s">
        <v>1044</v>
      </c>
      <c r="L2842" s="29">
        <f t="shared" si="997"/>
        <v>444000</v>
      </c>
      <c r="M2842" s="49">
        <v>370000.0</v>
      </c>
      <c r="N2842" s="28"/>
      <c r="O2842" s="30">
        <v>78000.0</v>
      </c>
      <c r="P2842" s="31">
        <f t="shared" si="992"/>
        <v>0.05692307692</v>
      </c>
      <c r="Q2842" s="32">
        <f t="shared" si="993"/>
        <v>366000</v>
      </c>
      <c r="R2842" s="32">
        <f t="shared" si="994"/>
        <v>356000</v>
      </c>
      <c r="S2842" s="28"/>
      <c r="T2842" s="28">
        <f t="shared" si="995"/>
        <v>0</v>
      </c>
      <c r="V2842" s="28"/>
      <c r="W2842" s="28"/>
      <c r="X2842" s="28"/>
    </row>
    <row r="2843">
      <c r="A2843" s="25" t="s">
        <v>152</v>
      </c>
      <c r="B2843" s="26" t="s">
        <v>1933</v>
      </c>
      <c r="C2843" s="39" t="s">
        <v>8834</v>
      </c>
      <c r="D2843" s="28" t="s">
        <v>8835</v>
      </c>
      <c r="E2843" s="28" t="s">
        <v>1902</v>
      </c>
      <c r="F2843" s="28" t="s">
        <v>2282</v>
      </c>
      <c r="G2843" s="28" t="s">
        <v>8836</v>
      </c>
      <c r="H2843" s="53" t="s">
        <v>48</v>
      </c>
      <c r="I2843" s="28" t="s">
        <v>2505</v>
      </c>
      <c r="J2843" s="28" t="s">
        <v>1867</v>
      </c>
      <c r="K2843" s="28" t="s">
        <v>1126</v>
      </c>
      <c r="L2843" s="29">
        <f t="shared" si="997"/>
        <v>240000</v>
      </c>
      <c r="M2843" s="49">
        <v>200000.0</v>
      </c>
      <c r="N2843" s="28"/>
      <c r="O2843" s="30">
        <v>78000.0</v>
      </c>
      <c r="P2843" s="31">
        <f t="shared" si="992"/>
        <v>0.03076923077</v>
      </c>
      <c r="Q2843" s="32">
        <f t="shared" si="993"/>
        <v>162000</v>
      </c>
      <c r="R2843" s="32">
        <f t="shared" si="994"/>
        <v>152000</v>
      </c>
      <c r="S2843" s="28"/>
      <c r="T2843" s="28">
        <f t="shared" si="995"/>
        <v>0</v>
      </c>
      <c r="V2843" s="28"/>
      <c r="W2843" s="28"/>
      <c r="X2843" s="28"/>
    </row>
    <row r="2844">
      <c r="A2844" s="25" t="s">
        <v>152</v>
      </c>
      <c r="B2844" s="26" t="s">
        <v>1937</v>
      </c>
      <c r="C2844" s="42" t="s">
        <v>8837</v>
      </c>
      <c r="D2844" s="28" t="s">
        <v>8838</v>
      </c>
      <c r="E2844" s="28" t="s">
        <v>1902</v>
      </c>
      <c r="F2844" s="28" t="s">
        <v>1924</v>
      </c>
      <c r="G2844" s="28" t="s">
        <v>8839</v>
      </c>
      <c r="H2844" s="28" t="s">
        <v>48</v>
      </c>
      <c r="I2844" s="28" t="s">
        <v>1982</v>
      </c>
      <c r="J2844" s="28" t="s">
        <v>1454</v>
      </c>
      <c r="K2844" s="28" t="s">
        <v>390</v>
      </c>
      <c r="L2844" s="29">
        <f t="shared" si="997"/>
        <v>120000</v>
      </c>
      <c r="M2844" s="43">
        <v>100000.0</v>
      </c>
      <c r="N2844" s="28"/>
      <c r="O2844" s="30">
        <v>78000.0</v>
      </c>
      <c r="P2844" s="31">
        <f>sum(M2844/O2844/100)</f>
        <v>0.01282051282</v>
      </c>
      <c r="Q2844" s="32">
        <f>sum(M2844-O2844)</f>
        <v>22000</v>
      </c>
      <c r="R2844" s="32">
        <f>M2844-O2844-$S$1</f>
        <v>12000</v>
      </c>
      <c r="S2844" s="28"/>
      <c r="T2844" s="28">
        <f t="shared" ref="T2844:T2871" si="998">IF(O2844&gt;=M2844,1,0)</f>
        <v>0</v>
      </c>
      <c r="V2844" s="28"/>
      <c r="W2844" s="28"/>
      <c r="X2844" s="28"/>
    </row>
    <row r="2845">
      <c r="A2845" s="25" t="s">
        <v>152</v>
      </c>
      <c r="B2845" s="26" t="s">
        <v>1937</v>
      </c>
      <c r="C2845" s="44" t="s">
        <v>8837</v>
      </c>
      <c r="D2845" s="6" t="s">
        <v>8838</v>
      </c>
      <c r="E2845" s="6" t="s">
        <v>1902</v>
      </c>
      <c r="F2845" s="6" t="s">
        <v>1924</v>
      </c>
      <c r="G2845" s="6" t="s">
        <v>8839</v>
      </c>
      <c r="I2845" s="6" t="s">
        <v>48</v>
      </c>
      <c r="J2845" s="6" t="s">
        <v>1454</v>
      </c>
      <c r="K2845" s="6" t="s">
        <v>390</v>
      </c>
      <c r="L2845" s="29">
        <f t="shared" si="997"/>
        <v>120000</v>
      </c>
      <c r="M2845" s="45">
        <v>100000.0</v>
      </c>
      <c r="O2845" s="30">
        <v>78000.0</v>
      </c>
      <c r="P2845" s="31">
        <v>0.012820512820512822</v>
      </c>
      <c r="Q2845" s="32">
        <v>22000.0</v>
      </c>
      <c r="R2845" s="32">
        <v>12000.0</v>
      </c>
      <c r="S2845" s="28"/>
      <c r="T2845" s="28">
        <f t="shared" si="998"/>
        <v>0</v>
      </c>
    </row>
    <row r="2846">
      <c r="A2846" s="25" t="s">
        <v>152</v>
      </c>
      <c r="B2846" s="26" t="s">
        <v>1937</v>
      </c>
      <c r="C2846" s="44" t="s">
        <v>8840</v>
      </c>
      <c r="D2846" s="6" t="s">
        <v>8841</v>
      </c>
      <c r="E2846" s="6" t="s">
        <v>1902</v>
      </c>
      <c r="F2846" s="6" t="s">
        <v>1944</v>
      </c>
      <c r="G2846" s="6" t="s">
        <v>8842</v>
      </c>
      <c r="I2846" s="6" t="s">
        <v>48</v>
      </c>
      <c r="J2846" s="6" t="s">
        <v>1454</v>
      </c>
      <c r="K2846" s="6" t="s">
        <v>1209</v>
      </c>
      <c r="L2846" s="29">
        <f t="shared" si="997"/>
        <v>54000</v>
      </c>
      <c r="M2846" s="45">
        <v>45000.0</v>
      </c>
      <c r="O2846" s="30">
        <v>78000.0</v>
      </c>
      <c r="P2846" s="31">
        <v>0.005769230769230769</v>
      </c>
      <c r="Q2846" s="32">
        <v>-33000.0</v>
      </c>
      <c r="R2846" s="32">
        <v>-43000.0</v>
      </c>
      <c r="S2846" s="28"/>
      <c r="T2846" s="28">
        <f t="shared" si="998"/>
        <v>1</v>
      </c>
    </row>
    <row r="2847">
      <c r="A2847" s="25" t="s">
        <v>152</v>
      </c>
      <c r="B2847" s="26" t="s">
        <v>1937</v>
      </c>
      <c r="C2847" s="44" t="s">
        <v>8843</v>
      </c>
      <c r="D2847" s="6" t="s">
        <v>8844</v>
      </c>
      <c r="E2847" s="6" t="s">
        <v>1902</v>
      </c>
      <c r="F2847" s="6" t="s">
        <v>1924</v>
      </c>
      <c r="G2847" s="6" t="s">
        <v>8845</v>
      </c>
      <c r="I2847" s="6" t="s">
        <v>48</v>
      </c>
      <c r="J2847" s="6" t="s">
        <v>1454</v>
      </c>
      <c r="K2847" s="6" t="s">
        <v>390</v>
      </c>
      <c r="L2847" s="29">
        <f t="shared" si="997"/>
        <v>62400</v>
      </c>
      <c r="M2847" s="45">
        <v>52000.0</v>
      </c>
      <c r="O2847" s="30">
        <v>78000.0</v>
      </c>
      <c r="P2847" s="31">
        <v>0.006666666666666666</v>
      </c>
      <c r="Q2847" s="32">
        <v>-26000.0</v>
      </c>
      <c r="R2847" s="32">
        <v>-36000.0</v>
      </c>
      <c r="S2847" s="28"/>
      <c r="T2847" s="28">
        <f t="shared" si="998"/>
        <v>1</v>
      </c>
    </row>
    <row r="2848">
      <c r="A2848" s="25" t="s">
        <v>152</v>
      </c>
      <c r="B2848" s="26" t="s">
        <v>1937</v>
      </c>
      <c r="C2848" s="44" t="s">
        <v>8846</v>
      </c>
      <c r="D2848" s="6" t="s">
        <v>8847</v>
      </c>
      <c r="E2848" s="6" t="s">
        <v>1902</v>
      </c>
      <c r="F2848" s="6" t="s">
        <v>1924</v>
      </c>
      <c r="G2848" s="6" t="s">
        <v>8848</v>
      </c>
      <c r="I2848" s="6" t="s">
        <v>48</v>
      </c>
      <c r="J2848" s="6" t="s">
        <v>1620</v>
      </c>
      <c r="K2848" s="6" t="s">
        <v>1108</v>
      </c>
      <c r="L2848" s="29">
        <f t="shared" si="997"/>
        <v>150000</v>
      </c>
      <c r="M2848" s="45">
        <v>125000.0</v>
      </c>
      <c r="O2848" s="30">
        <v>78000.0</v>
      </c>
      <c r="P2848" s="31">
        <v>0.016025641025641028</v>
      </c>
      <c r="Q2848" s="32">
        <v>47000.0</v>
      </c>
      <c r="R2848" s="32">
        <v>37000.0</v>
      </c>
      <c r="S2848" s="28"/>
      <c r="T2848" s="28">
        <f t="shared" si="998"/>
        <v>0</v>
      </c>
    </row>
    <row r="2849">
      <c r="A2849" s="25" t="s">
        <v>152</v>
      </c>
      <c r="B2849" s="26" t="s">
        <v>1937</v>
      </c>
      <c r="C2849" s="44" t="s">
        <v>8849</v>
      </c>
      <c r="D2849" s="6" t="s">
        <v>8850</v>
      </c>
      <c r="E2849" s="6" t="s">
        <v>1905</v>
      </c>
      <c r="F2849" s="6" t="s">
        <v>1924</v>
      </c>
      <c r="G2849" s="6" t="s">
        <v>8851</v>
      </c>
      <c r="I2849" s="6" t="s">
        <v>48</v>
      </c>
      <c r="J2849" s="6" t="s">
        <v>1569</v>
      </c>
      <c r="K2849" s="6" t="s">
        <v>1247</v>
      </c>
      <c r="L2849" s="29">
        <f t="shared" si="997"/>
        <v>552000</v>
      </c>
      <c r="M2849" s="45">
        <v>460000.0</v>
      </c>
      <c r="O2849" s="30">
        <v>78000.0</v>
      </c>
      <c r="P2849" s="31">
        <v>0.05897435897435898</v>
      </c>
      <c r="Q2849" s="32">
        <v>382000.0</v>
      </c>
      <c r="R2849" s="32">
        <v>372000.0</v>
      </c>
      <c r="S2849" s="28"/>
      <c r="T2849" s="28">
        <f t="shared" si="998"/>
        <v>0</v>
      </c>
    </row>
    <row r="2850">
      <c r="A2850" s="25" t="s">
        <v>152</v>
      </c>
      <c r="B2850" s="26" t="s">
        <v>1937</v>
      </c>
      <c r="C2850" s="44" t="s">
        <v>8852</v>
      </c>
      <c r="D2850" s="6" t="s">
        <v>8853</v>
      </c>
      <c r="E2850" s="6" t="s">
        <v>1905</v>
      </c>
      <c r="F2850" s="6" t="s">
        <v>1924</v>
      </c>
      <c r="G2850" s="6" t="s">
        <v>8854</v>
      </c>
      <c r="I2850" s="6" t="s">
        <v>48</v>
      </c>
      <c r="J2850" s="6" t="s">
        <v>1874</v>
      </c>
      <c r="K2850" s="6" t="s">
        <v>568</v>
      </c>
      <c r="L2850" s="29">
        <f t="shared" si="997"/>
        <v>240000</v>
      </c>
      <c r="M2850" s="45">
        <v>200000.0</v>
      </c>
      <c r="O2850" s="30">
        <v>78000.0</v>
      </c>
      <c r="P2850" s="31">
        <v>0.025641025641025644</v>
      </c>
      <c r="Q2850" s="32">
        <v>122000.0</v>
      </c>
      <c r="R2850" s="32">
        <v>112000.0</v>
      </c>
      <c r="S2850" s="28"/>
      <c r="T2850" s="28">
        <f t="shared" si="998"/>
        <v>0</v>
      </c>
    </row>
    <row r="2851">
      <c r="A2851" s="25" t="s">
        <v>152</v>
      </c>
      <c r="B2851" s="26" t="s">
        <v>1937</v>
      </c>
      <c r="C2851" s="44" t="s">
        <v>8855</v>
      </c>
      <c r="D2851" s="6" t="s">
        <v>8856</v>
      </c>
      <c r="E2851" s="6" t="s">
        <v>1902</v>
      </c>
      <c r="F2851" s="6" t="s">
        <v>1924</v>
      </c>
      <c r="G2851" s="6" t="s">
        <v>8857</v>
      </c>
      <c r="I2851" s="6" t="s">
        <v>48</v>
      </c>
      <c r="J2851" s="6" t="s">
        <v>1867</v>
      </c>
      <c r="K2851" s="6" t="s">
        <v>705</v>
      </c>
      <c r="L2851" s="29">
        <f t="shared" si="997"/>
        <v>156000</v>
      </c>
      <c r="M2851" s="45">
        <v>130000.0</v>
      </c>
      <c r="O2851" s="30">
        <v>78000.0</v>
      </c>
      <c r="P2851" s="31">
        <v>0.016666666666666666</v>
      </c>
      <c r="Q2851" s="32">
        <v>52000.0</v>
      </c>
      <c r="R2851" s="32">
        <v>42000.0</v>
      </c>
      <c r="S2851" s="28"/>
      <c r="T2851" s="28">
        <f t="shared" si="998"/>
        <v>0</v>
      </c>
    </row>
    <row r="2852">
      <c r="A2852" s="25" t="s">
        <v>152</v>
      </c>
      <c r="B2852" s="26" t="s">
        <v>1937</v>
      </c>
      <c r="C2852" s="44" t="s">
        <v>8858</v>
      </c>
      <c r="D2852" s="6" t="s">
        <v>8859</v>
      </c>
      <c r="E2852" s="6" t="s">
        <v>1902</v>
      </c>
      <c r="F2852" s="6" t="s">
        <v>1924</v>
      </c>
      <c r="G2852" s="6" t="s">
        <v>8860</v>
      </c>
      <c r="I2852" s="6" t="s">
        <v>48</v>
      </c>
      <c r="J2852" s="6" t="s">
        <v>1736</v>
      </c>
      <c r="K2852" s="6" t="s">
        <v>1216</v>
      </c>
      <c r="L2852" s="29">
        <f t="shared" si="997"/>
        <v>240000</v>
      </c>
      <c r="M2852" s="45">
        <v>200000.0</v>
      </c>
      <c r="O2852" s="30">
        <v>78000.0</v>
      </c>
      <c r="P2852" s="31">
        <v>0.025641025641025644</v>
      </c>
      <c r="Q2852" s="32">
        <v>122000.0</v>
      </c>
      <c r="R2852" s="32">
        <v>112000.0</v>
      </c>
      <c r="S2852" s="28"/>
      <c r="T2852" s="28">
        <f t="shared" si="998"/>
        <v>0</v>
      </c>
    </row>
    <row r="2853">
      <c r="A2853" s="25" t="s">
        <v>152</v>
      </c>
      <c r="B2853" s="26" t="s">
        <v>1937</v>
      </c>
      <c r="C2853" s="44" t="s">
        <v>8861</v>
      </c>
      <c r="D2853" s="6" t="s">
        <v>8862</v>
      </c>
      <c r="E2853" s="6" t="s">
        <v>1902</v>
      </c>
      <c r="F2853" s="6" t="s">
        <v>3587</v>
      </c>
      <c r="G2853" s="6" t="s">
        <v>8863</v>
      </c>
      <c r="I2853" s="6" t="s">
        <v>48</v>
      </c>
      <c r="J2853" s="6" t="s">
        <v>1859</v>
      </c>
      <c r="K2853" s="6" t="s">
        <v>309</v>
      </c>
      <c r="L2853" s="29">
        <f t="shared" si="997"/>
        <v>240000</v>
      </c>
      <c r="M2853" s="45">
        <v>200000.0</v>
      </c>
      <c r="O2853" s="30">
        <v>78000.0</v>
      </c>
      <c r="P2853" s="31">
        <v>0.025641025641025644</v>
      </c>
      <c r="Q2853" s="32">
        <v>122000.0</v>
      </c>
      <c r="R2853" s="32">
        <v>112000.0</v>
      </c>
      <c r="S2853" s="28"/>
      <c r="T2853" s="28">
        <f t="shared" si="998"/>
        <v>0</v>
      </c>
    </row>
    <row r="2854">
      <c r="A2854" s="25" t="s">
        <v>152</v>
      </c>
      <c r="B2854" s="26" t="s">
        <v>1937</v>
      </c>
      <c r="C2854" s="39" t="s">
        <v>5692</v>
      </c>
      <c r="D2854" s="28" t="s">
        <v>8864</v>
      </c>
      <c r="E2854" s="28" t="s">
        <v>1902</v>
      </c>
      <c r="F2854" s="28" t="s">
        <v>1924</v>
      </c>
      <c r="G2854" s="28" t="s">
        <v>8865</v>
      </c>
      <c r="H2854" s="28" t="s">
        <v>48</v>
      </c>
      <c r="I2854" s="28" t="s">
        <v>3149</v>
      </c>
      <c r="J2854" s="28" t="s">
        <v>1450</v>
      </c>
      <c r="K2854" s="28" t="s">
        <v>867</v>
      </c>
      <c r="L2854" s="29">
        <f t="shared" si="997"/>
        <v>126000</v>
      </c>
      <c r="M2854" s="40">
        <v>105000.0</v>
      </c>
      <c r="N2854" s="32"/>
      <c r="O2854" s="30">
        <v>78000.0</v>
      </c>
      <c r="P2854" s="31">
        <f t="shared" ref="P2854:P2871" si="999">sum(M2854/O2854/100)</f>
        <v>0.01346153846</v>
      </c>
      <c r="Q2854" s="32">
        <f t="shared" ref="Q2854:Q2871" si="1000">sum(M2854-O2854)</f>
        <v>27000</v>
      </c>
      <c r="R2854" s="32">
        <f t="shared" ref="R2854:R2871" si="1001">M2854-O2854-$S$1</f>
        <v>17000</v>
      </c>
      <c r="S2854" s="28"/>
      <c r="T2854" s="28">
        <f t="shared" si="998"/>
        <v>0</v>
      </c>
      <c r="V2854" s="28"/>
      <c r="W2854" s="28"/>
      <c r="X2854" s="28"/>
    </row>
    <row r="2855">
      <c r="A2855" s="25" t="s">
        <v>152</v>
      </c>
      <c r="B2855" s="26" t="s">
        <v>1937</v>
      </c>
      <c r="C2855" s="39" t="s">
        <v>5132</v>
      </c>
      <c r="D2855" s="28" t="s">
        <v>8866</v>
      </c>
      <c r="E2855" s="28" t="s">
        <v>1902</v>
      </c>
      <c r="F2855" s="28" t="s">
        <v>1924</v>
      </c>
      <c r="G2855" s="28" t="s">
        <v>8867</v>
      </c>
      <c r="H2855" s="28" t="s">
        <v>48</v>
      </c>
      <c r="I2855" s="28" t="s">
        <v>3404</v>
      </c>
      <c r="J2855" s="28" t="s">
        <v>1602</v>
      </c>
      <c r="K2855" s="28" t="s">
        <v>309</v>
      </c>
      <c r="L2855" s="29">
        <f t="shared" si="997"/>
        <v>108000</v>
      </c>
      <c r="M2855" s="40">
        <v>90000.0</v>
      </c>
      <c r="N2855" s="32"/>
      <c r="O2855" s="30">
        <v>78000.0</v>
      </c>
      <c r="P2855" s="31">
        <f t="shared" si="999"/>
        <v>0.01153846154</v>
      </c>
      <c r="Q2855" s="32">
        <f t="shared" si="1000"/>
        <v>12000</v>
      </c>
      <c r="R2855" s="32">
        <f t="shared" si="1001"/>
        <v>2000</v>
      </c>
      <c r="S2855" s="28"/>
      <c r="T2855" s="28">
        <f t="shared" si="998"/>
        <v>0</v>
      </c>
      <c r="V2855" s="28"/>
      <c r="W2855" s="28"/>
      <c r="X2855" s="28"/>
    </row>
    <row r="2856">
      <c r="A2856" s="25" t="s">
        <v>152</v>
      </c>
      <c r="B2856" s="26" t="s">
        <v>1937</v>
      </c>
      <c r="C2856" s="39" t="s">
        <v>6616</v>
      </c>
      <c r="D2856" s="28" t="s">
        <v>8868</v>
      </c>
      <c r="E2856" s="28" t="s">
        <v>1905</v>
      </c>
      <c r="F2856" s="28" t="s">
        <v>1924</v>
      </c>
      <c r="G2856" s="28" t="s">
        <v>8869</v>
      </c>
      <c r="H2856" s="28" t="s">
        <v>48</v>
      </c>
      <c r="I2856" s="28" t="s">
        <v>2505</v>
      </c>
      <c r="J2856" s="28" t="s">
        <v>1874</v>
      </c>
      <c r="K2856" s="28" t="s">
        <v>1208</v>
      </c>
      <c r="L2856" s="29">
        <f t="shared" si="997"/>
        <v>510000</v>
      </c>
      <c r="M2856" s="40">
        <v>425000.0</v>
      </c>
      <c r="N2856" s="32"/>
      <c r="O2856" s="30">
        <v>78000.0</v>
      </c>
      <c r="P2856" s="31">
        <f t="shared" si="999"/>
        <v>0.05448717949</v>
      </c>
      <c r="Q2856" s="32">
        <f t="shared" si="1000"/>
        <v>347000</v>
      </c>
      <c r="R2856" s="32">
        <f t="shared" si="1001"/>
        <v>337000</v>
      </c>
      <c r="S2856" s="28"/>
      <c r="T2856" s="28">
        <f t="shared" si="998"/>
        <v>0</v>
      </c>
      <c r="V2856" s="28"/>
      <c r="W2856" s="28"/>
      <c r="X2856" s="28"/>
    </row>
    <row r="2857">
      <c r="A2857" s="25" t="s">
        <v>152</v>
      </c>
      <c r="B2857" s="26" t="s">
        <v>1937</v>
      </c>
      <c r="C2857" s="39" t="s">
        <v>6151</v>
      </c>
      <c r="D2857" s="28" t="s">
        <v>8870</v>
      </c>
      <c r="E2857" s="28" t="s">
        <v>1902</v>
      </c>
      <c r="F2857" s="28" t="s">
        <v>1924</v>
      </c>
      <c r="G2857" s="28" t="s">
        <v>8871</v>
      </c>
      <c r="H2857" s="28" t="s">
        <v>48</v>
      </c>
      <c r="I2857" s="28" t="s">
        <v>2608</v>
      </c>
      <c r="J2857" s="28" t="s">
        <v>1867</v>
      </c>
      <c r="K2857" s="28" t="s">
        <v>1080</v>
      </c>
      <c r="L2857" s="29">
        <f t="shared" si="997"/>
        <v>114000</v>
      </c>
      <c r="M2857" s="40">
        <v>95000.0</v>
      </c>
      <c r="N2857" s="32"/>
      <c r="O2857" s="30">
        <v>78000.0</v>
      </c>
      <c r="P2857" s="31">
        <f t="shared" si="999"/>
        <v>0.01217948718</v>
      </c>
      <c r="Q2857" s="32">
        <f t="shared" si="1000"/>
        <v>17000</v>
      </c>
      <c r="R2857" s="32">
        <f t="shared" si="1001"/>
        <v>7000</v>
      </c>
      <c r="S2857" s="28"/>
      <c r="T2857" s="28">
        <f t="shared" si="998"/>
        <v>0</v>
      </c>
      <c r="V2857" s="28"/>
      <c r="W2857" s="28"/>
      <c r="X2857" s="28"/>
    </row>
    <row r="2858">
      <c r="A2858" s="25" t="s">
        <v>152</v>
      </c>
      <c r="B2858" s="26" t="s">
        <v>1937</v>
      </c>
      <c r="C2858" s="39" t="s">
        <v>4122</v>
      </c>
      <c r="D2858" s="28" t="s">
        <v>8872</v>
      </c>
      <c r="E2858" s="28" t="s">
        <v>1905</v>
      </c>
      <c r="F2858" s="28" t="s">
        <v>1924</v>
      </c>
      <c r="G2858" s="28" t="s">
        <v>8873</v>
      </c>
      <c r="H2858" s="28" t="s">
        <v>48</v>
      </c>
      <c r="I2858" s="28" t="s">
        <v>86</v>
      </c>
      <c r="J2858" s="28" t="s">
        <v>1454</v>
      </c>
      <c r="K2858" s="28" t="s">
        <v>564</v>
      </c>
      <c r="L2858" s="29">
        <f t="shared" si="997"/>
        <v>42000</v>
      </c>
      <c r="M2858" s="40">
        <v>35000.0</v>
      </c>
      <c r="N2858" s="32"/>
      <c r="O2858" s="30">
        <v>78000.0</v>
      </c>
      <c r="P2858" s="31">
        <f t="shared" si="999"/>
        <v>0.004487179487</v>
      </c>
      <c r="Q2858" s="32">
        <f t="shared" si="1000"/>
        <v>-43000</v>
      </c>
      <c r="R2858" s="32">
        <f t="shared" si="1001"/>
        <v>-53000</v>
      </c>
      <c r="S2858" s="28"/>
      <c r="T2858" s="28">
        <f t="shared" si="998"/>
        <v>1</v>
      </c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</row>
    <row r="2859">
      <c r="A2859" s="25" t="s">
        <v>152</v>
      </c>
      <c r="B2859" s="26" t="s">
        <v>1937</v>
      </c>
      <c r="C2859" s="39" t="s">
        <v>3958</v>
      </c>
      <c r="D2859" s="28" t="s">
        <v>8874</v>
      </c>
      <c r="E2859" s="28" t="s">
        <v>1902</v>
      </c>
      <c r="F2859" s="28" t="s">
        <v>1924</v>
      </c>
      <c r="G2859" s="28" t="s">
        <v>8875</v>
      </c>
      <c r="H2859" s="28" t="s">
        <v>48</v>
      </c>
      <c r="I2859" s="28" t="s">
        <v>2314</v>
      </c>
      <c r="J2859" s="28" t="s">
        <v>1873</v>
      </c>
      <c r="K2859" s="28" t="s">
        <v>1108</v>
      </c>
      <c r="L2859" s="29">
        <f t="shared" si="997"/>
        <v>84000</v>
      </c>
      <c r="M2859" s="40">
        <v>70000.0</v>
      </c>
      <c r="N2859" s="32"/>
      <c r="O2859" s="30">
        <v>78000.0</v>
      </c>
      <c r="P2859" s="31">
        <f t="shared" si="999"/>
        <v>0.008974358974</v>
      </c>
      <c r="Q2859" s="32">
        <f t="shared" si="1000"/>
        <v>-8000</v>
      </c>
      <c r="R2859" s="32">
        <f t="shared" si="1001"/>
        <v>-18000</v>
      </c>
      <c r="S2859" s="28"/>
      <c r="T2859" s="28">
        <f t="shared" si="998"/>
        <v>1</v>
      </c>
      <c r="V2859" s="28"/>
      <c r="W2859" s="28"/>
      <c r="X2859" s="28"/>
    </row>
    <row r="2860">
      <c r="A2860" s="25" t="s">
        <v>152</v>
      </c>
      <c r="B2860" s="26" t="s">
        <v>1937</v>
      </c>
      <c r="C2860" s="39" t="s">
        <v>6154</v>
      </c>
      <c r="D2860" s="28" t="s">
        <v>8876</v>
      </c>
      <c r="E2860" s="28" t="s">
        <v>1905</v>
      </c>
      <c r="F2860" s="28" t="s">
        <v>1924</v>
      </c>
      <c r="G2860" s="28" t="s">
        <v>8877</v>
      </c>
      <c r="H2860" s="28" t="s">
        <v>48</v>
      </c>
      <c r="I2860" s="28" t="s">
        <v>1982</v>
      </c>
      <c r="J2860" s="28" t="s">
        <v>1874</v>
      </c>
      <c r="K2860" s="28" t="s">
        <v>736</v>
      </c>
      <c r="L2860" s="29">
        <f t="shared" si="997"/>
        <v>204000</v>
      </c>
      <c r="M2860" s="40">
        <v>170000.0</v>
      </c>
      <c r="N2860" s="32"/>
      <c r="O2860" s="30">
        <v>78000.0</v>
      </c>
      <c r="P2860" s="31">
        <f t="shared" si="999"/>
        <v>0.02179487179</v>
      </c>
      <c r="Q2860" s="32">
        <f t="shared" si="1000"/>
        <v>92000</v>
      </c>
      <c r="R2860" s="32">
        <f t="shared" si="1001"/>
        <v>82000</v>
      </c>
      <c r="S2860" s="28"/>
      <c r="T2860" s="28">
        <f t="shared" si="998"/>
        <v>0</v>
      </c>
      <c r="V2860" s="28"/>
      <c r="W2860" s="28"/>
      <c r="X2860" s="28"/>
    </row>
    <row r="2861">
      <c r="A2861" s="25" t="s">
        <v>152</v>
      </c>
      <c r="B2861" s="26" t="s">
        <v>1937</v>
      </c>
      <c r="C2861" s="39" t="s">
        <v>8878</v>
      </c>
      <c r="D2861" s="28" t="s">
        <v>8879</v>
      </c>
      <c r="E2861" s="28" t="s">
        <v>1902</v>
      </c>
      <c r="F2861" s="28" t="s">
        <v>1924</v>
      </c>
      <c r="G2861" s="28" t="s">
        <v>8880</v>
      </c>
      <c r="H2861" s="28" t="s">
        <v>48</v>
      </c>
      <c r="I2861" s="28" t="s">
        <v>127</v>
      </c>
      <c r="J2861" s="28" t="s">
        <v>1476</v>
      </c>
      <c r="K2861" s="28" t="s">
        <v>723</v>
      </c>
      <c r="L2861" s="29">
        <f t="shared" si="997"/>
        <v>240000</v>
      </c>
      <c r="M2861" s="40">
        <v>200000.0</v>
      </c>
      <c r="N2861" s="32"/>
      <c r="O2861" s="30">
        <v>78000.0</v>
      </c>
      <c r="P2861" s="31">
        <f t="shared" si="999"/>
        <v>0.02564102564</v>
      </c>
      <c r="Q2861" s="32">
        <f t="shared" si="1000"/>
        <v>122000</v>
      </c>
      <c r="R2861" s="32">
        <f t="shared" si="1001"/>
        <v>112000</v>
      </c>
      <c r="S2861" s="28"/>
      <c r="T2861" s="28">
        <f t="shared" si="998"/>
        <v>0</v>
      </c>
      <c r="V2861" s="28"/>
      <c r="W2861" s="28"/>
      <c r="X2861" s="28"/>
    </row>
    <row r="2862">
      <c r="A2862" s="25" t="s">
        <v>152</v>
      </c>
      <c r="B2862" s="26" t="s">
        <v>1937</v>
      </c>
      <c r="C2862" s="42" t="s">
        <v>2169</v>
      </c>
      <c r="D2862" s="28" t="s">
        <v>8881</v>
      </c>
      <c r="E2862" s="28" t="s">
        <v>1902</v>
      </c>
      <c r="F2862" s="28" t="s">
        <v>1944</v>
      </c>
      <c r="G2862" s="28" t="s">
        <v>8882</v>
      </c>
      <c r="H2862" s="28" t="s">
        <v>48</v>
      </c>
      <c r="I2862" s="28" t="s">
        <v>2505</v>
      </c>
      <c r="J2862" s="28" t="s">
        <v>1867</v>
      </c>
      <c r="K2862" s="28" t="s">
        <v>904</v>
      </c>
      <c r="L2862" s="29">
        <f t="shared" si="997"/>
        <v>162000</v>
      </c>
      <c r="M2862" s="43">
        <v>135000.0</v>
      </c>
      <c r="N2862" s="28"/>
      <c r="O2862" s="30">
        <v>78000.0</v>
      </c>
      <c r="P2862" s="31">
        <f t="shared" si="999"/>
        <v>0.01730769231</v>
      </c>
      <c r="Q2862" s="32">
        <f t="shared" si="1000"/>
        <v>57000</v>
      </c>
      <c r="R2862" s="32">
        <f t="shared" si="1001"/>
        <v>47000</v>
      </c>
      <c r="S2862" s="28"/>
      <c r="T2862" s="28">
        <f t="shared" si="998"/>
        <v>0</v>
      </c>
      <c r="V2862" s="28"/>
      <c r="W2862" s="28"/>
      <c r="X2862" s="28"/>
    </row>
    <row r="2863">
      <c r="A2863" s="25" t="s">
        <v>152</v>
      </c>
      <c r="B2863" s="26" t="s">
        <v>1937</v>
      </c>
      <c r="C2863" s="42" t="s">
        <v>8883</v>
      </c>
      <c r="D2863" s="28" t="s">
        <v>8884</v>
      </c>
      <c r="E2863" s="28" t="s">
        <v>1902</v>
      </c>
      <c r="F2863" s="28" t="s">
        <v>1924</v>
      </c>
      <c r="G2863" s="28" t="s">
        <v>8885</v>
      </c>
      <c r="H2863" s="28" t="s">
        <v>48</v>
      </c>
      <c r="I2863" s="28" t="s">
        <v>2732</v>
      </c>
      <c r="J2863" s="28" t="s">
        <v>1867</v>
      </c>
      <c r="K2863" s="28" t="s">
        <v>867</v>
      </c>
      <c r="L2863" s="29">
        <f t="shared" si="997"/>
        <v>114000</v>
      </c>
      <c r="M2863" s="43">
        <v>95000.0</v>
      </c>
      <c r="N2863" s="28"/>
      <c r="O2863" s="30">
        <v>78000.0</v>
      </c>
      <c r="P2863" s="31">
        <f t="shared" si="999"/>
        <v>0.01217948718</v>
      </c>
      <c r="Q2863" s="32">
        <f t="shared" si="1000"/>
        <v>17000</v>
      </c>
      <c r="R2863" s="32">
        <f t="shared" si="1001"/>
        <v>7000</v>
      </c>
      <c r="S2863" s="28"/>
      <c r="T2863" s="28">
        <f t="shared" si="998"/>
        <v>0</v>
      </c>
      <c r="V2863" s="28"/>
      <c r="W2863" s="28"/>
      <c r="X2863" s="28"/>
    </row>
    <row r="2864">
      <c r="A2864" s="25" t="s">
        <v>152</v>
      </c>
      <c r="B2864" s="26" t="s">
        <v>1937</v>
      </c>
      <c r="C2864" s="42" t="s">
        <v>3928</v>
      </c>
      <c r="D2864" s="28" t="s">
        <v>8886</v>
      </c>
      <c r="E2864" s="28" t="s">
        <v>1902</v>
      </c>
      <c r="F2864" s="28" t="s">
        <v>1924</v>
      </c>
      <c r="G2864" s="28" t="s">
        <v>8887</v>
      </c>
      <c r="H2864" s="28" t="s">
        <v>48</v>
      </c>
      <c r="I2864" s="28" t="s">
        <v>36</v>
      </c>
      <c r="J2864" s="28" t="s">
        <v>1867</v>
      </c>
      <c r="K2864" s="28" t="s">
        <v>693</v>
      </c>
      <c r="L2864" s="29">
        <f t="shared" si="997"/>
        <v>108000</v>
      </c>
      <c r="M2864" s="43">
        <v>90000.0</v>
      </c>
      <c r="N2864" s="28"/>
      <c r="O2864" s="30">
        <v>78000.0</v>
      </c>
      <c r="P2864" s="31">
        <f t="shared" si="999"/>
        <v>0.01153846154</v>
      </c>
      <c r="Q2864" s="32">
        <f t="shared" si="1000"/>
        <v>12000</v>
      </c>
      <c r="R2864" s="32">
        <f t="shared" si="1001"/>
        <v>2000</v>
      </c>
      <c r="S2864" s="28"/>
      <c r="T2864" s="28">
        <f t="shared" si="998"/>
        <v>0</v>
      </c>
      <c r="V2864" s="28"/>
      <c r="W2864" s="28"/>
      <c r="X2864" s="28"/>
    </row>
    <row r="2865">
      <c r="A2865" s="25" t="s">
        <v>152</v>
      </c>
      <c r="B2865" s="26" t="s">
        <v>1937</v>
      </c>
      <c r="C2865" s="42" t="s">
        <v>3341</v>
      </c>
      <c r="D2865" s="28" t="s">
        <v>8888</v>
      </c>
      <c r="E2865" s="28" t="s">
        <v>1902</v>
      </c>
      <c r="F2865" s="28" t="s">
        <v>1924</v>
      </c>
      <c r="G2865" s="28" t="s">
        <v>8889</v>
      </c>
      <c r="H2865" s="28" t="s">
        <v>48</v>
      </c>
      <c r="I2865" s="28" t="s">
        <v>75</v>
      </c>
      <c r="J2865" s="28" t="s">
        <v>1454</v>
      </c>
      <c r="K2865" s="28" t="s">
        <v>1247</v>
      </c>
      <c r="L2865" s="29">
        <f t="shared" si="997"/>
        <v>240000</v>
      </c>
      <c r="M2865" s="43">
        <v>200000.0</v>
      </c>
      <c r="N2865" s="28"/>
      <c r="O2865" s="30">
        <v>78000.0</v>
      </c>
      <c r="P2865" s="31">
        <f t="shared" si="999"/>
        <v>0.02564102564</v>
      </c>
      <c r="Q2865" s="32">
        <f t="shared" si="1000"/>
        <v>122000</v>
      </c>
      <c r="R2865" s="32">
        <f t="shared" si="1001"/>
        <v>112000</v>
      </c>
      <c r="S2865" s="28"/>
      <c r="T2865" s="28">
        <f t="shared" si="998"/>
        <v>0</v>
      </c>
      <c r="V2865" s="28"/>
      <c r="W2865" s="28"/>
      <c r="X2865" s="28"/>
    </row>
    <row r="2866">
      <c r="A2866" s="25" t="s">
        <v>152</v>
      </c>
      <c r="B2866" s="26" t="s">
        <v>1937</v>
      </c>
      <c r="C2866" s="42" t="s">
        <v>8890</v>
      </c>
      <c r="D2866" s="28" t="s">
        <v>8891</v>
      </c>
      <c r="E2866" s="28" t="s">
        <v>1905</v>
      </c>
      <c r="F2866" s="28" t="s">
        <v>1924</v>
      </c>
      <c r="G2866" s="28" t="s">
        <v>8892</v>
      </c>
      <c r="H2866" s="28" t="s">
        <v>48</v>
      </c>
      <c r="I2866" s="28" t="s">
        <v>2205</v>
      </c>
      <c r="J2866" s="28" t="s">
        <v>1610</v>
      </c>
      <c r="K2866" s="28" t="s">
        <v>448</v>
      </c>
      <c r="L2866" s="29">
        <f t="shared" si="997"/>
        <v>60000</v>
      </c>
      <c r="M2866" s="43">
        <v>50000.0</v>
      </c>
      <c r="N2866" s="28"/>
      <c r="O2866" s="30">
        <v>78000.0</v>
      </c>
      <c r="P2866" s="31">
        <f t="shared" si="999"/>
        <v>0.00641025641</v>
      </c>
      <c r="Q2866" s="32">
        <f t="shared" si="1000"/>
        <v>-28000</v>
      </c>
      <c r="R2866" s="32">
        <f t="shared" si="1001"/>
        <v>-38000</v>
      </c>
      <c r="S2866" s="28"/>
      <c r="T2866" s="28">
        <f t="shared" si="998"/>
        <v>1</v>
      </c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</row>
    <row r="2867">
      <c r="A2867" s="25" t="s">
        <v>152</v>
      </c>
      <c r="B2867" s="26" t="s">
        <v>1937</v>
      </c>
      <c r="C2867" s="42" t="s">
        <v>8893</v>
      </c>
      <c r="D2867" s="28" t="s">
        <v>8894</v>
      </c>
      <c r="E2867" s="28" t="s">
        <v>1905</v>
      </c>
      <c r="F2867" s="28" t="s">
        <v>1924</v>
      </c>
      <c r="G2867" s="28" t="s">
        <v>8895</v>
      </c>
      <c r="H2867" s="28" t="s">
        <v>48</v>
      </c>
      <c r="I2867" s="28" t="s">
        <v>2205</v>
      </c>
      <c r="J2867" s="28" t="s">
        <v>1413</v>
      </c>
      <c r="K2867" s="28" t="s">
        <v>204</v>
      </c>
      <c r="L2867" s="29">
        <f t="shared" si="997"/>
        <v>720000</v>
      </c>
      <c r="M2867" s="43">
        <v>600000.0</v>
      </c>
      <c r="N2867" s="28"/>
      <c r="O2867" s="30">
        <v>78000.0</v>
      </c>
      <c r="P2867" s="31">
        <f t="shared" si="999"/>
        <v>0.07692307692</v>
      </c>
      <c r="Q2867" s="32">
        <f t="shared" si="1000"/>
        <v>522000</v>
      </c>
      <c r="R2867" s="32">
        <f t="shared" si="1001"/>
        <v>512000</v>
      </c>
      <c r="S2867" s="28"/>
      <c r="T2867" s="28">
        <f t="shared" si="998"/>
        <v>0</v>
      </c>
      <c r="V2867" s="28"/>
      <c r="W2867" s="28"/>
      <c r="X2867" s="28"/>
    </row>
    <row r="2868">
      <c r="A2868" s="25" t="s">
        <v>152</v>
      </c>
      <c r="B2868" s="26" t="s">
        <v>1937</v>
      </c>
      <c r="C2868" s="42" t="s">
        <v>8896</v>
      </c>
      <c r="D2868" s="28" t="s">
        <v>8897</v>
      </c>
      <c r="E2868" s="28" t="s">
        <v>1905</v>
      </c>
      <c r="F2868" s="28" t="s">
        <v>1924</v>
      </c>
      <c r="G2868" s="28" t="s">
        <v>8898</v>
      </c>
      <c r="H2868" s="28" t="s">
        <v>48</v>
      </c>
      <c r="I2868" s="28" t="s">
        <v>86</v>
      </c>
      <c r="J2868" s="28" t="s">
        <v>1454</v>
      </c>
      <c r="K2868" s="28" t="s">
        <v>1145</v>
      </c>
      <c r="L2868" s="29">
        <f t="shared" si="997"/>
        <v>114000</v>
      </c>
      <c r="M2868" s="43">
        <v>95000.0</v>
      </c>
      <c r="N2868" s="28"/>
      <c r="O2868" s="30">
        <v>78000.0</v>
      </c>
      <c r="P2868" s="31">
        <f t="shared" si="999"/>
        <v>0.01217948718</v>
      </c>
      <c r="Q2868" s="32">
        <f t="shared" si="1000"/>
        <v>17000</v>
      </c>
      <c r="R2868" s="32">
        <f t="shared" si="1001"/>
        <v>7000</v>
      </c>
      <c r="S2868" s="28"/>
      <c r="T2868" s="28">
        <f t="shared" si="998"/>
        <v>0</v>
      </c>
      <c r="V2868" s="28"/>
      <c r="W2868" s="28"/>
      <c r="X2868" s="28"/>
    </row>
    <row r="2869">
      <c r="A2869" s="25" t="s">
        <v>152</v>
      </c>
      <c r="B2869" s="26" t="s">
        <v>1937</v>
      </c>
      <c r="C2869" s="42" t="s">
        <v>8899</v>
      </c>
      <c r="D2869" s="28" t="s">
        <v>8900</v>
      </c>
      <c r="E2869" s="28" t="s">
        <v>1902</v>
      </c>
      <c r="F2869" s="28" t="s">
        <v>1924</v>
      </c>
      <c r="G2869" s="28" t="s">
        <v>8901</v>
      </c>
      <c r="H2869" s="28" t="s">
        <v>48</v>
      </c>
      <c r="I2869" s="28" t="s">
        <v>2314</v>
      </c>
      <c r="J2869" s="28" t="s">
        <v>1468</v>
      </c>
      <c r="K2869" s="28" t="s">
        <v>339</v>
      </c>
      <c r="L2869" s="29">
        <f t="shared" si="997"/>
        <v>108000</v>
      </c>
      <c r="M2869" s="43">
        <v>90000.0</v>
      </c>
      <c r="N2869" s="28"/>
      <c r="O2869" s="30">
        <v>78000.0</v>
      </c>
      <c r="P2869" s="31">
        <f t="shared" si="999"/>
        <v>0.01153846154</v>
      </c>
      <c r="Q2869" s="32">
        <f t="shared" si="1000"/>
        <v>12000</v>
      </c>
      <c r="R2869" s="32">
        <f t="shared" si="1001"/>
        <v>2000</v>
      </c>
      <c r="S2869" s="28"/>
      <c r="T2869" s="28">
        <f t="shared" si="998"/>
        <v>0</v>
      </c>
      <c r="V2869" s="28"/>
      <c r="W2869" s="28"/>
      <c r="X2869" s="28"/>
    </row>
    <row r="2870">
      <c r="A2870" s="25" t="s">
        <v>152</v>
      </c>
      <c r="B2870" s="35" t="s">
        <v>1949</v>
      </c>
      <c r="C2870" s="27" t="s">
        <v>8902</v>
      </c>
      <c r="D2870" s="28" t="s">
        <v>8903</v>
      </c>
      <c r="E2870" s="28" t="s">
        <v>1902</v>
      </c>
      <c r="F2870" s="28" t="s">
        <v>1924</v>
      </c>
      <c r="G2870" s="28" t="s">
        <v>8904</v>
      </c>
      <c r="H2870" s="28" t="s">
        <v>48</v>
      </c>
      <c r="I2870" s="28" t="s">
        <v>2205</v>
      </c>
      <c r="J2870" s="32" t="s">
        <v>1679</v>
      </c>
      <c r="K2870" s="32" t="s">
        <v>1199</v>
      </c>
      <c r="L2870" s="29">
        <v>1800.0</v>
      </c>
      <c r="M2870" s="49">
        <v>1500.0</v>
      </c>
      <c r="N2870" s="50"/>
      <c r="O2870" s="48">
        <v>78000.0</v>
      </c>
      <c r="P2870" s="31">
        <f t="shared" si="999"/>
        <v>0.0001923076923</v>
      </c>
      <c r="Q2870" s="32">
        <f t="shared" si="1000"/>
        <v>-76500</v>
      </c>
      <c r="R2870" s="32">
        <f t="shared" si="1001"/>
        <v>-86500</v>
      </c>
      <c r="S2870" s="28"/>
      <c r="T2870" s="28">
        <f t="shared" si="998"/>
        <v>1</v>
      </c>
      <c r="U2870" s="28"/>
      <c r="V2870" s="28"/>
      <c r="W2870" s="28"/>
    </row>
    <row r="2871">
      <c r="A2871" s="25" t="s">
        <v>152</v>
      </c>
      <c r="B2871" s="35" t="s">
        <v>1949</v>
      </c>
      <c r="C2871" s="27" t="s">
        <v>8905</v>
      </c>
      <c r="D2871" s="28" t="s">
        <v>8906</v>
      </c>
      <c r="E2871" s="28" t="s">
        <v>1905</v>
      </c>
      <c r="F2871" s="28" t="s">
        <v>1924</v>
      </c>
      <c r="G2871" s="28" t="s">
        <v>8907</v>
      </c>
      <c r="H2871" s="28" t="s">
        <v>48</v>
      </c>
      <c r="I2871" s="28" t="s">
        <v>66</v>
      </c>
      <c r="J2871" s="32" t="s">
        <v>1614</v>
      </c>
      <c r="K2871" s="32" t="s">
        <v>974</v>
      </c>
      <c r="L2871" s="29">
        <v>26400.0</v>
      </c>
      <c r="M2871" s="49">
        <v>22000.0</v>
      </c>
      <c r="N2871" s="50"/>
      <c r="O2871" s="48">
        <v>78000.0</v>
      </c>
      <c r="P2871" s="31">
        <f t="shared" si="999"/>
        <v>0.002820512821</v>
      </c>
      <c r="Q2871" s="32">
        <f t="shared" si="1000"/>
        <v>-56000</v>
      </c>
      <c r="R2871" s="32">
        <f t="shared" si="1001"/>
        <v>-66000</v>
      </c>
      <c r="S2871" s="28"/>
      <c r="T2871" s="28">
        <f t="shared" si="998"/>
        <v>1</v>
      </c>
      <c r="U2871" s="28"/>
      <c r="V2871" s="28"/>
      <c r="W2871" s="28"/>
    </row>
    <row r="2872">
      <c r="A2872" s="25" t="s">
        <v>153</v>
      </c>
      <c r="B2872" s="26" t="s">
        <v>1900</v>
      </c>
      <c r="C2872" s="27">
        <v>38.0</v>
      </c>
      <c r="D2872" s="28" t="s">
        <v>8908</v>
      </c>
      <c r="E2872" s="28" t="s">
        <v>1905</v>
      </c>
      <c r="F2872" s="28"/>
      <c r="G2872" s="28" t="s">
        <v>8909</v>
      </c>
      <c r="H2872" s="28"/>
      <c r="I2872" s="28"/>
      <c r="J2872" s="28" t="s">
        <v>1569</v>
      </c>
      <c r="K2872" s="28" t="s">
        <v>772</v>
      </c>
      <c r="L2872" s="29">
        <f t="shared" ref="L2872:L2874" si="1002">M2872*1.2</f>
        <v>48000</v>
      </c>
      <c r="M2872" s="29">
        <v>40000.0</v>
      </c>
      <c r="N2872" s="28"/>
      <c r="O2872" s="37">
        <v>7200.0</v>
      </c>
      <c r="P2872" s="31">
        <f t="shared" ref="P2872:P2881" si="1003">sum(L2872/O2872/100)</f>
        <v>0.06666666667</v>
      </c>
      <c r="Q2872" s="32">
        <f t="shared" ref="Q2872:Q2881" si="1004">sum(L2872-O2872)</f>
        <v>40800</v>
      </c>
      <c r="R2872" s="32">
        <f t="shared" ref="R2872:R2881" si="1005">L2872-O2872-$S$1</f>
        <v>30800</v>
      </c>
      <c r="S2872" s="28"/>
      <c r="T2872" s="28">
        <f t="shared" ref="T2872:T2881" si="1006">IF(O2872&gt;=L2872,1,0)</f>
        <v>0</v>
      </c>
      <c r="V2872" s="28"/>
      <c r="W2872" s="28"/>
      <c r="X2872" s="28"/>
    </row>
    <row r="2873">
      <c r="A2873" s="25" t="s">
        <v>153</v>
      </c>
      <c r="B2873" s="26" t="s">
        <v>1900</v>
      </c>
      <c r="C2873" s="27">
        <v>279.0</v>
      </c>
      <c r="D2873" s="28" t="s">
        <v>8910</v>
      </c>
      <c r="E2873" s="28" t="s">
        <v>1905</v>
      </c>
      <c r="F2873" s="28"/>
      <c r="G2873" s="28" t="s">
        <v>8911</v>
      </c>
      <c r="H2873" s="28"/>
      <c r="I2873" s="28"/>
      <c r="J2873" s="28" t="s">
        <v>1481</v>
      </c>
      <c r="K2873" s="28" t="s">
        <v>1335</v>
      </c>
      <c r="L2873" s="29">
        <f t="shared" si="1002"/>
        <v>19200</v>
      </c>
      <c r="M2873" s="29">
        <v>16000.0</v>
      </c>
      <c r="N2873" s="28"/>
      <c r="O2873" s="37">
        <v>7200.0</v>
      </c>
      <c r="P2873" s="31">
        <f t="shared" si="1003"/>
        <v>0.02666666667</v>
      </c>
      <c r="Q2873" s="32">
        <f t="shared" si="1004"/>
        <v>12000</v>
      </c>
      <c r="R2873" s="32">
        <f t="shared" si="1005"/>
        <v>2000</v>
      </c>
      <c r="S2873" s="28"/>
      <c r="T2873" s="28">
        <f t="shared" si="1006"/>
        <v>0</v>
      </c>
      <c r="V2873" s="28"/>
      <c r="W2873" s="28"/>
      <c r="X2873" s="28"/>
    </row>
    <row r="2874">
      <c r="A2874" s="25" t="s">
        <v>153</v>
      </c>
      <c r="B2874" s="26" t="s">
        <v>1900</v>
      </c>
      <c r="C2874" s="27">
        <v>474.0</v>
      </c>
      <c r="D2874" s="28" t="s">
        <v>8912</v>
      </c>
      <c r="E2874" s="28" t="s">
        <v>1902</v>
      </c>
      <c r="F2874" s="28"/>
      <c r="G2874" s="28" t="s">
        <v>8913</v>
      </c>
      <c r="H2874" s="28"/>
      <c r="I2874" s="28"/>
      <c r="J2874" s="28" t="s">
        <v>289</v>
      </c>
      <c r="K2874" s="28" t="s">
        <v>681</v>
      </c>
      <c r="L2874" s="29">
        <f t="shared" si="1002"/>
        <v>48000</v>
      </c>
      <c r="M2874" s="29">
        <v>40000.0</v>
      </c>
      <c r="N2874" s="28"/>
      <c r="O2874" s="37">
        <v>7200.0</v>
      </c>
      <c r="P2874" s="31">
        <f t="shared" si="1003"/>
        <v>0.06666666667</v>
      </c>
      <c r="Q2874" s="32">
        <f t="shared" si="1004"/>
        <v>40800</v>
      </c>
      <c r="R2874" s="32">
        <f t="shared" si="1005"/>
        <v>30800</v>
      </c>
      <c r="S2874" s="28"/>
      <c r="T2874" s="28">
        <f t="shared" si="1006"/>
        <v>0</v>
      </c>
      <c r="V2874" s="28"/>
      <c r="W2874" s="28"/>
      <c r="X2874" s="28"/>
    </row>
    <row r="2875">
      <c r="A2875" s="33" t="s">
        <v>153</v>
      </c>
      <c r="B2875" s="26" t="s">
        <v>1919</v>
      </c>
      <c r="C2875" s="34">
        <v>91.0</v>
      </c>
      <c r="D2875" s="26" t="s">
        <v>8914</v>
      </c>
      <c r="E2875" s="26" t="s">
        <v>1905</v>
      </c>
      <c r="F2875" s="35"/>
      <c r="G2875" s="26"/>
      <c r="H2875" s="26"/>
      <c r="I2875" s="26"/>
      <c r="J2875" s="26" t="s">
        <v>1091</v>
      </c>
      <c r="K2875" s="26" t="s">
        <v>802</v>
      </c>
      <c r="L2875" s="36">
        <v>100000.0</v>
      </c>
      <c r="M2875" s="29">
        <f t="shared" ref="M2875:M2881" si="1007">L2875</f>
        <v>100000</v>
      </c>
      <c r="N2875" s="28"/>
      <c r="O2875" s="37">
        <v>7200.0</v>
      </c>
      <c r="P2875" s="31">
        <f t="shared" si="1003"/>
        <v>0.1388888889</v>
      </c>
      <c r="Q2875" s="32">
        <f t="shared" si="1004"/>
        <v>92800</v>
      </c>
      <c r="R2875" s="32">
        <f t="shared" si="1005"/>
        <v>82800</v>
      </c>
      <c r="S2875" s="28"/>
      <c r="T2875" s="28">
        <f t="shared" si="1006"/>
        <v>0</v>
      </c>
      <c r="V2875" s="28"/>
      <c r="W2875" s="28"/>
      <c r="X2875" s="28"/>
    </row>
    <row r="2876">
      <c r="A2876" s="33" t="s">
        <v>153</v>
      </c>
      <c r="B2876" s="26" t="s">
        <v>2005</v>
      </c>
      <c r="C2876" s="54">
        <v>567.0</v>
      </c>
      <c r="D2876" s="28" t="s">
        <v>8915</v>
      </c>
      <c r="E2876" s="26" t="s">
        <v>1905</v>
      </c>
      <c r="F2876" s="35" t="s">
        <v>2007</v>
      </c>
      <c r="G2876" s="35" t="s">
        <v>8916</v>
      </c>
      <c r="H2876" s="28"/>
      <c r="I2876" s="28"/>
      <c r="J2876" s="35" t="s">
        <v>1617</v>
      </c>
      <c r="K2876" s="35" t="s">
        <v>801</v>
      </c>
      <c r="L2876" s="40">
        <v>17000.0</v>
      </c>
      <c r="M2876" s="29">
        <f t="shared" si="1007"/>
        <v>17000</v>
      </c>
      <c r="N2876" s="53"/>
      <c r="O2876" s="37">
        <v>7200.0</v>
      </c>
      <c r="P2876" s="31">
        <f t="shared" si="1003"/>
        <v>0.02361111111</v>
      </c>
      <c r="Q2876" s="32">
        <f t="shared" si="1004"/>
        <v>9800</v>
      </c>
      <c r="R2876" s="32">
        <f t="shared" si="1005"/>
        <v>-200</v>
      </c>
      <c r="S2876" s="28"/>
      <c r="T2876" s="28">
        <f t="shared" si="1006"/>
        <v>0</v>
      </c>
      <c r="V2876" s="28"/>
      <c r="W2876" s="28"/>
      <c r="X2876" s="28"/>
    </row>
    <row r="2877">
      <c r="A2877" s="33" t="s">
        <v>153</v>
      </c>
      <c r="B2877" s="26" t="s">
        <v>2005</v>
      </c>
      <c r="C2877" s="54">
        <v>675.0</v>
      </c>
      <c r="D2877" s="28" t="s">
        <v>8917</v>
      </c>
      <c r="E2877" s="26" t="s">
        <v>1902</v>
      </c>
      <c r="F2877" s="35" t="s">
        <v>1952</v>
      </c>
      <c r="G2877" s="35" t="s">
        <v>8918</v>
      </c>
      <c r="H2877" s="28"/>
      <c r="I2877" s="28"/>
      <c r="J2877" s="35" t="s">
        <v>1841</v>
      </c>
      <c r="K2877" s="35" t="s">
        <v>1204</v>
      </c>
      <c r="L2877" s="40">
        <v>30000.0</v>
      </c>
      <c r="M2877" s="29">
        <f t="shared" si="1007"/>
        <v>30000</v>
      </c>
      <c r="N2877" s="53"/>
      <c r="O2877" s="30">
        <v>7200.0</v>
      </c>
      <c r="P2877" s="31">
        <f t="shared" si="1003"/>
        <v>0.04166666667</v>
      </c>
      <c r="Q2877" s="32">
        <f t="shared" si="1004"/>
        <v>22800</v>
      </c>
      <c r="R2877" s="32">
        <f t="shared" si="1005"/>
        <v>12800</v>
      </c>
      <c r="S2877" s="28"/>
      <c r="T2877" s="28">
        <f t="shared" si="1006"/>
        <v>0</v>
      </c>
      <c r="V2877" s="28"/>
      <c r="W2877" s="28"/>
      <c r="X2877" s="28"/>
    </row>
    <row r="2878">
      <c r="A2878" s="52" t="s">
        <v>153</v>
      </c>
      <c r="B2878" s="26" t="s">
        <v>2005</v>
      </c>
      <c r="C2878" s="34">
        <v>794.0</v>
      </c>
      <c r="D2878" s="28" t="str">
        <f>CONCATENATE(A2878," x ", G2878)</f>
        <v>Twilight Son (GB) x Inpromptu (IRE)</v>
      </c>
      <c r="E2878" s="26" t="s">
        <v>1902</v>
      </c>
      <c r="F2878" s="26" t="s">
        <v>2019</v>
      </c>
      <c r="G2878" s="26" t="s">
        <v>8919</v>
      </c>
      <c r="H2878" s="28"/>
      <c r="I2878" s="28"/>
      <c r="J2878" s="26" t="s">
        <v>1091</v>
      </c>
      <c r="K2878" s="26" t="s">
        <v>1088</v>
      </c>
      <c r="L2878" s="55">
        <v>40000.0</v>
      </c>
      <c r="M2878" s="29">
        <f t="shared" si="1007"/>
        <v>40000</v>
      </c>
      <c r="N2878" s="28"/>
      <c r="O2878" s="37">
        <v>7200.0</v>
      </c>
      <c r="P2878" s="31">
        <f t="shared" si="1003"/>
        <v>0.05555555556</v>
      </c>
      <c r="Q2878" s="32">
        <f t="shared" si="1004"/>
        <v>32800</v>
      </c>
      <c r="R2878" s="32">
        <f t="shared" si="1005"/>
        <v>22800</v>
      </c>
      <c r="S2878" s="28"/>
      <c r="T2878" s="28">
        <f t="shared" si="1006"/>
        <v>0</v>
      </c>
      <c r="V2878" s="28"/>
      <c r="W2878" s="28"/>
      <c r="X2878" s="28"/>
    </row>
    <row r="2879">
      <c r="A2879" s="38" t="s">
        <v>153</v>
      </c>
      <c r="B2879" s="34" t="s">
        <v>1928</v>
      </c>
      <c r="C2879" s="39" t="s">
        <v>8920</v>
      </c>
      <c r="D2879" s="28" t="s">
        <v>8921</v>
      </c>
      <c r="E2879" s="26" t="s">
        <v>1905</v>
      </c>
      <c r="F2879" s="28" t="s">
        <v>1924</v>
      </c>
      <c r="G2879" s="28" t="s">
        <v>8922</v>
      </c>
      <c r="H2879" s="28" t="s">
        <v>2391</v>
      </c>
      <c r="I2879" s="28" t="s">
        <v>2505</v>
      </c>
      <c r="J2879" s="28" t="s">
        <v>1425</v>
      </c>
      <c r="K2879" s="28" t="s">
        <v>467</v>
      </c>
      <c r="L2879" s="40">
        <v>18000.0</v>
      </c>
      <c r="M2879" s="29">
        <f t="shared" si="1007"/>
        <v>18000</v>
      </c>
      <c r="N2879" s="41"/>
      <c r="O2879" s="37">
        <v>7200.0</v>
      </c>
      <c r="P2879" s="31">
        <f t="shared" si="1003"/>
        <v>0.025</v>
      </c>
      <c r="Q2879" s="32">
        <f t="shared" si="1004"/>
        <v>10800</v>
      </c>
      <c r="R2879" s="32">
        <f t="shared" si="1005"/>
        <v>800</v>
      </c>
      <c r="S2879" s="28"/>
      <c r="T2879" s="28">
        <f t="shared" si="1006"/>
        <v>0</v>
      </c>
      <c r="V2879" s="28"/>
      <c r="W2879" s="28"/>
      <c r="X2879" s="28"/>
    </row>
    <row r="2880">
      <c r="A2880" s="38" t="s">
        <v>153</v>
      </c>
      <c r="B2880" s="34" t="s">
        <v>1928</v>
      </c>
      <c r="C2880" s="39" t="s">
        <v>8923</v>
      </c>
      <c r="D2880" s="28" t="s">
        <v>8924</v>
      </c>
      <c r="E2880" s="26" t="s">
        <v>1902</v>
      </c>
      <c r="F2880" s="28" t="s">
        <v>1924</v>
      </c>
      <c r="G2880" s="28" t="s">
        <v>8925</v>
      </c>
      <c r="H2880" s="28" t="s">
        <v>2391</v>
      </c>
      <c r="I2880" s="28" t="s">
        <v>2554</v>
      </c>
      <c r="J2880" s="28" t="s">
        <v>1263</v>
      </c>
      <c r="K2880" s="28" t="s">
        <v>551</v>
      </c>
      <c r="L2880" s="40">
        <v>9000.0</v>
      </c>
      <c r="M2880" s="29">
        <f t="shared" si="1007"/>
        <v>9000</v>
      </c>
      <c r="N2880" s="41"/>
      <c r="O2880" s="37">
        <v>7200.0</v>
      </c>
      <c r="P2880" s="31">
        <f t="shared" si="1003"/>
        <v>0.0125</v>
      </c>
      <c r="Q2880" s="32">
        <f t="shared" si="1004"/>
        <v>1800</v>
      </c>
      <c r="R2880" s="32">
        <f t="shared" si="1005"/>
        <v>-8200</v>
      </c>
      <c r="S2880" s="28"/>
      <c r="T2880" s="28">
        <f t="shared" si="1006"/>
        <v>0</v>
      </c>
      <c r="V2880" s="28"/>
      <c r="W2880" s="28"/>
      <c r="X2880" s="28"/>
    </row>
    <row r="2881">
      <c r="A2881" s="38" t="s">
        <v>153</v>
      </c>
      <c r="B2881" s="34" t="s">
        <v>1928</v>
      </c>
      <c r="C2881" s="39" t="s">
        <v>3797</v>
      </c>
      <c r="D2881" s="28" t="s">
        <v>8926</v>
      </c>
      <c r="E2881" s="26" t="s">
        <v>1905</v>
      </c>
      <c r="F2881" s="28" t="s">
        <v>1944</v>
      </c>
      <c r="G2881" s="28" t="s">
        <v>8927</v>
      </c>
      <c r="H2881" s="28" t="s">
        <v>2391</v>
      </c>
      <c r="I2881" s="28" t="s">
        <v>156</v>
      </c>
      <c r="J2881" s="28" t="s">
        <v>1442</v>
      </c>
      <c r="K2881" s="28" t="s">
        <v>1306</v>
      </c>
      <c r="L2881" s="40">
        <v>6000.0</v>
      </c>
      <c r="M2881" s="29">
        <f t="shared" si="1007"/>
        <v>6000</v>
      </c>
      <c r="N2881" s="41"/>
      <c r="O2881" s="37">
        <v>7200.0</v>
      </c>
      <c r="P2881" s="31">
        <f t="shared" si="1003"/>
        <v>0.008333333333</v>
      </c>
      <c r="Q2881" s="32">
        <f t="shared" si="1004"/>
        <v>-1200</v>
      </c>
      <c r="R2881" s="32">
        <f t="shared" si="1005"/>
        <v>-11200</v>
      </c>
      <c r="S2881" s="28"/>
      <c r="T2881" s="28">
        <f t="shared" si="1006"/>
        <v>1</v>
      </c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</row>
    <row r="2882">
      <c r="A2882" s="38" t="s">
        <v>153</v>
      </c>
      <c r="B2882" s="26" t="s">
        <v>1937</v>
      </c>
      <c r="C2882" s="44" t="s">
        <v>8928</v>
      </c>
      <c r="D2882" s="6" t="s">
        <v>8929</v>
      </c>
      <c r="E2882" s="6" t="s">
        <v>1905</v>
      </c>
      <c r="F2882" s="6" t="s">
        <v>1952</v>
      </c>
      <c r="G2882" s="6" t="s">
        <v>8930</v>
      </c>
      <c r="I2882" s="6" t="s">
        <v>2391</v>
      </c>
      <c r="J2882" s="6" t="s">
        <v>1638</v>
      </c>
      <c r="K2882" s="6" t="s">
        <v>525</v>
      </c>
      <c r="L2882" s="29">
        <f>M2882*1.2</f>
        <v>60000</v>
      </c>
      <c r="M2882" s="45">
        <v>50000.0</v>
      </c>
      <c r="O2882" s="30">
        <v>7200.0</v>
      </c>
      <c r="P2882" s="31">
        <v>0.06944444444444445</v>
      </c>
      <c r="Q2882" s="32">
        <v>42800.0</v>
      </c>
      <c r="R2882" s="32">
        <v>32800.0</v>
      </c>
      <c r="S2882" s="28"/>
      <c r="T2882" s="28">
        <f t="shared" ref="T2882:T2884" si="1008">IF(O2882&gt;=M2882,1,0)</f>
        <v>0</v>
      </c>
    </row>
    <row r="2883">
      <c r="A2883" s="25" t="s">
        <v>153</v>
      </c>
      <c r="B2883" s="35" t="s">
        <v>1949</v>
      </c>
      <c r="C2883" s="27" t="s">
        <v>8931</v>
      </c>
      <c r="D2883" s="28" t="s">
        <v>8932</v>
      </c>
      <c r="E2883" s="28" t="s">
        <v>1902</v>
      </c>
      <c r="F2883" s="28" t="s">
        <v>1924</v>
      </c>
      <c r="G2883" s="28" t="s">
        <v>8933</v>
      </c>
      <c r="H2883" s="28" t="s">
        <v>2391</v>
      </c>
      <c r="I2883" s="28" t="s">
        <v>2728</v>
      </c>
      <c r="J2883" s="32" t="s">
        <v>1683</v>
      </c>
      <c r="K2883" s="32" t="s">
        <v>891</v>
      </c>
      <c r="L2883" s="29">
        <v>4800.0</v>
      </c>
      <c r="M2883" s="49">
        <v>4000.0</v>
      </c>
      <c r="N2883" s="50"/>
      <c r="O2883" s="48">
        <v>7200.0</v>
      </c>
      <c r="P2883" s="31">
        <f t="shared" ref="P2883:P2884" si="1009">sum(M2883/O2883/100)</f>
        <v>0.005555555556</v>
      </c>
      <c r="Q2883" s="32">
        <f t="shared" ref="Q2883:Q2884" si="1010">sum(M2883-O2883)</f>
        <v>-3200</v>
      </c>
      <c r="R2883" s="32">
        <f t="shared" ref="R2883:R2884" si="1011">M2883-O2883-$S$1</f>
        <v>-13200</v>
      </c>
      <c r="S2883" s="28"/>
      <c r="T2883" s="28">
        <f t="shared" si="1008"/>
        <v>1</v>
      </c>
      <c r="U2883" s="28"/>
      <c r="V2883" s="28"/>
      <c r="W2883" s="28"/>
    </row>
    <row r="2884">
      <c r="A2884" s="25" t="s">
        <v>153</v>
      </c>
      <c r="B2884" s="35" t="s">
        <v>1983</v>
      </c>
      <c r="C2884" s="27" t="s">
        <v>8934</v>
      </c>
      <c r="D2884" s="28" t="s">
        <v>8935</v>
      </c>
      <c r="E2884" s="28" t="s">
        <v>1905</v>
      </c>
      <c r="F2884" s="28" t="s">
        <v>1924</v>
      </c>
      <c r="G2884" s="28" t="s">
        <v>8936</v>
      </c>
      <c r="H2884" s="28" t="s">
        <v>2391</v>
      </c>
      <c r="I2884" s="28" t="s">
        <v>2176</v>
      </c>
      <c r="J2884" s="32" t="s">
        <v>1724</v>
      </c>
      <c r="K2884" s="32" t="s">
        <v>230</v>
      </c>
      <c r="L2884" s="29">
        <v>1200.0</v>
      </c>
      <c r="M2884" s="49">
        <v>1000.0</v>
      </c>
      <c r="N2884" s="50"/>
      <c r="O2884" s="48">
        <v>7200.0</v>
      </c>
      <c r="P2884" s="31">
        <f t="shared" si="1009"/>
        <v>0.001388888889</v>
      </c>
      <c r="Q2884" s="32">
        <f t="shared" si="1010"/>
        <v>-6200</v>
      </c>
      <c r="R2884" s="32">
        <f t="shared" si="1011"/>
        <v>-16200</v>
      </c>
      <c r="S2884" s="28"/>
      <c r="T2884" s="28">
        <f t="shared" si="1008"/>
        <v>1</v>
      </c>
      <c r="U2884" s="28"/>
      <c r="V2884" s="28"/>
      <c r="W2884" s="28"/>
    </row>
    <row r="2885">
      <c r="A2885" s="52" t="s">
        <v>154</v>
      </c>
      <c r="B2885" s="26" t="s">
        <v>2005</v>
      </c>
      <c r="C2885" s="34">
        <v>557.0</v>
      </c>
      <c r="D2885" s="28" t="s">
        <v>8937</v>
      </c>
      <c r="E2885" s="26" t="s">
        <v>1902</v>
      </c>
      <c r="F2885" s="26" t="s">
        <v>2010</v>
      </c>
      <c r="G2885" s="26" t="s">
        <v>8938</v>
      </c>
      <c r="H2885" s="28"/>
      <c r="I2885" s="28"/>
      <c r="J2885" s="26" t="s">
        <v>1592</v>
      </c>
      <c r="K2885" s="26" t="s">
        <v>505</v>
      </c>
      <c r="L2885" s="40">
        <v>5000.0</v>
      </c>
      <c r="M2885" s="29">
        <f t="shared" ref="M2885:M2893" si="1012">L2885</f>
        <v>5000</v>
      </c>
      <c r="N2885" s="53"/>
      <c r="O2885" s="37">
        <v>12500.0</v>
      </c>
      <c r="P2885" s="31">
        <f t="shared" ref="P2885:P2893" si="1013">sum(L2885/O2885/100)</f>
        <v>0.004</v>
      </c>
      <c r="Q2885" s="32">
        <f t="shared" ref="Q2885:Q2893" si="1014">sum(L2885-O2885)</f>
        <v>-7500</v>
      </c>
      <c r="R2885" s="32">
        <f t="shared" ref="R2885:R2893" si="1015">L2885-O2885-$S$1</f>
        <v>-17500</v>
      </c>
      <c r="S2885" s="28"/>
      <c r="T2885" s="28">
        <f t="shared" ref="T2885:T2893" si="1016">IF(O2885&gt;=L2885,1,0)</f>
        <v>1</v>
      </c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</row>
    <row r="2886">
      <c r="A2886" s="33" t="s">
        <v>154</v>
      </c>
      <c r="B2886" s="26" t="s">
        <v>2005</v>
      </c>
      <c r="C2886" s="54">
        <v>590.0</v>
      </c>
      <c r="D2886" s="28" t="s">
        <v>8939</v>
      </c>
      <c r="E2886" s="26" t="s">
        <v>1905</v>
      </c>
      <c r="F2886" s="35" t="s">
        <v>2007</v>
      </c>
      <c r="G2886" s="35" t="s">
        <v>8940</v>
      </c>
      <c r="H2886" s="28"/>
      <c r="I2886" s="28"/>
      <c r="J2886" s="35" t="s">
        <v>1670</v>
      </c>
      <c r="K2886" s="35" t="s">
        <v>969</v>
      </c>
      <c r="L2886" s="40">
        <v>22000.0</v>
      </c>
      <c r="M2886" s="29">
        <f t="shared" si="1012"/>
        <v>22000</v>
      </c>
      <c r="N2886" s="53"/>
      <c r="O2886" s="37">
        <v>12500.0</v>
      </c>
      <c r="P2886" s="31">
        <f t="shared" si="1013"/>
        <v>0.0176</v>
      </c>
      <c r="Q2886" s="32">
        <f t="shared" si="1014"/>
        <v>9500</v>
      </c>
      <c r="R2886" s="32">
        <f t="shared" si="1015"/>
        <v>-500</v>
      </c>
      <c r="S2886" s="28"/>
      <c r="T2886" s="28">
        <f t="shared" si="1016"/>
        <v>0</v>
      </c>
      <c r="V2886" s="28"/>
      <c r="W2886" s="28"/>
      <c r="X2886" s="28"/>
    </row>
    <row r="2887">
      <c r="A2887" s="52" t="s">
        <v>154</v>
      </c>
      <c r="B2887" s="26" t="s">
        <v>2005</v>
      </c>
      <c r="C2887" s="34">
        <v>919.0</v>
      </c>
      <c r="D2887" s="28" t="str">
        <f>CONCATENATE(A2887," x ", G2887)</f>
        <v>U S Navy Flag (USA) x Pink Moon (IRE)</v>
      </c>
      <c r="E2887" s="26" t="s">
        <v>1902</v>
      </c>
      <c r="F2887" s="26" t="s">
        <v>2019</v>
      </c>
      <c r="G2887" s="26" t="s">
        <v>8941</v>
      </c>
      <c r="H2887" s="28"/>
      <c r="I2887" s="28"/>
      <c r="J2887" s="26" t="s">
        <v>1674</v>
      </c>
      <c r="K2887" s="26" t="s">
        <v>871</v>
      </c>
      <c r="L2887" s="55">
        <v>4000.0</v>
      </c>
      <c r="M2887" s="29">
        <f t="shared" si="1012"/>
        <v>4000</v>
      </c>
      <c r="N2887" s="28"/>
      <c r="O2887" s="37">
        <v>12500.0</v>
      </c>
      <c r="P2887" s="31">
        <f t="shared" si="1013"/>
        <v>0.0032</v>
      </c>
      <c r="Q2887" s="32">
        <f t="shared" si="1014"/>
        <v>-8500</v>
      </c>
      <c r="R2887" s="32">
        <f t="shared" si="1015"/>
        <v>-18500</v>
      </c>
      <c r="S2887" s="28"/>
      <c r="T2887" s="28">
        <f t="shared" si="1016"/>
        <v>1</v>
      </c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</row>
    <row r="2888">
      <c r="A2888" s="38" t="s">
        <v>154</v>
      </c>
      <c r="B2888" s="34" t="s">
        <v>1921</v>
      </c>
      <c r="C2888" s="39" t="s">
        <v>8942</v>
      </c>
      <c r="D2888" s="28" t="s">
        <v>8943</v>
      </c>
      <c r="E2888" s="26" t="s">
        <v>1905</v>
      </c>
      <c r="F2888" s="28" t="s">
        <v>2382</v>
      </c>
      <c r="G2888" s="28" t="s">
        <v>8944</v>
      </c>
      <c r="H2888" s="28" t="s">
        <v>3157</v>
      </c>
      <c r="I2888" s="28" t="s">
        <v>44</v>
      </c>
      <c r="J2888" s="28" t="s">
        <v>293</v>
      </c>
      <c r="K2888" s="28" t="s">
        <v>1293</v>
      </c>
      <c r="L2888" s="40">
        <v>1000.0</v>
      </c>
      <c r="M2888" s="29">
        <f t="shared" si="1012"/>
        <v>1000</v>
      </c>
      <c r="N2888" s="26"/>
      <c r="O2888" s="37">
        <v>12500.0</v>
      </c>
      <c r="P2888" s="31">
        <f t="shared" si="1013"/>
        <v>0.0008</v>
      </c>
      <c r="Q2888" s="32">
        <f t="shared" si="1014"/>
        <v>-11500</v>
      </c>
      <c r="R2888" s="32">
        <f t="shared" si="1015"/>
        <v>-21500</v>
      </c>
      <c r="S2888" s="28"/>
      <c r="T2888" s="28">
        <f t="shared" si="1016"/>
        <v>1</v>
      </c>
      <c r="V2888" s="28"/>
      <c r="W2888" s="28"/>
      <c r="X2888" s="28"/>
    </row>
    <row r="2889">
      <c r="A2889" s="38" t="s">
        <v>154</v>
      </c>
      <c r="B2889" s="34" t="s">
        <v>1921</v>
      </c>
      <c r="C2889" s="39" t="s">
        <v>4171</v>
      </c>
      <c r="D2889" s="28" t="s">
        <v>8945</v>
      </c>
      <c r="E2889" s="26" t="s">
        <v>1902</v>
      </c>
      <c r="F2889" s="28" t="s">
        <v>1924</v>
      </c>
      <c r="G2889" s="28" t="s">
        <v>8946</v>
      </c>
      <c r="H2889" s="28" t="s">
        <v>3157</v>
      </c>
      <c r="I2889" s="28" t="s">
        <v>2205</v>
      </c>
      <c r="J2889" s="28" t="s">
        <v>1449</v>
      </c>
      <c r="K2889" s="28" t="s">
        <v>188</v>
      </c>
      <c r="L2889" s="40">
        <v>2500.0</v>
      </c>
      <c r="M2889" s="29">
        <f t="shared" si="1012"/>
        <v>2500</v>
      </c>
      <c r="N2889" s="26"/>
      <c r="O2889" s="37">
        <v>12500.0</v>
      </c>
      <c r="P2889" s="31">
        <f t="shared" si="1013"/>
        <v>0.002</v>
      </c>
      <c r="Q2889" s="32">
        <f t="shared" si="1014"/>
        <v>-10000</v>
      </c>
      <c r="R2889" s="32">
        <f t="shared" si="1015"/>
        <v>-20000</v>
      </c>
      <c r="S2889" s="28"/>
      <c r="T2889" s="28">
        <f t="shared" si="1016"/>
        <v>1</v>
      </c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</row>
    <row r="2890">
      <c r="A2890" s="38" t="s">
        <v>154</v>
      </c>
      <c r="B2890" s="34" t="s">
        <v>1921</v>
      </c>
      <c r="C2890" s="39" t="s">
        <v>6771</v>
      </c>
      <c r="D2890" s="28" t="s">
        <v>8947</v>
      </c>
      <c r="E2890" s="26" t="s">
        <v>1902</v>
      </c>
      <c r="F2890" s="28" t="s">
        <v>1924</v>
      </c>
      <c r="G2890" s="28" t="s">
        <v>8948</v>
      </c>
      <c r="H2890" s="28" t="s">
        <v>3157</v>
      </c>
      <c r="I2890" s="28" t="s">
        <v>97</v>
      </c>
      <c r="J2890" s="28" t="s">
        <v>1641</v>
      </c>
      <c r="K2890" s="28" t="s">
        <v>698</v>
      </c>
      <c r="L2890" s="40">
        <v>2000.0</v>
      </c>
      <c r="M2890" s="29">
        <f t="shared" si="1012"/>
        <v>2000</v>
      </c>
      <c r="N2890" s="26"/>
      <c r="O2890" s="37">
        <v>12500.0</v>
      </c>
      <c r="P2890" s="31">
        <f t="shared" si="1013"/>
        <v>0.0016</v>
      </c>
      <c r="Q2890" s="32">
        <f t="shared" si="1014"/>
        <v>-10500</v>
      </c>
      <c r="R2890" s="32">
        <f t="shared" si="1015"/>
        <v>-20500</v>
      </c>
      <c r="S2890" s="28"/>
      <c r="T2890" s="28">
        <f t="shared" si="1016"/>
        <v>1</v>
      </c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</row>
    <row r="2891">
      <c r="A2891" s="38" t="s">
        <v>154</v>
      </c>
      <c r="B2891" s="34" t="s">
        <v>1921</v>
      </c>
      <c r="C2891" s="39" t="s">
        <v>6537</v>
      </c>
      <c r="D2891" s="28" t="s">
        <v>8949</v>
      </c>
      <c r="E2891" s="26" t="s">
        <v>1902</v>
      </c>
      <c r="F2891" s="28" t="s">
        <v>1924</v>
      </c>
      <c r="G2891" s="28" t="s">
        <v>8950</v>
      </c>
      <c r="H2891" s="28" t="s">
        <v>3157</v>
      </c>
      <c r="I2891" s="28" t="s">
        <v>146</v>
      </c>
      <c r="J2891" s="28" t="s">
        <v>1800</v>
      </c>
      <c r="K2891" s="28" t="s">
        <v>609</v>
      </c>
      <c r="L2891" s="40">
        <v>7000.0</v>
      </c>
      <c r="M2891" s="29">
        <f t="shared" si="1012"/>
        <v>7000</v>
      </c>
      <c r="N2891" s="26"/>
      <c r="O2891" s="37">
        <v>12500.0</v>
      </c>
      <c r="P2891" s="31">
        <f t="shared" si="1013"/>
        <v>0.0056</v>
      </c>
      <c r="Q2891" s="32">
        <f t="shared" si="1014"/>
        <v>-5500</v>
      </c>
      <c r="R2891" s="32">
        <f t="shared" si="1015"/>
        <v>-15500</v>
      </c>
      <c r="S2891" s="28"/>
      <c r="T2891" s="28">
        <f t="shared" si="1016"/>
        <v>1</v>
      </c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</row>
    <row r="2892">
      <c r="A2892" s="38" t="s">
        <v>154</v>
      </c>
      <c r="B2892" s="34" t="s">
        <v>1921</v>
      </c>
      <c r="C2892" s="39" t="s">
        <v>5169</v>
      </c>
      <c r="D2892" s="28" t="s">
        <v>8951</v>
      </c>
      <c r="E2892" s="26" t="s">
        <v>1902</v>
      </c>
      <c r="F2892" s="28" t="s">
        <v>1924</v>
      </c>
      <c r="G2892" s="28" t="s">
        <v>8952</v>
      </c>
      <c r="H2892" s="28" t="s">
        <v>3157</v>
      </c>
      <c r="I2892" s="28" t="s">
        <v>2209</v>
      </c>
      <c r="J2892" s="28" t="s">
        <v>1640</v>
      </c>
      <c r="K2892" s="28" t="s">
        <v>1058</v>
      </c>
      <c r="L2892" s="40">
        <v>1000.0</v>
      </c>
      <c r="M2892" s="29">
        <f t="shared" si="1012"/>
        <v>1000</v>
      </c>
      <c r="N2892" s="26"/>
      <c r="O2892" s="37">
        <v>12500.0</v>
      </c>
      <c r="P2892" s="31">
        <f t="shared" si="1013"/>
        <v>0.0008</v>
      </c>
      <c r="Q2892" s="32">
        <f t="shared" si="1014"/>
        <v>-11500</v>
      </c>
      <c r="R2892" s="32">
        <f t="shared" si="1015"/>
        <v>-21500</v>
      </c>
      <c r="S2892" s="28"/>
      <c r="T2892" s="28">
        <f t="shared" si="1016"/>
        <v>1</v>
      </c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</row>
    <row r="2893">
      <c r="A2893" s="38" t="s">
        <v>154</v>
      </c>
      <c r="B2893" s="34" t="s">
        <v>1921</v>
      </c>
      <c r="C2893" s="39" t="s">
        <v>6256</v>
      </c>
      <c r="D2893" s="28" t="s">
        <v>8953</v>
      </c>
      <c r="E2893" s="26" t="s">
        <v>1905</v>
      </c>
      <c r="F2893" s="28" t="s">
        <v>1924</v>
      </c>
      <c r="G2893" s="28" t="s">
        <v>8954</v>
      </c>
      <c r="H2893" s="28" t="s">
        <v>3157</v>
      </c>
      <c r="I2893" s="28" t="s">
        <v>8955</v>
      </c>
      <c r="J2893" s="28" t="s">
        <v>1588</v>
      </c>
      <c r="K2893" s="28" t="s">
        <v>666</v>
      </c>
      <c r="L2893" s="40">
        <v>4000.0</v>
      </c>
      <c r="M2893" s="29">
        <f t="shared" si="1012"/>
        <v>4000</v>
      </c>
      <c r="N2893" s="26"/>
      <c r="O2893" s="37">
        <v>12500.0</v>
      </c>
      <c r="P2893" s="31">
        <f t="shared" si="1013"/>
        <v>0.0032</v>
      </c>
      <c r="Q2893" s="32">
        <f t="shared" si="1014"/>
        <v>-8500</v>
      </c>
      <c r="R2893" s="32">
        <f t="shared" si="1015"/>
        <v>-18500</v>
      </c>
      <c r="S2893" s="28"/>
      <c r="T2893" s="28">
        <f t="shared" si="1016"/>
        <v>1</v>
      </c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</row>
    <row r="2894">
      <c r="A2894" s="25" t="s">
        <v>154</v>
      </c>
      <c r="B2894" s="35" t="s">
        <v>1949</v>
      </c>
      <c r="C2894" s="27" t="s">
        <v>8956</v>
      </c>
      <c r="D2894" s="28" t="s">
        <v>8957</v>
      </c>
      <c r="E2894" s="28" t="s">
        <v>1905</v>
      </c>
      <c r="F2894" s="28" t="s">
        <v>1924</v>
      </c>
      <c r="G2894" s="28" t="s">
        <v>8958</v>
      </c>
      <c r="H2894" s="28" t="s">
        <v>3157</v>
      </c>
      <c r="I2894" s="28" t="s">
        <v>2351</v>
      </c>
      <c r="J2894" s="32" t="s">
        <v>1828</v>
      </c>
      <c r="K2894" s="32" t="s">
        <v>191</v>
      </c>
      <c r="L2894" s="29">
        <v>1800.0</v>
      </c>
      <c r="M2894" s="49">
        <v>1500.0</v>
      </c>
      <c r="N2894" s="50"/>
      <c r="O2894" s="48">
        <v>12500.0</v>
      </c>
      <c r="P2894" s="31">
        <f>sum(M2894/O2894/100)</f>
        <v>0.0012</v>
      </c>
      <c r="Q2894" s="32">
        <f>sum(M2894-O2894)</f>
        <v>-11000</v>
      </c>
      <c r="R2894" s="32">
        <f>M2894-O2894-$S$1</f>
        <v>-21000</v>
      </c>
      <c r="S2894" s="28"/>
      <c r="T2894" s="28">
        <f>IF(O2894&gt;=M2894,1,0)</f>
        <v>1</v>
      </c>
      <c r="U2894" s="28"/>
      <c r="V2894" s="28"/>
      <c r="W2894" s="28"/>
    </row>
    <row r="2895">
      <c r="A2895" s="25" t="s">
        <v>155</v>
      </c>
      <c r="B2895" s="26" t="s">
        <v>1900</v>
      </c>
      <c r="C2895" s="27">
        <v>6.0</v>
      </c>
      <c r="D2895" s="28" t="s">
        <v>8959</v>
      </c>
      <c r="E2895" s="28" t="s">
        <v>1905</v>
      </c>
      <c r="F2895" s="28"/>
      <c r="G2895" s="28" t="s">
        <v>8960</v>
      </c>
      <c r="H2895" s="28"/>
      <c r="I2895" s="28"/>
      <c r="J2895" s="28" t="s">
        <v>1692</v>
      </c>
      <c r="K2895" s="28" t="s">
        <v>1305</v>
      </c>
      <c r="L2895" s="29">
        <f t="shared" ref="L2895:L2905" si="1017">M2895*1.2</f>
        <v>25200</v>
      </c>
      <c r="M2895" s="29">
        <v>21000.0</v>
      </c>
      <c r="N2895" s="28"/>
      <c r="O2895" s="30">
        <v>6000.0</v>
      </c>
      <c r="P2895" s="31">
        <f t="shared" ref="P2895:P2908" si="1018">sum(L2895/O2895/100)</f>
        <v>0.042</v>
      </c>
      <c r="Q2895" s="32">
        <f t="shared" ref="Q2895:Q2908" si="1019">sum(L2895-O2895)</f>
        <v>19200</v>
      </c>
      <c r="R2895" s="32">
        <f t="shared" ref="R2895:R2908" si="1020">L2895-O2895-$S$1</f>
        <v>9200</v>
      </c>
      <c r="S2895" s="28"/>
      <c r="T2895" s="28">
        <f t="shared" ref="T2895:T2908" si="1021">IF(O2895&gt;=L2895,1,0)</f>
        <v>0</v>
      </c>
      <c r="V2895" s="28"/>
      <c r="W2895" s="28"/>
      <c r="X2895" s="28"/>
    </row>
    <row r="2896">
      <c r="A2896" s="25" t="s">
        <v>155</v>
      </c>
      <c r="B2896" s="26" t="s">
        <v>1900</v>
      </c>
      <c r="C2896" s="27">
        <v>90.0</v>
      </c>
      <c r="D2896" s="28" t="s">
        <v>8961</v>
      </c>
      <c r="E2896" s="28" t="s">
        <v>1902</v>
      </c>
      <c r="F2896" s="28"/>
      <c r="G2896" s="28" t="s">
        <v>8962</v>
      </c>
      <c r="H2896" s="28"/>
      <c r="I2896" s="28"/>
      <c r="J2896" s="28" t="s">
        <v>1567</v>
      </c>
      <c r="K2896" s="28" t="s">
        <v>525</v>
      </c>
      <c r="L2896" s="29">
        <f t="shared" si="1017"/>
        <v>21600</v>
      </c>
      <c r="M2896" s="29">
        <v>18000.0</v>
      </c>
      <c r="N2896" s="28"/>
      <c r="O2896" s="30">
        <v>6000.0</v>
      </c>
      <c r="P2896" s="31">
        <f t="shared" si="1018"/>
        <v>0.036</v>
      </c>
      <c r="Q2896" s="32">
        <f t="shared" si="1019"/>
        <v>15600</v>
      </c>
      <c r="R2896" s="32">
        <f t="shared" si="1020"/>
        <v>5600</v>
      </c>
      <c r="S2896" s="28"/>
      <c r="T2896" s="28">
        <f t="shared" si="1021"/>
        <v>0</v>
      </c>
      <c r="V2896" s="28"/>
      <c r="W2896" s="28"/>
      <c r="X2896" s="28"/>
    </row>
    <row r="2897">
      <c r="A2897" s="25" t="s">
        <v>155</v>
      </c>
      <c r="B2897" s="26" t="s">
        <v>1900</v>
      </c>
      <c r="C2897" s="27">
        <v>141.0</v>
      </c>
      <c r="D2897" s="28" t="s">
        <v>8963</v>
      </c>
      <c r="E2897" s="28" t="s">
        <v>1905</v>
      </c>
      <c r="F2897" s="28"/>
      <c r="G2897" s="28" t="s">
        <v>8964</v>
      </c>
      <c r="H2897" s="28"/>
      <c r="I2897" s="28"/>
      <c r="J2897" s="28" t="s">
        <v>1692</v>
      </c>
      <c r="K2897" s="28" t="s">
        <v>425</v>
      </c>
      <c r="L2897" s="29">
        <f t="shared" si="1017"/>
        <v>12000</v>
      </c>
      <c r="M2897" s="29">
        <v>10000.0</v>
      </c>
      <c r="N2897" s="28"/>
      <c r="O2897" s="30">
        <v>6000.0</v>
      </c>
      <c r="P2897" s="31">
        <f t="shared" si="1018"/>
        <v>0.02</v>
      </c>
      <c r="Q2897" s="32">
        <f t="shared" si="1019"/>
        <v>6000</v>
      </c>
      <c r="R2897" s="32">
        <f t="shared" si="1020"/>
        <v>-4000</v>
      </c>
      <c r="S2897" s="28"/>
      <c r="T2897" s="28">
        <f t="shared" si="1021"/>
        <v>0</v>
      </c>
      <c r="V2897" s="28"/>
      <c r="W2897" s="28"/>
      <c r="X2897" s="28"/>
    </row>
    <row r="2898">
      <c r="A2898" s="25" t="s">
        <v>155</v>
      </c>
      <c r="B2898" s="26" t="s">
        <v>1900</v>
      </c>
      <c r="C2898" s="27">
        <v>183.0</v>
      </c>
      <c r="D2898" s="28" t="s">
        <v>8965</v>
      </c>
      <c r="E2898" s="28" t="s">
        <v>1905</v>
      </c>
      <c r="F2898" s="28"/>
      <c r="G2898" s="28" t="s">
        <v>8966</v>
      </c>
      <c r="H2898" s="28"/>
      <c r="I2898" s="28"/>
      <c r="J2898" s="28" t="s">
        <v>1692</v>
      </c>
      <c r="K2898" s="28" t="s">
        <v>490</v>
      </c>
      <c r="L2898" s="29">
        <f t="shared" si="1017"/>
        <v>48000</v>
      </c>
      <c r="M2898" s="29">
        <v>40000.0</v>
      </c>
      <c r="N2898" s="28"/>
      <c r="O2898" s="30">
        <v>6000.0</v>
      </c>
      <c r="P2898" s="31">
        <f t="shared" si="1018"/>
        <v>0.08</v>
      </c>
      <c r="Q2898" s="32">
        <f t="shared" si="1019"/>
        <v>42000</v>
      </c>
      <c r="R2898" s="32">
        <f t="shared" si="1020"/>
        <v>32000</v>
      </c>
      <c r="S2898" s="28"/>
      <c r="T2898" s="28">
        <f t="shared" si="1021"/>
        <v>0</v>
      </c>
      <c r="V2898" s="28"/>
      <c r="W2898" s="28"/>
      <c r="X2898" s="28"/>
    </row>
    <row r="2899">
      <c r="A2899" s="25" t="s">
        <v>155</v>
      </c>
      <c r="B2899" s="26" t="s">
        <v>1900</v>
      </c>
      <c r="C2899" s="27">
        <v>229.0</v>
      </c>
      <c r="D2899" s="28" t="s">
        <v>8967</v>
      </c>
      <c r="E2899" s="28" t="s">
        <v>1902</v>
      </c>
      <c r="F2899" s="28"/>
      <c r="G2899" s="28" t="s">
        <v>8968</v>
      </c>
      <c r="H2899" s="28"/>
      <c r="I2899" s="28"/>
      <c r="J2899" s="28" t="s">
        <v>1873</v>
      </c>
      <c r="K2899" s="28" t="s">
        <v>1188</v>
      </c>
      <c r="L2899" s="29">
        <f t="shared" si="1017"/>
        <v>50400</v>
      </c>
      <c r="M2899" s="29">
        <v>42000.0</v>
      </c>
      <c r="N2899" s="28"/>
      <c r="O2899" s="30">
        <v>6000.0</v>
      </c>
      <c r="P2899" s="31">
        <f t="shared" si="1018"/>
        <v>0.084</v>
      </c>
      <c r="Q2899" s="32">
        <f t="shared" si="1019"/>
        <v>44400</v>
      </c>
      <c r="R2899" s="32">
        <f t="shared" si="1020"/>
        <v>34400</v>
      </c>
      <c r="S2899" s="28"/>
      <c r="T2899" s="28">
        <f t="shared" si="1021"/>
        <v>0</v>
      </c>
      <c r="V2899" s="28"/>
      <c r="W2899" s="28"/>
      <c r="X2899" s="28"/>
    </row>
    <row r="2900">
      <c r="A2900" s="25" t="s">
        <v>155</v>
      </c>
      <c r="B2900" s="26" t="s">
        <v>1900</v>
      </c>
      <c r="C2900" s="27">
        <v>239.0</v>
      </c>
      <c r="D2900" s="28" t="s">
        <v>8969</v>
      </c>
      <c r="E2900" s="28" t="s">
        <v>1905</v>
      </c>
      <c r="F2900" s="28"/>
      <c r="G2900" s="28" t="s">
        <v>8970</v>
      </c>
      <c r="H2900" s="28"/>
      <c r="I2900" s="28"/>
      <c r="J2900" s="28" t="s">
        <v>1692</v>
      </c>
      <c r="K2900" s="28" t="s">
        <v>227</v>
      </c>
      <c r="L2900" s="29">
        <f t="shared" si="1017"/>
        <v>26400</v>
      </c>
      <c r="M2900" s="29">
        <v>22000.0</v>
      </c>
      <c r="N2900" s="28"/>
      <c r="O2900" s="30">
        <v>6000.0</v>
      </c>
      <c r="P2900" s="31">
        <f t="shared" si="1018"/>
        <v>0.044</v>
      </c>
      <c r="Q2900" s="32">
        <f t="shared" si="1019"/>
        <v>20400</v>
      </c>
      <c r="R2900" s="32">
        <f t="shared" si="1020"/>
        <v>10400</v>
      </c>
      <c r="S2900" s="28"/>
      <c r="T2900" s="28">
        <f t="shared" si="1021"/>
        <v>0</v>
      </c>
      <c r="V2900" s="28"/>
      <c r="W2900" s="28"/>
      <c r="X2900" s="28"/>
    </row>
    <row r="2901">
      <c r="A2901" s="25" t="s">
        <v>155</v>
      </c>
      <c r="B2901" s="26" t="s">
        <v>1900</v>
      </c>
      <c r="C2901" s="27">
        <v>272.0</v>
      </c>
      <c r="D2901" s="28" t="s">
        <v>8971</v>
      </c>
      <c r="E2901" s="28" t="s">
        <v>1902</v>
      </c>
      <c r="F2901" s="28"/>
      <c r="G2901" s="28" t="s">
        <v>8972</v>
      </c>
      <c r="H2901" s="28"/>
      <c r="I2901" s="28"/>
      <c r="J2901" s="28" t="s">
        <v>1612</v>
      </c>
      <c r="K2901" s="28" t="s">
        <v>381</v>
      </c>
      <c r="L2901" s="29">
        <f t="shared" si="1017"/>
        <v>27600</v>
      </c>
      <c r="M2901" s="29">
        <v>23000.0</v>
      </c>
      <c r="N2901" s="28"/>
      <c r="O2901" s="30">
        <v>6000.0</v>
      </c>
      <c r="P2901" s="31">
        <f t="shared" si="1018"/>
        <v>0.046</v>
      </c>
      <c r="Q2901" s="32">
        <f t="shared" si="1019"/>
        <v>21600</v>
      </c>
      <c r="R2901" s="32">
        <f t="shared" si="1020"/>
        <v>11600</v>
      </c>
      <c r="S2901" s="28"/>
      <c r="T2901" s="28">
        <f t="shared" si="1021"/>
        <v>0</v>
      </c>
      <c r="V2901" s="28"/>
      <c r="W2901" s="28"/>
      <c r="X2901" s="28"/>
    </row>
    <row r="2902">
      <c r="A2902" s="25" t="s">
        <v>155</v>
      </c>
      <c r="B2902" s="26" t="s">
        <v>1900</v>
      </c>
      <c r="C2902" s="27">
        <v>273.0</v>
      </c>
      <c r="D2902" s="28" t="s">
        <v>8973</v>
      </c>
      <c r="E2902" s="28" t="s">
        <v>1905</v>
      </c>
      <c r="F2902" s="28"/>
      <c r="G2902" s="28" t="s">
        <v>8974</v>
      </c>
      <c r="H2902" s="28"/>
      <c r="I2902" s="28"/>
      <c r="J2902" s="28" t="s">
        <v>1723</v>
      </c>
      <c r="K2902" s="28" t="s">
        <v>1166</v>
      </c>
      <c r="L2902" s="29">
        <f t="shared" si="1017"/>
        <v>6000</v>
      </c>
      <c r="M2902" s="29">
        <v>5000.0</v>
      </c>
      <c r="N2902" s="28"/>
      <c r="O2902" s="30">
        <v>6000.0</v>
      </c>
      <c r="P2902" s="31">
        <f t="shared" si="1018"/>
        <v>0.01</v>
      </c>
      <c r="Q2902" s="32">
        <f t="shared" si="1019"/>
        <v>0</v>
      </c>
      <c r="R2902" s="32">
        <f t="shared" si="1020"/>
        <v>-10000</v>
      </c>
      <c r="S2902" s="28"/>
      <c r="T2902" s="28">
        <f t="shared" si="1021"/>
        <v>1</v>
      </c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</row>
    <row r="2903">
      <c r="A2903" s="25" t="s">
        <v>155</v>
      </c>
      <c r="B2903" s="26" t="s">
        <v>1900</v>
      </c>
      <c r="C2903" s="27">
        <v>282.0</v>
      </c>
      <c r="D2903" s="28" t="s">
        <v>8975</v>
      </c>
      <c r="E2903" s="28" t="s">
        <v>1902</v>
      </c>
      <c r="F2903" s="28"/>
      <c r="G2903" s="28" t="s">
        <v>8976</v>
      </c>
      <c r="H2903" s="28"/>
      <c r="I2903" s="28"/>
      <c r="J2903" s="28" t="s">
        <v>1387</v>
      </c>
      <c r="K2903" s="28" t="s">
        <v>1189</v>
      </c>
      <c r="L2903" s="29">
        <f t="shared" si="1017"/>
        <v>30000</v>
      </c>
      <c r="M2903" s="29">
        <v>25000.0</v>
      </c>
      <c r="N2903" s="28"/>
      <c r="O2903" s="30">
        <v>6000.0</v>
      </c>
      <c r="P2903" s="31">
        <f t="shared" si="1018"/>
        <v>0.05</v>
      </c>
      <c r="Q2903" s="32">
        <f t="shared" si="1019"/>
        <v>24000</v>
      </c>
      <c r="R2903" s="32">
        <f t="shared" si="1020"/>
        <v>14000</v>
      </c>
      <c r="S2903" s="28"/>
      <c r="T2903" s="28">
        <f t="shared" si="1021"/>
        <v>0</v>
      </c>
      <c r="V2903" s="28"/>
      <c r="W2903" s="28"/>
      <c r="X2903" s="28"/>
    </row>
    <row r="2904">
      <c r="A2904" s="25" t="s">
        <v>155</v>
      </c>
      <c r="B2904" s="26" t="s">
        <v>1900</v>
      </c>
      <c r="C2904" s="27">
        <v>322.0</v>
      </c>
      <c r="D2904" s="28" t="s">
        <v>8977</v>
      </c>
      <c r="E2904" s="28" t="s">
        <v>1905</v>
      </c>
      <c r="F2904" s="28"/>
      <c r="G2904" s="28" t="s">
        <v>8978</v>
      </c>
      <c r="H2904" s="28"/>
      <c r="I2904" s="28"/>
      <c r="J2904" s="28" t="s">
        <v>1722</v>
      </c>
      <c r="K2904" s="28" t="s">
        <v>1012</v>
      </c>
      <c r="L2904" s="29">
        <f t="shared" si="1017"/>
        <v>78000</v>
      </c>
      <c r="M2904" s="29">
        <v>65000.0</v>
      </c>
      <c r="N2904" s="28"/>
      <c r="O2904" s="30">
        <v>6000.0</v>
      </c>
      <c r="P2904" s="31">
        <f t="shared" si="1018"/>
        <v>0.13</v>
      </c>
      <c r="Q2904" s="32">
        <f t="shared" si="1019"/>
        <v>72000</v>
      </c>
      <c r="R2904" s="32">
        <f t="shared" si="1020"/>
        <v>62000</v>
      </c>
      <c r="S2904" s="28"/>
      <c r="T2904" s="28">
        <f t="shared" si="1021"/>
        <v>0</v>
      </c>
      <c r="V2904" s="28"/>
      <c r="W2904" s="28"/>
      <c r="X2904" s="28"/>
    </row>
    <row r="2905">
      <c r="A2905" s="25" t="s">
        <v>155</v>
      </c>
      <c r="B2905" s="26" t="s">
        <v>1900</v>
      </c>
      <c r="C2905" s="27">
        <v>327.0</v>
      </c>
      <c r="D2905" s="28" t="s">
        <v>8979</v>
      </c>
      <c r="E2905" s="28" t="s">
        <v>1905</v>
      </c>
      <c r="F2905" s="28"/>
      <c r="G2905" s="28" t="s">
        <v>8980</v>
      </c>
      <c r="H2905" s="28"/>
      <c r="I2905" s="28"/>
      <c r="J2905" s="28" t="s">
        <v>1409</v>
      </c>
      <c r="K2905" s="28" t="s">
        <v>1166</v>
      </c>
      <c r="L2905" s="29">
        <f t="shared" si="1017"/>
        <v>6000</v>
      </c>
      <c r="M2905" s="29">
        <v>5000.0</v>
      </c>
      <c r="N2905" s="28"/>
      <c r="O2905" s="30">
        <v>6000.0</v>
      </c>
      <c r="P2905" s="31">
        <f t="shared" si="1018"/>
        <v>0.01</v>
      </c>
      <c r="Q2905" s="32">
        <f t="shared" si="1019"/>
        <v>0</v>
      </c>
      <c r="R2905" s="32">
        <f t="shared" si="1020"/>
        <v>-10000</v>
      </c>
      <c r="S2905" s="28"/>
      <c r="T2905" s="28">
        <f t="shared" si="1021"/>
        <v>1</v>
      </c>
      <c r="V2905" s="28"/>
      <c r="W2905" s="28"/>
      <c r="X2905" s="28"/>
    </row>
    <row r="2906">
      <c r="A2906" s="52" t="s">
        <v>155</v>
      </c>
      <c r="B2906" s="26" t="s">
        <v>2005</v>
      </c>
      <c r="C2906" s="34">
        <v>768.0</v>
      </c>
      <c r="D2906" s="26" t="s">
        <v>8981</v>
      </c>
      <c r="E2906" s="26" t="s">
        <v>1902</v>
      </c>
      <c r="F2906" s="26" t="s">
        <v>1924</v>
      </c>
      <c r="G2906" s="26" t="s">
        <v>8982</v>
      </c>
      <c r="H2906" s="28"/>
      <c r="I2906" s="28"/>
      <c r="J2906" s="26" t="s">
        <v>1847</v>
      </c>
      <c r="K2906" s="26" t="s">
        <v>525</v>
      </c>
      <c r="L2906" s="36">
        <v>31000.0</v>
      </c>
      <c r="M2906" s="29">
        <f t="shared" ref="M2906:M2908" si="1022">L2906</f>
        <v>31000</v>
      </c>
      <c r="N2906" s="53"/>
      <c r="O2906" s="30">
        <v>6000.0</v>
      </c>
      <c r="P2906" s="31">
        <f t="shared" si="1018"/>
        <v>0.05166666667</v>
      </c>
      <c r="Q2906" s="32">
        <f t="shared" si="1019"/>
        <v>25000</v>
      </c>
      <c r="R2906" s="32">
        <f t="shared" si="1020"/>
        <v>15000</v>
      </c>
      <c r="S2906" s="28"/>
      <c r="T2906" s="28">
        <f t="shared" si="1021"/>
        <v>0</v>
      </c>
      <c r="V2906" s="28"/>
      <c r="W2906" s="28"/>
      <c r="X2906" s="28"/>
    </row>
    <row r="2907">
      <c r="A2907" s="38" t="s">
        <v>155</v>
      </c>
      <c r="B2907" s="34" t="s">
        <v>1921</v>
      </c>
      <c r="C2907" s="39" t="s">
        <v>8983</v>
      </c>
      <c r="D2907" s="28" t="s">
        <v>8984</v>
      </c>
      <c r="E2907" s="26" t="s">
        <v>1902</v>
      </c>
      <c r="F2907" s="28" t="s">
        <v>1924</v>
      </c>
      <c r="G2907" s="28" t="s">
        <v>8985</v>
      </c>
      <c r="H2907" s="28" t="s">
        <v>88</v>
      </c>
      <c r="I2907" s="28" t="s">
        <v>8986</v>
      </c>
      <c r="J2907" s="28" t="s">
        <v>1697</v>
      </c>
      <c r="K2907" s="28" t="s">
        <v>576</v>
      </c>
      <c r="L2907" s="40">
        <v>15000.0</v>
      </c>
      <c r="M2907" s="29">
        <f t="shared" si="1022"/>
        <v>15000</v>
      </c>
      <c r="N2907" s="41"/>
      <c r="O2907" s="30">
        <v>6000.0</v>
      </c>
      <c r="P2907" s="31">
        <f t="shared" si="1018"/>
        <v>0.025</v>
      </c>
      <c r="Q2907" s="32">
        <f t="shared" si="1019"/>
        <v>9000</v>
      </c>
      <c r="R2907" s="32">
        <f t="shared" si="1020"/>
        <v>-1000</v>
      </c>
      <c r="S2907" s="28"/>
      <c r="T2907" s="28">
        <f t="shared" si="1021"/>
        <v>0</v>
      </c>
      <c r="V2907" s="28"/>
      <c r="W2907" s="28"/>
      <c r="X2907" s="28"/>
    </row>
    <row r="2908">
      <c r="A2908" s="38" t="s">
        <v>155</v>
      </c>
      <c r="B2908" s="34" t="s">
        <v>1928</v>
      </c>
      <c r="C2908" s="39" t="s">
        <v>4989</v>
      </c>
      <c r="D2908" s="28" t="s">
        <v>8987</v>
      </c>
      <c r="E2908" s="26" t="s">
        <v>1902</v>
      </c>
      <c r="F2908" s="28" t="s">
        <v>1924</v>
      </c>
      <c r="G2908" s="28" t="s">
        <v>8988</v>
      </c>
      <c r="H2908" s="28" t="s">
        <v>88</v>
      </c>
      <c r="I2908" s="28" t="s">
        <v>9</v>
      </c>
      <c r="J2908" s="28" t="s">
        <v>1850</v>
      </c>
      <c r="K2908" s="28" t="s">
        <v>1011</v>
      </c>
      <c r="L2908" s="40">
        <v>30000.0</v>
      </c>
      <c r="M2908" s="29">
        <f t="shared" si="1022"/>
        <v>30000</v>
      </c>
      <c r="N2908" s="41"/>
      <c r="O2908" s="30">
        <v>6000.0</v>
      </c>
      <c r="P2908" s="31">
        <f t="shared" si="1018"/>
        <v>0.05</v>
      </c>
      <c r="Q2908" s="32">
        <f t="shared" si="1019"/>
        <v>24000</v>
      </c>
      <c r="R2908" s="32">
        <f t="shared" si="1020"/>
        <v>14000</v>
      </c>
      <c r="S2908" s="28"/>
      <c r="T2908" s="28">
        <f t="shared" si="1021"/>
        <v>0</v>
      </c>
      <c r="V2908" s="28"/>
      <c r="W2908" s="28"/>
      <c r="X2908" s="28"/>
    </row>
    <row r="2909">
      <c r="A2909" s="25" t="s">
        <v>155</v>
      </c>
      <c r="B2909" s="26" t="s">
        <v>1937</v>
      </c>
      <c r="C2909" s="42" t="s">
        <v>8989</v>
      </c>
      <c r="D2909" s="28" t="s">
        <v>8990</v>
      </c>
      <c r="E2909" s="28" t="s">
        <v>1902</v>
      </c>
      <c r="F2909" s="28" t="s">
        <v>1924</v>
      </c>
      <c r="G2909" s="28" t="s">
        <v>8991</v>
      </c>
      <c r="H2909" s="28" t="s">
        <v>88</v>
      </c>
      <c r="I2909" s="28" t="s">
        <v>6579</v>
      </c>
      <c r="J2909" s="28" t="s">
        <v>1833</v>
      </c>
      <c r="K2909" s="28" t="s">
        <v>695</v>
      </c>
      <c r="L2909" s="29">
        <f t="shared" ref="L2909:L2913" si="1023">M2909*1.2</f>
        <v>38400</v>
      </c>
      <c r="M2909" s="43">
        <v>32000.0</v>
      </c>
      <c r="N2909" s="28"/>
      <c r="O2909" s="30">
        <v>6000.0</v>
      </c>
      <c r="P2909" s="31">
        <f>sum(M2909/O2909/100)</f>
        <v>0.05333333333</v>
      </c>
      <c r="Q2909" s="32">
        <f>sum(M2909-O2909)</f>
        <v>26000</v>
      </c>
      <c r="R2909" s="32">
        <f>M2909-O2909-$S$1</f>
        <v>16000</v>
      </c>
      <c r="S2909" s="28"/>
      <c r="T2909" s="28">
        <f t="shared" ref="T2909:T2927" si="1024">IF(O2909&gt;=M2909,1,0)</f>
        <v>0</v>
      </c>
      <c r="V2909" s="28"/>
      <c r="W2909" s="28"/>
      <c r="X2909" s="28"/>
    </row>
    <row r="2910">
      <c r="A2910" s="25" t="s">
        <v>155</v>
      </c>
      <c r="B2910" s="26" t="s">
        <v>1937</v>
      </c>
      <c r="C2910" s="44" t="s">
        <v>8989</v>
      </c>
      <c r="D2910" s="6" t="s">
        <v>8990</v>
      </c>
      <c r="E2910" s="6" t="s">
        <v>1902</v>
      </c>
      <c r="F2910" s="6" t="s">
        <v>1924</v>
      </c>
      <c r="G2910" s="6" t="s">
        <v>8991</v>
      </c>
      <c r="I2910" s="6" t="s">
        <v>88</v>
      </c>
      <c r="J2910" s="6" t="s">
        <v>1833</v>
      </c>
      <c r="K2910" s="6" t="s">
        <v>695</v>
      </c>
      <c r="L2910" s="29">
        <f t="shared" si="1023"/>
        <v>38400</v>
      </c>
      <c r="M2910" s="45">
        <v>32000.0</v>
      </c>
      <c r="O2910" s="30">
        <v>6000.0</v>
      </c>
      <c r="P2910" s="31">
        <v>0.05333333333333333</v>
      </c>
      <c r="Q2910" s="32">
        <v>26000.0</v>
      </c>
      <c r="R2910" s="32">
        <v>16000.0</v>
      </c>
      <c r="S2910" s="28"/>
      <c r="T2910" s="28">
        <f t="shared" si="1024"/>
        <v>0</v>
      </c>
    </row>
    <row r="2911">
      <c r="A2911" s="25" t="s">
        <v>155</v>
      </c>
      <c r="B2911" s="26" t="s">
        <v>1937</v>
      </c>
      <c r="C2911" s="44" t="s">
        <v>8992</v>
      </c>
      <c r="D2911" s="6" t="s">
        <v>8993</v>
      </c>
      <c r="E2911" s="6" t="s">
        <v>1902</v>
      </c>
      <c r="F2911" s="6" t="s">
        <v>1924</v>
      </c>
      <c r="G2911" s="6" t="s">
        <v>8994</v>
      </c>
      <c r="I2911" s="6" t="s">
        <v>88</v>
      </c>
      <c r="J2911" s="6" t="s">
        <v>1846</v>
      </c>
      <c r="K2911" s="6" t="s">
        <v>594</v>
      </c>
      <c r="L2911" s="29">
        <f t="shared" si="1023"/>
        <v>84000</v>
      </c>
      <c r="M2911" s="45">
        <v>70000.0</v>
      </c>
      <c r="O2911" s="30">
        <v>6000.0</v>
      </c>
      <c r="P2911" s="31">
        <v>0.11666666666666665</v>
      </c>
      <c r="Q2911" s="32">
        <v>64000.0</v>
      </c>
      <c r="R2911" s="32">
        <v>54000.0</v>
      </c>
      <c r="S2911" s="28"/>
      <c r="T2911" s="28">
        <f t="shared" si="1024"/>
        <v>0</v>
      </c>
    </row>
    <row r="2912">
      <c r="A2912" s="25" t="s">
        <v>155</v>
      </c>
      <c r="B2912" s="26" t="s">
        <v>1937</v>
      </c>
      <c r="C2912" s="39" t="s">
        <v>8995</v>
      </c>
      <c r="D2912" s="28" t="s">
        <v>8996</v>
      </c>
      <c r="E2912" s="28" t="s">
        <v>1902</v>
      </c>
      <c r="F2912" s="28" t="s">
        <v>2382</v>
      </c>
      <c r="G2912" s="28" t="s">
        <v>8997</v>
      </c>
      <c r="H2912" s="28" t="s">
        <v>88</v>
      </c>
      <c r="I2912" s="28" t="s">
        <v>4000</v>
      </c>
      <c r="J2912" s="28" t="s">
        <v>1564</v>
      </c>
      <c r="K2912" s="28" t="s">
        <v>177</v>
      </c>
      <c r="L2912" s="29">
        <f t="shared" si="1023"/>
        <v>72000</v>
      </c>
      <c r="M2912" s="40">
        <v>60000.0</v>
      </c>
      <c r="N2912" s="32"/>
      <c r="O2912" s="30">
        <v>6000.0</v>
      </c>
      <c r="P2912" s="31">
        <f t="shared" ref="P2912:P2927" si="1025">sum(M2912/O2912/100)</f>
        <v>0.1</v>
      </c>
      <c r="Q2912" s="32">
        <f t="shared" ref="Q2912:Q2927" si="1026">sum(M2912-O2912)</f>
        <v>54000</v>
      </c>
      <c r="R2912" s="32">
        <f t="shared" ref="R2912:R2927" si="1027">M2912-O2912-$S$1</f>
        <v>44000</v>
      </c>
      <c r="S2912" s="28"/>
      <c r="T2912" s="28">
        <f t="shared" si="1024"/>
        <v>0</v>
      </c>
      <c r="V2912" s="28"/>
      <c r="W2912" s="28"/>
      <c r="X2912" s="28"/>
    </row>
    <row r="2913">
      <c r="A2913" s="25" t="s">
        <v>155</v>
      </c>
      <c r="B2913" s="26" t="s">
        <v>1937</v>
      </c>
      <c r="C2913" s="39" t="s">
        <v>8998</v>
      </c>
      <c r="D2913" s="28" t="s">
        <v>8999</v>
      </c>
      <c r="E2913" s="28" t="s">
        <v>1902</v>
      </c>
      <c r="F2913" s="28" t="s">
        <v>1924</v>
      </c>
      <c r="G2913" s="28" t="s">
        <v>9000</v>
      </c>
      <c r="H2913" s="28" t="s">
        <v>88</v>
      </c>
      <c r="I2913" s="28" t="s">
        <v>45</v>
      </c>
      <c r="J2913" s="28" t="s">
        <v>1669</v>
      </c>
      <c r="K2913" s="28" t="s">
        <v>448</v>
      </c>
      <c r="L2913" s="29">
        <f t="shared" si="1023"/>
        <v>12000</v>
      </c>
      <c r="M2913" s="40">
        <v>10000.0</v>
      </c>
      <c r="N2913" s="32"/>
      <c r="O2913" s="30">
        <v>6000.0</v>
      </c>
      <c r="P2913" s="31">
        <f t="shared" si="1025"/>
        <v>0.01666666667</v>
      </c>
      <c r="Q2913" s="32">
        <f t="shared" si="1026"/>
        <v>4000</v>
      </c>
      <c r="R2913" s="32">
        <f t="shared" si="1027"/>
        <v>-6000</v>
      </c>
      <c r="S2913" s="28"/>
      <c r="T2913" s="28">
        <f t="shared" si="1024"/>
        <v>0</v>
      </c>
      <c r="V2913" s="28"/>
      <c r="W2913" s="28"/>
      <c r="X2913" s="28"/>
    </row>
    <row r="2914">
      <c r="A2914" s="25" t="s">
        <v>155</v>
      </c>
      <c r="B2914" s="35" t="s">
        <v>1949</v>
      </c>
      <c r="C2914" s="27" t="s">
        <v>9001</v>
      </c>
      <c r="D2914" s="28" t="s">
        <v>9002</v>
      </c>
      <c r="E2914" s="28" t="s">
        <v>1902</v>
      </c>
      <c r="F2914" s="28" t="s">
        <v>1924</v>
      </c>
      <c r="G2914" s="28" t="s">
        <v>9003</v>
      </c>
      <c r="H2914" s="28" t="s">
        <v>88</v>
      </c>
      <c r="I2914" s="28" t="s">
        <v>3886</v>
      </c>
      <c r="J2914" s="32" t="s">
        <v>1638</v>
      </c>
      <c r="K2914" s="32" t="s">
        <v>669</v>
      </c>
      <c r="L2914" s="29">
        <v>9600.0</v>
      </c>
      <c r="M2914" s="49">
        <v>8000.0</v>
      </c>
      <c r="N2914" s="50"/>
      <c r="O2914" s="48">
        <v>6000.0</v>
      </c>
      <c r="P2914" s="31">
        <f t="shared" si="1025"/>
        <v>0.01333333333</v>
      </c>
      <c r="Q2914" s="32">
        <f t="shared" si="1026"/>
        <v>2000</v>
      </c>
      <c r="R2914" s="32">
        <f t="shared" si="1027"/>
        <v>-8000</v>
      </c>
      <c r="S2914" s="28"/>
      <c r="T2914" s="28">
        <f t="shared" si="1024"/>
        <v>0</v>
      </c>
      <c r="U2914" s="28"/>
      <c r="V2914" s="28"/>
      <c r="W2914" s="28"/>
    </row>
    <row r="2915">
      <c r="A2915" s="25" t="s">
        <v>155</v>
      </c>
      <c r="B2915" s="35" t="s">
        <v>1949</v>
      </c>
      <c r="C2915" s="27" t="s">
        <v>9004</v>
      </c>
      <c r="D2915" s="28" t="s">
        <v>9005</v>
      </c>
      <c r="E2915" s="28" t="s">
        <v>1902</v>
      </c>
      <c r="F2915" s="28" t="s">
        <v>1924</v>
      </c>
      <c r="G2915" s="28" t="s">
        <v>9006</v>
      </c>
      <c r="H2915" s="28" t="s">
        <v>88</v>
      </c>
      <c r="I2915" s="28" t="s">
        <v>9007</v>
      </c>
      <c r="J2915" s="32" t="s">
        <v>1846</v>
      </c>
      <c r="K2915" s="32" t="s">
        <v>943</v>
      </c>
      <c r="L2915" s="29">
        <v>44400.0</v>
      </c>
      <c r="M2915" s="49">
        <v>37000.0</v>
      </c>
      <c r="N2915" s="50"/>
      <c r="O2915" s="48">
        <v>6000.0</v>
      </c>
      <c r="P2915" s="31">
        <f t="shared" si="1025"/>
        <v>0.06166666667</v>
      </c>
      <c r="Q2915" s="32">
        <f t="shared" si="1026"/>
        <v>31000</v>
      </c>
      <c r="R2915" s="32">
        <f t="shared" si="1027"/>
        <v>21000</v>
      </c>
      <c r="S2915" s="28"/>
      <c r="T2915" s="28">
        <f t="shared" si="1024"/>
        <v>0</v>
      </c>
      <c r="U2915" s="28"/>
      <c r="V2915" s="28"/>
      <c r="W2915" s="28"/>
    </row>
    <row r="2916">
      <c r="A2916" s="25" t="s">
        <v>155</v>
      </c>
      <c r="B2916" s="35" t="s">
        <v>1949</v>
      </c>
      <c r="C2916" s="27" t="s">
        <v>9008</v>
      </c>
      <c r="D2916" s="28" t="s">
        <v>9009</v>
      </c>
      <c r="E2916" s="28" t="s">
        <v>1902</v>
      </c>
      <c r="F2916" s="28" t="s">
        <v>1924</v>
      </c>
      <c r="G2916" s="28" t="s">
        <v>9010</v>
      </c>
      <c r="H2916" s="28" t="s">
        <v>88</v>
      </c>
      <c r="I2916" s="28" t="s">
        <v>2447</v>
      </c>
      <c r="J2916" s="32" t="s">
        <v>1693</v>
      </c>
      <c r="K2916" s="32" t="s">
        <v>732</v>
      </c>
      <c r="L2916" s="29">
        <v>32400.0</v>
      </c>
      <c r="M2916" s="49">
        <v>27000.0</v>
      </c>
      <c r="N2916" s="50"/>
      <c r="O2916" s="48">
        <v>6000.0</v>
      </c>
      <c r="P2916" s="31">
        <f t="shared" si="1025"/>
        <v>0.045</v>
      </c>
      <c r="Q2916" s="32">
        <f t="shared" si="1026"/>
        <v>21000</v>
      </c>
      <c r="R2916" s="32">
        <f t="shared" si="1027"/>
        <v>11000</v>
      </c>
      <c r="S2916" s="28"/>
      <c r="T2916" s="28">
        <f t="shared" si="1024"/>
        <v>0</v>
      </c>
      <c r="U2916" s="28"/>
      <c r="V2916" s="28"/>
      <c r="W2916" s="28"/>
    </row>
    <row r="2917">
      <c r="A2917" s="25" t="s">
        <v>155</v>
      </c>
      <c r="B2917" s="35" t="s">
        <v>1949</v>
      </c>
      <c r="C2917" s="27" t="s">
        <v>9011</v>
      </c>
      <c r="D2917" s="28" t="s">
        <v>9012</v>
      </c>
      <c r="E2917" s="28" t="s">
        <v>1905</v>
      </c>
      <c r="F2917" s="28" t="s">
        <v>1924</v>
      </c>
      <c r="G2917" s="28" t="s">
        <v>9013</v>
      </c>
      <c r="H2917" s="28" t="s">
        <v>88</v>
      </c>
      <c r="I2917" s="28" t="s">
        <v>3226</v>
      </c>
      <c r="J2917" s="32" t="s">
        <v>1846</v>
      </c>
      <c r="K2917" s="32" t="s">
        <v>485</v>
      </c>
      <c r="L2917" s="29">
        <v>25200.0</v>
      </c>
      <c r="M2917" s="49">
        <v>21000.0</v>
      </c>
      <c r="N2917" s="50"/>
      <c r="O2917" s="48">
        <v>6000.0</v>
      </c>
      <c r="P2917" s="31">
        <f t="shared" si="1025"/>
        <v>0.035</v>
      </c>
      <c r="Q2917" s="32">
        <f t="shared" si="1026"/>
        <v>15000</v>
      </c>
      <c r="R2917" s="32">
        <f t="shared" si="1027"/>
        <v>5000</v>
      </c>
      <c r="S2917" s="28"/>
      <c r="T2917" s="28">
        <f t="shared" si="1024"/>
        <v>0</v>
      </c>
      <c r="U2917" s="28"/>
      <c r="V2917" s="28"/>
      <c r="W2917" s="28"/>
    </row>
    <row r="2918">
      <c r="A2918" s="25" t="s">
        <v>155</v>
      </c>
      <c r="B2918" s="35" t="s">
        <v>1949</v>
      </c>
      <c r="C2918" s="27" t="s">
        <v>9014</v>
      </c>
      <c r="D2918" s="28" t="s">
        <v>9015</v>
      </c>
      <c r="E2918" s="28" t="s">
        <v>1902</v>
      </c>
      <c r="F2918" s="28" t="s">
        <v>1924</v>
      </c>
      <c r="G2918" s="28" t="s">
        <v>9016</v>
      </c>
      <c r="H2918" s="28" t="s">
        <v>88</v>
      </c>
      <c r="I2918" s="28" t="s">
        <v>6903</v>
      </c>
      <c r="J2918" s="32" t="s">
        <v>1669</v>
      </c>
      <c r="K2918" s="32" t="s">
        <v>248</v>
      </c>
      <c r="L2918" s="29">
        <v>6000.0</v>
      </c>
      <c r="M2918" s="49">
        <v>5000.0</v>
      </c>
      <c r="N2918" s="50"/>
      <c r="O2918" s="48">
        <v>6000.0</v>
      </c>
      <c r="P2918" s="31">
        <f t="shared" si="1025"/>
        <v>0.008333333333</v>
      </c>
      <c r="Q2918" s="32">
        <f t="shared" si="1026"/>
        <v>-1000</v>
      </c>
      <c r="R2918" s="32">
        <f t="shared" si="1027"/>
        <v>-11000</v>
      </c>
      <c r="S2918" s="28"/>
      <c r="T2918" s="28">
        <f t="shared" si="1024"/>
        <v>1</v>
      </c>
      <c r="U2918" s="28"/>
      <c r="V2918" s="28"/>
      <c r="W2918" s="28"/>
    </row>
    <row r="2919">
      <c r="A2919" s="25" t="s">
        <v>155</v>
      </c>
      <c r="B2919" s="35" t="s">
        <v>1949</v>
      </c>
      <c r="C2919" s="27" t="s">
        <v>9017</v>
      </c>
      <c r="D2919" s="28" t="s">
        <v>9018</v>
      </c>
      <c r="E2919" s="28" t="s">
        <v>1902</v>
      </c>
      <c r="F2919" s="28" t="s">
        <v>1924</v>
      </c>
      <c r="G2919" s="28" t="s">
        <v>9019</v>
      </c>
      <c r="H2919" s="28" t="s">
        <v>88</v>
      </c>
      <c r="I2919" s="28" t="s">
        <v>3149</v>
      </c>
      <c r="J2919" s="32" t="s">
        <v>1789</v>
      </c>
      <c r="K2919" s="32" t="s">
        <v>860</v>
      </c>
      <c r="L2919" s="29">
        <v>1800.0</v>
      </c>
      <c r="M2919" s="49">
        <v>1500.0</v>
      </c>
      <c r="N2919" s="50"/>
      <c r="O2919" s="48">
        <v>6000.0</v>
      </c>
      <c r="P2919" s="31">
        <f t="shared" si="1025"/>
        <v>0.0025</v>
      </c>
      <c r="Q2919" s="32">
        <f t="shared" si="1026"/>
        <v>-4500</v>
      </c>
      <c r="R2919" s="32">
        <f t="shared" si="1027"/>
        <v>-14500</v>
      </c>
      <c r="S2919" s="28"/>
      <c r="T2919" s="28">
        <f t="shared" si="1024"/>
        <v>1</v>
      </c>
      <c r="U2919" s="28"/>
      <c r="V2919" s="28"/>
      <c r="W2919" s="28"/>
    </row>
    <row r="2920">
      <c r="A2920" s="25" t="s">
        <v>155</v>
      </c>
      <c r="B2920" s="35" t="s">
        <v>1949</v>
      </c>
      <c r="C2920" s="27" t="s">
        <v>9020</v>
      </c>
      <c r="D2920" s="28" t="s">
        <v>9021</v>
      </c>
      <c r="E2920" s="28" t="s">
        <v>1902</v>
      </c>
      <c r="F2920" s="28" t="s">
        <v>1924</v>
      </c>
      <c r="G2920" s="28" t="s">
        <v>9022</v>
      </c>
      <c r="H2920" s="28" t="s">
        <v>88</v>
      </c>
      <c r="I2920" s="28" t="s">
        <v>101</v>
      </c>
      <c r="J2920" s="32" t="s">
        <v>1724</v>
      </c>
      <c r="K2920" s="32" t="s">
        <v>943</v>
      </c>
      <c r="L2920" s="29">
        <v>31200.0</v>
      </c>
      <c r="M2920" s="49">
        <v>26000.0</v>
      </c>
      <c r="N2920" s="50"/>
      <c r="O2920" s="48">
        <v>6000.0</v>
      </c>
      <c r="P2920" s="31">
        <f t="shared" si="1025"/>
        <v>0.04333333333</v>
      </c>
      <c r="Q2920" s="32">
        <f t="shared" si="1026"/>
        <v>20000</v>
      </c>
      <c r="R2920" s="32">
        <f t="shared" si="1027"/>
        <v>10000</v>
      </c>
      <c r="S2920" s="28"/>
      <c r="T2920" s="28">
        <f t="shared" si="1024"/>
        <v>0</v>
      </c>
      <c r="U2920" s="28"/>
      <c r="V2920" s="28"/>
      <c r="W2920" s="28"/>
    </row>
    <row r="2921">
      <c r="A2921" s="25" t="s">
        <v>155</v>
      </c>
      <c r="B2921" s="35" t="s">
        <v>1949</v>
      </c>
      <c r="C2921" s="27" t="s">
        <v>9023</v>
      </c>
      <c r="D2921" s="28" t="s">
        <v>9024</v>
      </c>
      <c r="E2921" s="28" t="s">
        <v>1905</v>
      </c>
      <c r="F2921" s="28" t="s">
        <v>1924</v>
      </c>
      <c r="G2921" s="28" t="s">
        <v>9025</v>
      </c>
      <c r="H2921" s="28" t="s">
        <v>88</v>
      </c>
      <c r="I2921" s="28" t="s">
        <v>2477</v>
      </c>
      <c r="J2921" s="32" t="s">
        <v>1693</v>
      </c>
      <c r="K2921" s="32" t="s">
        <v>1250</v>
      </c>
      <c r="L2921" s="29">
        <v>13200.0</v>
      </c>
      <c r="M2921" s="49">
        <v>11000.0</v>
      </c>
      <c r="N2921" s="50"/>
      <c r="O2921" s="48">
        <v>6000.0</v>
      </c>
      <c r="P2921" s="31">
        <f t="shared" si="1025"/>
        <v>0.01833333333</v>
      </c>
      <c r="Q2921" s="32">
        <f t="shared" si="1026"/>
        <v>5000</v>
      </c>
      <c r="R2921" s="32">
        <f t="shared" si="1027"/>
        <v>-5000</v>
      </c>
      <c r="S2921" s="28"/>
      <c r="T2921" s="28">
        <f t="shared" si="1024"/>
        <v>0</v>
      </c>
      <c r="U2921" s="28"/>
      <c r="V2921" s="28"/>
      <c r="W2921" s="28"/>
    </row>
    <row r="2922">
      <c r="A2922" s="25" t="s">
        <v>155</v>
      </c>
      <c r="B2922" s="35" t="s">
        <v>1983</v>
      </c>
      <c r="C2922" s="27" t="s">
        <v>9026</v>
      </c>
      <c r="D2922" s="28" t="s">
        <v>9027</v>
      </c>
      <c r="E2922" s="28" t="s">
        <v>1905</v>
      </c>
      <c r="F2922" s="28" t="s">
        <v>1924</v>
      </c>
      <c r="G2922" s="28" t="s">
        <v>9028</v>
      </c>
      <c r="H2922" s="28" t="s">
        <v>88</v>
      </c>
      <c r="I2922" s="28" t="s">
        <v>44</v>
      </c>
      <c r="J2922" s="32" t="s">
        <v>1677</v>
      </c>
      <c r="K2922" s="32" t="s">
        <v>653</v>
      </c>
      <c r="L2922" s="29">
        <v>3600.0</v>
      </c>
      <c r="M2922" s="49">
        <v>3000.0</v>
      </c>
      <c r="N2922" s="50"/>
      <c r="O2922" s="48">
        <v>6000.0</v>
      </c>
      <c r="P2922" s="31">
        <f t="shared" si="1025"/>
        <v>0.005</v>
      </c>
      <c r="Q2922" s="32">
        <f t="shared" si="1026"/>
        <v>-3000</v>
      </c>
      <c r="R2922" s="32">
        <f t="shared" si="1027"/>
        <v>-13000</v>
      </c>
      <c r="S2922" s="28"/>
      <c r="T2922" s="28">
        <f t="shared" si="1024"/>
        <v>1</v>
      </c>
      <c r="U2922" s="28"/>
      <c r="V2922" s="28"/>
      <c r="W2922" s="28"/>
    </row>
    <row r="2923">
      <c r="A2923" s="25" t="s">
        <v>155</v>
      </c>
      <c r="B2923" s="35" t="s">
        <v>1983</v>
      </c>
      <c r="C2923" s="27" t="s">
        <v>9029</v>
      </c>
      <c r="D2923" s="28" t="s">
        <v>9030</v>
      </c>
      <c r="E2923" s="28" t="s">
        <v>1902</v>
      </c>
      <c r="F2923" s="28" t="s">
        <v>1924</v>
      </c>
      <c r="G2923" s="28" t="s">
        <v>9031</v>
      </c>
      <c r="H2923" s="28" t="s">
        <v>88</v>
      </c>
      <c r="I2923" s="28" t="s">
        <v>9032</v>
      </c>
      <c r="J2923" s="32" t="s">
        <v>1529</v>
      </c>
      <c r="K2923" s="32" t="s">
        <v>533</v>
      </c>
      <c r="L2923" s="29">
        <v>24000.0</v>
      </c>
      <c r="M2923" s="49">
        <v>20000.0</v>
      </c>
      <c r="N2923" s="50"/>
      <c r="O2923" s="48">
        <v>6000.0</v>
      </c>
      <c r="P2923" s="31">
        <f t="shared" si="1025"/>
        <v>0.03333333333</v>
      </c>
      <c r="Q2923" s="32">
        <f t="shared" si="1026"/>
        <v>14000</v>
      </c>
      <c r="R2923" s="32">
        <f t="shared" si="1027"/>
        <v>4000</v>
      </c>
      <c r="S2923" s="28"/>
      <c r="T2923" s="28">
        <f t="shared" si="1024"/>
        <v>0</v>
      </c>
      <c r="U2923" s="28"/>
      <c r="V2923" s="28"/>
      <c r="W2923" s="28"/>
    </row>
    <row r="2924">
      <c r="A2924" s="25" t="s">
        <v>155</v>
      </c>
      <c r="B2924" s="35" t="s">
        <v>1983</v>
      </c>
      <c r="C2924" s="27" t="s">
        <v>9033</v>
      </c>
      <c r="D2924" s="28" t="s">
        <v>9034</v>
      </c>
      <c r="E2924" s="28" t="s">
        <v>1902</v>
      </c>
      <c r="F2924" s="28" t="s">
        <v>1924</v>
      </c>
      <c r="G2924" s="28" t="s">
        <v>9035</v>
      </c>
      <c r="H2924" s="28" t="s">
        <v>88</v>
      </c>
      <c r="I2924" s="28" t="s">
        <v>2728</v>
      </c>
      <c r="J2924" s="32" t="s">
        <v>1724</v>
      </c>
      <c r="K2924" s="32" t="s">
        <v>1213</v>
      </c>
      <c r="L2924" s="29">
        <v>2400.0</v>
      </c>
      <c r="M2924" s="49">
        <v>2000.0</v>
      </c>
      <c r="N2924" s="50"/>
      <c r="O2924" s="48">
        <v>6000.0</v>
      </c>
      <c r="P2924" s="31">
        <f t="shared" si="1025"/>
        <v>0.003333333333</v>
      </c>
      <c r="Q2924" s="32">
        <f t="shared" si="1026"/>
        <v>-4000</v>
      </c>
      <c r="R2924" s="32">
        <f t="shared" si="1027"/>
        <v>-14000</v>
      </c>
      <c r="S2924" s="28"/>
      <c r="T2924" s="28">
        <f t="shared" si="1024"/>
        <v>1</v>
      </c>
      <c r="U2924" s="28"/>
      <c r="V2924" s="28"/>
      <c r="W2924" s="28"/>
    </row>
    <row r="2925">
      <c r="A2925" s="25" t="s">
        <v>155</v>
      </c>
      <c r="B2925" s="35" t="s">
        <v>1983</v>
      </c>
      <c r="C2925" s="27" t="s">
        <v>9036</v>
      </c>
      <c r="D2925" s="28" t="s">
        <v>9037</v>
      </c>
      <c r="E2925" s="28" t="s">
        <v>1902</v>
      </c>
      <c r="F2925" s="28" t="s">
        <v>1924</v>
      </c>
      <c r="G2925" s="28" t="s">
        <v>9038</v>
      </c>
      <c r="H2925" s="28" t="s">
        <v>88</v>
      </c>
      <c r="I2925" s="28" t="s">
        <v>49</v>
      </c>
      <c r="J2925" s="32" t="s">
        <v>1846</v>
      </c>
      <c r="K2925" s="32" t="s">
        <v>720</v>
      </c>
      <c r="L2925" s="29">
        <v>1800.0</v>
      </c>
      <c r="M2925" s="49">
        <v>1500.0</v>
      </c>
      <c r="N2925" s="50"/>
      <c r="O2925" s="48">
        <v>6000.0</v>
      </c>
      <c r="P2925" s="31">
        <f t="shared" si="1025"/>
        <v>0.0025</v>
      </c>
      <c r="Q2925" s="32">
        <f t="shared" si="1026"/>
        <v>-4500</v>
      </c>
      <c r="R2925" s="32">
        <f t="shared" si="1027"/>
        <v>-14500</v>
      </c>
      <c r="S2925" s="28"/>
      <c r="T2925" s="28">
        <f t="shared" si="1024"/>
        <v>1</v>
      </c>
      <c r="U2925" s="28"/>
      <c r="V2925" s="28"/>
      <c r="W2925" s="28"/>
    </row>
    <row r="2926">
      <c r="A2926" s="25" t="s">
        <v>155</v>
      </c>
      <c r="B2926" s="35" t="s">
        <v>1983</v>
      </c>
      <c r="C2926" s="27" t="s">
        <v>9039</v>
      </c>
      <c r="D2926" s="28" t="s">
        <v>9040</v>
      </c>
      <c r="E2926" s="28" t="s">
        <v>1905</v>
      </c>
      <c r="F2926" s="28" t="s">
        <v>1924</v>
      </c>
      <c r="G2926" s="28" t="s">
        <v>9041</v>
      </c>
      <c r="H2926" s="28" t="s">
        <v>88</v>
      </c>
      <c r="I2926" s="28" t="s">
        <v>4648</v>
      </c>
      <c r="J2926" s="32" t="s">
        <v>1693</v>
      </c>
      <c r="K2926" s="32" t="s">
        <v>1213</v>
      </c>
      <c r="L2926" s="29">
        <v>9600.0</v>
      </c>
      <c r="M2926" s="49">
        <v>8000.0</v>
      </c>
      <c r="N2926" s="50"/>
      <c r="O2926" s="48">
        <v>6000.0</v>
      </c>
      <c r="P2926" s="31">
        <f t="shared" si="1025"/>
        <v>0.01333333333</v>
      </c>
      <c r="Q2926" s="32">
        <f t="shared" si="1026"/>
        <v>2000</v>
      </c>
      <c r="R2926" s="32">
        <f t="shared" si="1027"/>
        <v>-8000</v>
      </c>
      <c r="S2926" s="28"/>
      <c r="T2926" s="28">
        <f t="shared" si="1024"/>
        <v>0</v>
      </c>
      <c r="U2926" s="28"/>
      <c r="V2926" s="28"/>
      <c r="W2926" s="28"/>
    </row>
    <row r="2927">
      <c r="A2927" s="25" t="s">
        <v>155</v>
      </c>
      <c r="B2927" s="35" t="s">
        <v>1983</v>
      </c>
      <c r="C2927" s="27" t="s">
        <v>9042</v>
      </c>
      <c r="D2927" s="28" t="s">
        <v>9043</v>
      </c>
      <c r="E2927" s="28" t="s">
        <v>1905</v>
      </c>
      <c r="F2927" s="28" t="s">
        <v>1924</v>
      </c>
      <c r="G2927" s="28" t="s">
        <v>9044</v>
      </c>
      <c r="H2927" s="28" t="s">
        <v>88</v>
      </c>
      <c r="I2927" s="28" t="s">
        <v>2422</v>
      </c>
      <c r="J2927" s="32" t="s">
        <v>1740</v>
      </c>
      <c r="K2927" s="32" t="s">
        <v>767</v>
      </c>
      <c r="L2927" s="29">
        <v>4800.0</v>
      </c>
      <c r="M2927" s="49">
        <v>4000.0</v>
      </c>
      <c r="N2927" s="50"/>
      <c r="O2927" s="48">
        <v>6000.0</v>
      </c>
      <c r="P2927" s="31">
        <f t="shared" si="1025"/>
        <v>0.006666666667</v>
      </c>
      <c r="Q2927" s="32">
        <f t="shared" si="1026"/>
        <v>-2000</v>
      </c>
      <c r="R2927" s="32">
        <f t="shared" si="1027"/>
        <v>-12000</v>
      </c>
      <c r="S2927" s="28"/>
      <c r="T2927" s="28">
        <f t="shared" si="1024"/>
        <v>1</v>
      </c>
      <c r="U2927" s="28"/>
      <c r="V2927" s="28"/>
      <c r="W2927" s="28"/>
    </row>
    <row r="2928">
      <c r="A2928" s="25" t="s">
        <v>156</v>
      </c>
      <c r="B2928" s="26" t="s">
        <v>1900</v>
      </c>
      <c r="C2928" s="27">
        <v>22.0</v>
      </c>
      <c r="D2928" s="28" t="s">
        <v>9045</v>
      </c>
      <c r="E2928" s="28" t="s">
        <v>1902</v>
      </c>
      <c r="F2928" s="28"/>
      <c r="G2928" s="28" t="s">
        <v>9046</v>
      </c>
      <c r="H2928" s="28"/>
      <c r="I2928" s="28"/>
      <c r="J2928" s="28" t="s">
        <v>1680</v>
      </c>
      <c r="K2928" s="28" t="s">
        <v>227</v>
      </c>
      <c r="L2928" s="29">
        <f t="shared" ref="L2928:L2929" si="1028">M2928*1.2</f>
        <v>38400</v>
      </c>
      <c r="M2928" s="29">
        <v>32000.0</v>
      </c>
      <c r="N2928" s="28"/>
      <c r="O2928" s="37">
        <v>10800.0</v>
      </c>
      <c r="P2928" s="31">
        <f t="shared" ref="P2928:P2939" si="1029">sum(L2928/O2928/100)</f>
        <v>0.03555555556</v>
      </c>
      <c r="Q2928" s="32">
        <f t="shared" ref="Q2928:Q2939" si="1030">sum(L2928-O2928)</f>
        <v>27600</v>
      </c>
      <c r="R2928" s="32">
        <f t="shared" ref="R2928:R2939" si="1031">L2928-O2928-$S$1</f>
        <v>17600</v>
      </c>
      <c r="S2928" s="28"/>
      <c r="T2928" s="28">
        <f t="shared" ref="T2928:T2939" si="1032">IF(O2928&gt;=L2928,1,0)</f>
        <v>0</v>
      </c>
      <c r="V2928" s="28"/>
      <c r="W2928" s="28"/>
      <c r="X2928" s="28"/>
    </row>
    <row r="2929">
      <c r="A2929" s="25" t="s">
        <v>156</v>
      </c>
      <c r="B2929" s="26" t="s">
        <v>1900</v>
      </c>
      <c r="C2929" s="27">
        <v>360.0</v>
      </c>
      <c r="D2929" s="28" t="s">
        <v>9047</v>
      </c>
      <c r="E2929" s="28" t="s">
        <v>1902</v>
      </c>
      <c r="F2929" s="28"/>
      <c r="G2929" s="28" t="s">
        <v>9048</v>
      </c>
      <c r="H2929" s="28"/>
      <c r="I2929" s="28"/>
      <c r="J2929" s="28" t="s">
        <v>1869</v>
      </c>
      <c r="K2929" s="28" t="s">
        <v>1388</v>
      </c>
      <c r="L2929" s="29">
        <f t="shared" si="1028"/>
        <v>14400</v>
      </c>
      <c r="M2929" s="29">
        <v>12000.0</v>
      </c>
      <c r="N2929" s="28"/>
      <c r="O2929" s="37">
        <v>10800.0</v>
      </c>
      <c r="P2929" s="31">
        <f t="shared" si="1029"/>
        <v>0.01333333333</v>
      </c>
      <c r="Q2929" s="32">
        <f t="shared" si="1030"/>
        <v>3600</v>
      </c>
      <c r="R2929" s="32">
        <f t="shared" si="1031"/>
        <v>-6400</v>
      </c>
      <c r="S2929" s="28"/>
      <c r="T2929" s="28">
        <f t="shared" si="1032"/>
        <v>0</v>
      </c>
      <c r="V2929" s="28"/>
      <c r="W2929" s="28"/>
      <c r="X2929" s="28"/>
    </row>
    <row r="2930">
      <c r="A2930" s="33" t="s">
        <v>156</v>
      </c>
      <c r="B2930" s="26" t="s">
        <v>1919</v>
      </c>
      <c r="C2930" s="34">
        <v>169.0</v>
      </c>
      <c r="D2930" s="26" t="s">
        <v>9049</v>
      </c>
      <c r="E2930" s="26" t="s">
        <v>1902</v>
      </c>
      <c r="F2930" s="35"/>
      <c r="G2930" s="26"/>
      <c r="H2930" s="26"/>
      <c r="I2930" s="26"/>
      <c r="J2930" s="26" t="s">
        <v>1852</v>
      </c>
      <c r="K2930" s="26" t="s">
        <v>496</v>
      </c>
      <c r="L2930" s="36">
        <v>140000.0</v>
      </c>
      <c r="M2930" s="29">
        <f t="shared" ref="M2930:M2935" si="1033">L2930</f>
        <v>140000</v>
      </c>
      <c r="N2930" s="28"/>
      <c r="O2930" s="37">
        <v>10800.0</v>
      </c>
      <c r="P2930" s="31">
        <f t="shared" si="1029"/>
        <v>0.1296296296</v>
      </c>
      <c r="Q2930" s="32">
        <f t="shared" si="1030"/>
        <v>129200</v>
      </c>
      <c r="R2930" s="32">
        <f t="shared" si="1031"/>
        <v>119200</v>
      </c>
      <c r="S2930" s="28"/>
      <c r="T2930" s="28">
        <f t="shared" si="1032"/>
        <v>0</v>
      </c>
      <c r="V2930" s="28"/>
      <c r="W2930" s="28"/>
      <c r="X2930" s="28"/>
    </row>
    <row r="2931">
      <c r="A2931" s="33" t="s">
        <v>156</v>
      </c>
      <c r="B2931" s="26" t="s">
        <v>1919</v>
      </c>
      <c r="C2931" s="34">
        <v>205.0</v>
      </c>
      <c r="D2931" s="26" t="s">
        <v>9050</v>
      </c>
      <c r="E2931" s="26" t="s">
        <v>1902</v>
      </c>
      <c r="F2931" s="35"/>
      <c r="G2931" s="26"/>
      <c r="H2931" s="26"/>
      <c r="I2931" s="26"/>
      <c r="J2931" s="26" t="s">
        <v>1711</v>
      </c>
      <c r="K2931" s="26" t="s">
        <v>438</v>
      </c>
      <c r="L2931" s="36">
        <v>24000.0</v>
      </c>
      <c r="M2931" s="29">
        <f t="shared" si="1033"/>
        <v>24000</v>
      </c>
      <c r="N2931" s="28"/>
      <c r="O2931" s="37">
        <v>10800.0</v>
      </c>
      <c r="P2931" s="31">
        <f t="shared" si="1029"/>
        <v>0.02222222222</v>
      </c>
      <c r="Q2931" s="32">
        <f t="shared" si="1030"/>
        <v>13200</v>
      </c>
      <c r="R2931" s="32">
        <f t="shared" si="1031"/>
        <v>3200</v>
      </c>
      <c r="S2931" s="28"/>
      <c r="T2931" s="28">
        <f t="shared" si="1032"/>
        <v>0</v>
      </c>
      <c r="V2931" s="28"/>
      <c r="W2931" s="28"/>
      <c r="X2931" s="28"/>
    </row>
    <row r="2932">
      <c r="A2932" s="52" t="s">
        <v>156</v>
      </c>
      <c r="B2932" s="26" t="s">
        <v>1919</v>
      </c>
      <c r="C2932" s="34">
        <v>516.0</v>
      </c>
      <c r="D2932" s="26" t="s">
        <v>9051</v>
      </c>
      <c r="E2932" s="26" t="s">
        <v>1902</v>
      </c>
      <c r="F2932" s="28"/>
      <c r="G2932" s="28"/>
      <c r="H2932" s="28"/>
      <c r="I2932" s="28"/>
      <c r="J2932" s="26" t="s">
        <v>1655</v>
      </c>
      <c r="K2932" s="26" t="s">
        <v>974</v>
      </c>
      <c r="L2932" s="40">
        <v>20000.0</v>
      </c>
      <c r="M2932" s="29">
        <f t="shared" si="1033"/>
        <v>20000</v>
      </c>
      <c r="N2932" s="53"/>
      <c r="O2932" s="30">
        <v>10800.0</v>
      </c>
      <c r="P2932" s="31">
        <f t="shared" si="1029"/>
        <v>0.01851851852</v>
      </c>
      <c r="Q2932" s="32">
        <f t="shared" si="1030"/>
        <v>9200</v>
      </c>
      <c r="R2932" s="32">
        <f t="shared" si="1031"/>
        <v>-800</v>
      </c>
      <c r="S2932" s="28"/>
      <c r="T2932" s="28">
        <f t="shared" si="1032"/>
        <v>0</v>
      </c>
      <c r="V2932" s="28"/>
      <c r="W2932" s="28"/>
      <c r="X2932" s="28"/>
    </row>
    <row r="2933">
      <c r="A2933" s="38" t="s">
        <v>156</v>
      </c>
      <c r="B2933" s="34" t="s">
        <v>1921</v>
      </c>
      <c r="C2933" s="39" t="s">
        <v>4493</v>
      </c>
      <c r="D2933" s="28" t="s">
        <v>9052</v>
      </c>
      <c r="E2933" s="26" t="s">
        <v>1902</v>
      </c>
      <c r="F2933" s="28" t="s">
        <v>1952</v>
      </c>
      <c r="G2933" s="28" t="s">
        <v>9053</v>
      </c>
      <c r="H2933" s="28" t="s">
        <v>2205</v>
      </c>
      <c r="I2933" s="28" t="s">
        <v>2026</v>
      </c>
      <c r="J2933" s="28" t="s">
        <v>1490</v>
      </c>
      <c r="K2933" s="28" t="s">
        <v>974</v>
      </c>
      <c r="L2933" s="40">
        <v>28000.0</v>
      </c>
      <c r="M2933" s="29">
        <f t="shared" si="1033"/>
        <v>28000</v>
      </c>
      <c r="N2933" s="41"/>
      <c r="O2933" s="37">
        <v>10800.0</v>
      </c>
      <c r="P2933" s="31">
        <f t="shared" si="1029"/>
        <v>0.02592592593</v>
      </c>
      <c r="Q2933" s="32">
        <f t="shared" si="1030"/>
        <v>17200</v>
      </c>
      <c r="R2933" s="32">
        <f t="shared" si="1031"/>
        <v>7200</v>
      </c>
      <c r="S2933" s="28"/>
      <c r="T2933" s="28">
        <f t="shared" si="1032"/>
        <v>0</v>
      </c>
      <c r="V2933" s="28"/>
      <c r="W2933" s="28"/>
      <c r="X2933" s="28"/>
    </row>
    <row r="2934">
      <c r="A2934" s="38" t="s">
        <v>156</v>
      </c>
      <c r="B2934" s="34" t="s">
        <v>1921</v>
      </c>
      <c r="C2934" s="39" t="s">
        <v>8265</v>
      </c>
      <c r="D2934" s="28" t="s">
        <v>9054</v>
      </c>
      <c r="E2934" s="26" t="s">
        <v>1905</v>
      </c>
      <c r="F2934" s="28" t="s">
        <v>1952</v>
      </c>
      <c r="G2934" s="28" t="s">
        <v>9055</v>
      </c>
      <c r="H2934" s="28" t="s">
        <v>2205</v>
      </c>
      <c r="I2934" s="28" t="s">
        <v>147</v>
      </c>
      <c r="J2934" s="28" t="s">
        <v>1497</v>
      </c>
      <c r="K2934" s="28" t="s">
        <v>1084</v>
      </c>
      <c r="L2934" s="40">
        <v>1000.0</v>
      </c>
      <c r="M2934" s="29">
        <f t="shared" si="1033"/>
        <v>1000</v>
      </c>
      <c r="N2934" s="41"/>
      <c r="O2934" s="37">
        <v>10800.0</v>
      </c>
      <c r="P2934" s="31">
        <f t="shared" si="1029"/>
        <v>0.0009259259259</v>
      </c>
      <c r="Q2934" s="32">
        <f t="shared" si="1030"/>
        <v>-9800</v>
      </c>
      <c r="R2934" s="32">
        <f t="shared" si="1031"/>
        <v>-19800</v>
      </c>
      <c r="S2934" s="28"/>
      <c r="T2934" s="28">
        <f t="shared" si="1032"/>
        <v>1</v>
      </c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</row>
    <row r="2935">
      <c r="A2935" s="38" t="s">
        <v>156</v>
      </c>
      <c r="B2935" s="34" t="s">
        <v>1928</v>
      </c>
      <c r="C2935" s="39" t="s">
        <v>5918</v>
      </c>
      <c r="D2935" s="28" t="s">
        <v>9056</v>
      </c>
      <c r="E2935" s="26" t="s">
        <v>1902</v>
      </c>
      <c r="F2935" s="28" t="s">
        <v>1924</v>
      </c>
      <c r="G2935" s="28" t="s">
        <v>9057</v>
      </c>
      <c r="H2935" s="28" t="s">
        <v>2205</v>
      </c>
      <c r="I2935" s="28" t="s">
        <v>3421</v>
      </c>
      <c r="J2935" s="28" t="s">
        <v>1654</v>
      </c>
      <c r="K2935" s="28" t="s">
        <v>248</v>
      </c>
      <c r="L2935" s="40">
        <v>6000.0</v>
      </c>
      <c r="M2935" s="29">
        <f t="shared" si="1033"/>
        <v>6000</v>
      </c>
      <c r="N2935" s="41"/>
      <c r="O2935" s="37">
        <v>10800.0</v>
      </c>
      <c r="P2935" s="31">
        <f t="shared" si="1029"/>
        <v>0.005555555556</v>
      </c>
      <c r="Q2935" s="32">
        <f t="shared" si="1030"/>
        <v>-4800</v>
      </c>
      <c r="R2935" s="32">
        <f t="shared" si="1031"/>
        <v>-14800</v>
      </c>
      <c r="S2935" s="28"/>
      <c r="T2935" s="28">
        <f t="shared" si="1032"/>
        <v>1</v>
      </c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</row>
    <row r="2936">
      <c r="A2936" s="25" t="s">
        <v>156</v>
      </c>
      <c r="B2936" s="26" t="s">
        <v>1933</v>
      </c>
      <c r="C2936" s="39" t="s">
        <v>3902</v>
      </c>
      <c r="D2936" s="28" t="s">
        <v>9058</v>
      </c>
      <c r="E2936" s="28" t="s">
        <v>1902</v>
      </c>
      <c r="F2936" s="28" t="s">
        <v>1952</v>
      </c>
      <c r="G2936" s="28" t="s">
        <v>9059</v>
      </c>
      <c r="H2936" s="53" t="s">
        <v>2205</v>
      </c>
      <c r="I2936" s="28" t="s">
        <v>2296</v>
      </c>
      <c r="J2936" s="28" t="s">
        <v>1503</v>
      </c>
      <c r="K2936" s="28" t="s">
        <v>565</v>
      </c>
      <c r="L2936" s="29">
        <f t="shared" ref="L2936:L2940" si="1034">M2936*1.2</f>
        <v>204000</v>
      </c>
      <c r="M2936" s="49">
        <v>170000.0</v>
      </c>
      <c r="N2936" s="28"/>
      <c r="O2936" s="37">
        <v>10800.0</v>
      </c>
      <c r="P2936" s="31">
        <f t="shared" si="1029"/>
        <v>0.1888888889</v>
      </c>
      <c r="Q2936" s="32">
        <f t="shared" si="1030"/>
        <v>193200</v>
      </c>
      <c r="R2936" s="32">
        <f t="shared" si="1031"/>
        <v>183200</v>
      </c>
      <c r="S2936" s="28"/>
      <c r="T2936" s="28">
        <f t="shared" si="1032"/>
        <v>0</v>
      </c>
      <c r="V2936" s="28"/>
      <c r="W2936" s="28"/>
      <c r="X2936" s="28"/>
    </row>
    <row r="2937">
      <c r="A2937" s="25" t="s">
        <v>156</v>
      </c>
      <c r="B2937" s="26" t="s">
        <v>1933</v>
      </c>
      <c r="C2937" s="39" t="s">
        <v>5209</v>
      </c>
      <c r="D2937" s="28" t="s">
        <v>9060</v>
      </c>
      <c r="E2937" s="28" t="s">
        <v>1902</v>
      </c>
      <c r="F2937" s="28" t="s">
        <v>1952</v>
      </c>
      <c r="G2937" s="28" t="s">
        <v>9061</v>
      </c>
      <c r="H2937" s="53" t="s">
        <v>2205</v>
      </c>
      <c r="I2937" s="28" t="s">
        <v>3482</v>
      </c>
      <c r="J2937" s="28" t="s">
        <v>1690</v>
      </c>
      <c r="K2937" s="28" t="s">
        <v>614</v>
      </c>
      <c r="L2937" s="29">
        <f t="shared" si="1034"/>
        <v>84000</v>
      </c>
      <c r="M2937" s="49">
        <v>70000.0</v>
      </c>
      <c r="N2937" s="28"/>
      <c r="O2937" s="37">
        <v>10800.0</v>
      </c>
      <c r="P2937" s="31">
        <f t="shared" si="1029"/>
        <v>0.07777777778</v>
      </c>
      <c r="Q2937" s="32">
        <f t="shared" si="1030"/>
        <v>73200</v>
      </c>
      <c r="R2937" s="32">
        <f t="shared" si="1031"/>
        <v>63200</v>
      </c>
      <c r="S2937" s="28"/>
      <c r="T2937" s="28">
        <f t="shared" si="1032"/>
        <v>0</v>
      </c>
      <c r="V2937" s="28"/>
      <c r="W2937" s="28"/>
      <c r="X2937" s="28"/>
    </row>
    <row r="2938">
      <c r="A2938" s="25" t="s">
        <v>156</v>
      </c>
      <c r="B2938" s="26" t="s">
        <v>1933</v>
      </c>
      <c r="C2938" s="39" t="s">
        <v>4348</v>
      </c>
      <c r="D2938" s="28" t="s">
        <v>9062</v>
      </c>
      <c r="E2938" s="28" t="s">
        <v>1902</v>
      </c>
      <c r="F2938" s="28" t="s">
        <v>1952</v>
      </c>
      <c r="G2938" s="28" t="s">
        <v>9063</v>
      </c>
      <c r="H2938" s="53" t="s">
        <v>2205</v>
      </c>
      <c r="I2938" s="28" t="s">
        <v>3149</v>
      </c>
      <c r="J2938" s="28" t="s">
        <v>1507</v>
      </c>
      <c r="K2938" s="28" t="s">
        <v>1059</v>
      </c>
      <c r="L2938" s="29">
        <f t="shared" si="1034"/>
        <v>21600</v>
      </c>
      <c r="M2938" s="49">
        <v>18000.0</v>
      </c>
      <c r="N2938" s="28"/>
      <c r="O2938" s="37">
        <v>10800.0</v>
      </c>
      <c r="P2938" s="31">
        <f t="shared" si="1029"/>
        <v>0.02</v>
      </c>
      <c r="Q2938" s="32">
        <f t="shared" si="1030"/>
        <v>10800</v>
      </c>
      <c r="R2938" s="32">
        <f t="shared" si="1031"/>
        <v>800</v>
      </c>
      <c r="S2938" s="28"/>
      <c r="T2938" s="28">
        <f t="shared" si="1032"/>
        <v>0</v>
      </c>
      <c r="V2938" s="28"/>
      <c r="W2938" s="28"/>
      <c r="X2938" s="28"/>
    </row>
    <row r="2939">
      <c r="A2939" s="25" t="s">
        <v>156</v>
      </c>
      <c r="B2939" s="26" t="s">
        <v>1933</v>
      </c>
      <c r="C2939" s="39" t="s">
        <v>8406</v>
      </c>
      <c r="D2939" s="28" t="s">
        <v>9064</v>
      </c>
      <c r="E2939" s="28" t="s">
        <v>1902</v>
      </c>
      <c r="F2939" s="28" t="s">
        <v>1924</v>
      </c>
      <c r="G2939" s="28" t="s">
        <v>9065</v>
      </c>
      <c r="H2939" s="53" t="s">
        <v>2205</v>
      </c>
      <c r="I2939" s="28" t="s">
        <v>2332</v>
      </c>
      <c r="J2939" s="28" t="s">
        <v>1589</v>
      </c>
      <c r="K2939" s="28" t="s">
        <v>1237</v>
      </c>
      <c r="L2939" s="29">
        <f t="shared" si="1034"/>
        <v>102000</v>
      </c>
      <c r="M2939" s="49">
        <v>85000.0</v>
      </c>
      <c r="N2939" s="28"/>
      <c r="O2939" s="37">
        <v>10800.0</v>
      </c>
      <c r="P2939" s="31">
        <f t="shared" si="1029"/>
        <v>0.09444444444</v>
      </c>
      <c r="Q2939" s="32">
        <f t="shared" si="1030"/>
        <v>91200</v>
      </c>
      <c r="R2939" s="32">
        <f t="shared" si="1031"/>
        <v>81200</v>
      </c>
      <c r="S2939" s="28"/>
      <c r="T2939" s="28">
        <f t="shared" si="1032"/>
        <v>0</v>
      </c>
      <c r="V2939" s="28"/>
      <c r="W2939" s="28"/>
      <c r="X2939" s="28"/>
    </row>
    <row r="2940">
      <c r="A2940" s="25" t="s">
        <v>156</v>
      </c>
      <c r="B2940" s="26" t="s">
        <v>1937</v>
      </c>
      <c r="C2940" s="42" t="s">
        <v>3988</v>
      </c>
      <c r="D2940" s="28" t="s">
        <v>9066</v>
      </c>
      <c r="E2940" s="28" t="s">
        <v>1902</v>
      </c>
      <c r="F2940" s="28" t="s">
        <v>1924</v>
      </c>
      <c r="G2940" s="28" t="s">
        <v>9067</v>
      </c>
      <c r="H2940" s="28" t="s">
        <v>2205</v>
      </c>
      <c r="I2940" s="28" t="s">
        <v>4605</v>
      </c>
      <c r="J2940" s="28" t="s">
        <v>1844</v>
      </c>
      <c r="K2940" s="28" t="s">
        <v>217</v>
      </c>
      <c r="L2940" s="29">
        <f t="shared" si="1034"/>
        <v>45600</v>
      </c>
      <c r="M2940" s="43">
        <v>38000.0</v>
      </c>
      <c r="N2940" s="28"/>
      <c r="O2940" s="30">
        <v>10800.0</v>
      </c>
      <c r="P2940" s="31">
        <f t="shared" ref="P2940:P2960" si="1035">sum(M2940/O2940/100)</f>
        <v>0.03518518519</v>
      </c>
      <c r="Q2940" s="32">
        <f t="shared" ref="Q2940:Q2960" si="1036">sum(M2940-O2940)</f>
        <v>27200</v>
      </c>
      <c r="R2940" s="32">
        <f t="shared" ref="R2940:R2960" si="1037">M2940-O2940-$S$1</f>
        <v>17200</v>
      </c>
      <c r="S2940" s="28"/>
      <c r="T2940" s="28">
        <f t="shared" ref="T2940:T2960" si="1038">IF(O2940&gt;=M2940,1,0)</f>
        <v>0</v>
      </c>
      <c r="V2940" s="28"/>
      <c r="W2940" s="28"/>
      <c r="X2940" s="28"/>
    </row>
    <row r="2941">
      <c r="A2941" s="25" t="s">
        <v>156</v>
      </c>
      <c r="B2941" s="35" t="s">
        <v>1949</v>
      </c>
      <c r="C2941" s="27" t="s">
        <v>9068</v>
      </c>
      <c r="D2941" s="28" t="s">
        <v>9069</v>
      </c>
      <c r="E2941" s="28" t="s">
        <v>1902</v>
      </c>
      <c r="F2941" s="28" t="s">
        <v>1924</v>
      </c>
      <c r="G2941" s="28" t="s">
        <v>9070</v>
      </c>
      <c r="H2941" s="28" t="s">
        <v>2205</v>
      </c>
      <c r="I2941" s="28" t="s">
        <v>3421</v>
      </c>
      <c r="J2941" s="32" t="s">
        <v>1454</v>
      </c>
      <c r="K2941" s="32" t="s">
        <v>420</v>
      </c>
      <c r="L2941" s="29">
        <v>9600.0</v>
      </c>
      <c r="M2941" s="49">
        <v>8000.0</v>
      </c>
      <c r="N2941" s="50"/>
      <c r="O2941" s="48">
        <v>10800.0</v>
      </c>
      <c r="P2941" s="31">
        <f t="shared" si="1035"/>
        <v>0.007407407407</v>
      </c>
      <c r="Q2941" s="32">
        <f t="shared" si="1036"/>
        <v>-2800</v>
      </c>
      <c r="R2941" s="32">
        <f t="shared" si="1037"/>
        <v>-12800</v>
      </c>
      <c r="S2941" s="28"/>
      <c r="T2941" s="28">
        <f t="shared" si="1038"/>
        <v>1</v>
      </c>
      <c r="U2941" s="28"/>
      <c r="V2941" s="28"/>
      <c r="W2941" s="28"/>
    </row>
    <row r="2942">
      <c r="A2942" s="25" t="s">
        <v>156</v>
      </c>
      <c r="B2942" s="35" t="s">
        <v>1949</v>
      </c>
      <c r="C2942" s="27" t="s">
        <v>9071</v>
      </c>
      <c r="D2942" s="28" t="s">
        <v>9072</v>
      </c>
      <c r="E2942" s="28" t="s">
        <v>1902</v>
      </c>
      <c r="F2942" s="28" t="s">
        <v>1924</v>
      </c>
      <c r="G2942" s="28" t="s">
        <v>9073</v>
      </c>
      <c r="H2942" s="28" t="s">
        <v>2205</v>
      </c>
      <c r="I2942" s="28" t="s">
        <v>2422</v>
      </c>
      <c r="J2942" s="32" t="s">
        <v>1879</v>
      </c>
      <c r="K2942" s="32" t="s">
        <v>244</v>
      </c>
      <c r="L2942" s="29">
        <v>19200.0</v>
      </c>
      <c r="M2942" s="49">
        <v>16000.0</v>
      </c>
      <c r="N2942" s="50"/>
      <c r="O2942" s="48">
        <v>10800.0</v>
      </c>
      <c r="P2942" s="31">
        <f t="shared" si="1035"/>
        <v>0.01481481481</v>
      </c>
      <c r="Q2942" s="32">
        <f t="shared" si="1036"/>
        <v>5200</v>
      </c>
      <c r="R2942" s="32">
        <f t="shared" si="1037"/>
        <v>-4800</v>
      </c>
      <c r="S2942" s="28"/>
      <c r="T2942" s="28">
        <f t="shared" si="1038"/>
        <v>0</v>
      </c>
      <c r="U2942" s="28"/>
      <c r="V2942" s="28"/>
      <c r="W2942" s="28"/>
    </row>
    <row r="2943">
      <c r="A2943" s="25" t="s">
        <v>156</v>
      </c>
      <c r="B2943" s="35" t="s">
        <v>1949</v>
      </c>
      <c r="C2943" s="27" t="s">
        <v>9074</v>
      </c>
      <c r="D2943" s="28" t="s">
        <v>9075</v>
      </c>
      <c r="E2943" s="28" t="s">
        <v>1905</v>
      </c>
      <c r="F2943" s="28" t="s">
        <v>1924</v>
      </c>
      <c r="G2943" s="28" t="s">
        <v>9076</v>
      </c>
      <c r="H2943" s="28" t="s">
        <v>2205</v>
      </c>
      <c r="I2943" s="28" t="s">
        <v>2201</v>
      </c>
      <c r="J2943" s="32" t="s">
        <v>1577</v>
      </c>
      <c r="K2943" s="32" t="s">
        <v>891</v>
      </c>
      <c r="L2943" s="29">
        <v>24000.0</v>
      </c>
      <c r="M2943" s="49">
        <v>20000.0</v>
      </c>
      <c r="N2943" s="50"/>
      <c r="O2943" s="48">
        <v>10800.0</v>
      </c>
      <c r="P2943" s="31">
        <f t="shared" si="1035"/>
        <v>0.01851851852</v>
      </c>
      <c r="Q2943" s="32">
        <f t="shared" si="1036"/>
        <v>9200</v>
      </c>
      <c r="R2943" s="32">
        <f t="shared" si="1037"/>
        <v>-800</v>
      </c>
      <c r="S2943" s="28"/>
      <c r="T2943" s="28">
        <f t="shared" si="1038"/>
        <v>0</v>
      </c>
      <c r="U2943" s="28"/>
      <c r="V2943" s="28"/>
      <c r="W2943" s="28"/>
    </row>
    <row r="2944">
      <c r="A2944" s="25" t="s">
        <v>156</v>
      </c>
      <c r="B2944" s="35" t="s">
        <v>1949</v>
      </c>
      <c r="C2944" s="27" t="s">
        <v>9077</v>
      </c>
      <c r="D2944" s="28" t="s">
        <v>9078</v>
      </c>
      <c r="E2944" s="28" t="s">
        <v>1902</v>
      </c>
      <c r="F2944" s="28" t="s">
        <v>1924</v>
      </c>
      <c r="G2944" s="28" t="s">
        <v>9079</v>
      </c>
      <c r="H2944" s="28" t="s">
        <v>2205</v>
      </c>
      <c r="I2944" s="28" t="s">
        <v>1968</v>
      </c>
      <c r="J2944" s="32" t="s">
        <v>1726</v>
      </c>
      <c r="K2944" s="32" t="s">
        <v>209</v>
      </c>
      <c r="L2944" s="29">
        <v>27600.0</v>
      </c>
      <c r="M2944" s="49">
        <v>23000.0</v>
      </c>
      <c r="N2944" s="50"/>
      <c r="O2944" s="48">
        <v>10800.0</v>
      </c>
      <c r="P2944" s="31">
        <f t="shared" si="1035"/>
        <v>0.0212962963</v>
      </c>
      <c r="Q2944" s="32">
        <f t="shared" si="1036"/>
        <v>12200</v>
      </c>
      <c r="R2944" s="32">
        <f t="shared" si="1037"/>
        <v>2200</v>
      </c>
      <c r="S2944" s="28"/>
      <c r="T2944" s="28">
        <f t="shared" si="1038"/>
        <v>0</v>
      </c>
      <c r="U2944" s="28"/>
      <c r="V2944" s="28"/>
      <c r="W2944" s="28"/>
    </row>
    <row r="2945">
      <c r="A2945" s="25" t="s">
        <v>156</v>
      </c>
      <c r="B2945" s="35" t="s">
        <v>1949</v>
      </c>
      <c r="C2945" s="27" t="s">
        <v>9080</v>
      </c>
      <c r="D2945" s="28" t="s">
        <v>9081</v>
      </c>
      <c r="E2945" s="28" t="s">
        <v>1905</v>
      </c>
      <c r="F2945" s="28" t="s">
        <v>1924</v>
      </c>
      <c r="G2945" s="28" t="s">
        <v>9082</v>
      </c>
      <c r="H2945" s="28" t="s">
        <v>2205</v>
      </c>
      <c r="I2945" s="28" t="s">
        <v>2351</v>
      </c>
      <c r="J2945" s="32" t="s">
        <v>1874</v>
      </c>
      <c r="K2945" s="32" t="s">
        <v>576</v>
      </c>
      <c r="L2945" s="29">
        <v>24000.0</v>
      </c>
      <c r="M2945" s="49">
        <v>20000.0</v>
      </c>
      <c r="N2945" s="50"/>
      <c r="O2945" s="48">
        <v>10800.0</v>
      </c>
      <c r="P2945" s="31">
        <f t="shared" si="1035"/>
        <v>0.01851851852</v>
      </c>
      <c r="Q2945" s="32">
        <f t="shared" si="1036"/>
        <v>9200</v>
      </c>
      <c r="R2945" s="32">
        <f t="shared" si="1037"/>
        <v>-800</v>
      </c>
      <c r="S2945" s="28"/>
      <c r="T2945" s="28">
        <f t="shared" si="1038"/>
        <v>0</v>
      </c>
      <c r="U2945" s="28"/>
      <c r="V2945" s="28"/>
      <c r="W2945" s="28"/>
    </row>
    <row r="2946">
      <c r="A2946" s="25" t="s">
        <v>156</v>
      </c>
      <c r="B2946" s="35" t="s">
        <v>1949</v>
      </c>
      <c r="C2946" s="27" t="s">
        <v>9083</v>
      </c>
      <c r="D2946" s="28" t="s">
        <v>9084</v>
      </c>
      <c r="E2946" s="28" t="s">
        <v>1902</v>
      </c>
      <c r="F2946" s="28" t="s">
        <v>1924</v>
      </c>
      <c r="G2946" s="28" t="s">
        <v>9085</v>
      </c>
      <c r="H2946" s="28" t="s">
        <v>2205</v>
      </c>
      <c r="I2946" s="28" t="s">
        <v>48</v>
      </c>
      <c r="J2946" s="32" t="s">
        <v>1874</v>
      </c>
      <c r="K2946" s="32" t="s">
        <v>794</v>
      </c>
      <c r="L2946" s="29">
        <v>69600.0</v>
      </c>
      <c r="M2946" s="49">
        <v>58000.0</v>
      </c>
      <c r="N2946" s="50"/>
      <c r="O2946" s="48">
        <v>10800.0</v>
      </c>
      <c r="P2946" s="31">
        <f t="shared" si="1035"/>
        <v>0.0537037037</v>
      </c>
      <c r="Q2946" s="32">
        <f t="shared" si="1036"/>
        <v>47200</v>
      </c>
      <c r="R2946" s="32">
        <f t="shared" si="1037"/>
        <v>37200</v>
      </c>
      <c r="S2946" s="28"/>
      <c r="T2946" s="28">
        <f t="shared" si="1038"/>
        <v>0</v>
      </c>
      <c r="U2946" s="28"/>
      <c r="V2946" s="28"/>
      <c r="W2946" s="28"/>
    </row>
    <row r="2947">
      <c r="A2947" s="25" t="s">
        <v>156</v>
      </c>
      <c r="B2947" s="35" t="s">
        <v>1949</v>
      </c>
      <c r="C2947" s="27" t="s">
        <v>9086</v>
      </c>
      <c r="D2947" s="28" t="s">
        <v>9087</v>
      </c>
      <c r="E2947" s="28" t="s">
        <v>1902</v>
      </c>
      <c r="F2947" s="28" t="s">
        <v>1924</v>
      </c>
      <c r="G2947" s="28" t="s">
        <v>9088</v>
      </c>
      <c r="H2947" s="28" t="s">
        <v>2205</v>
      </c>
      <c r="I2947" s="28" t="s">
        <v>112</v>
      </c>
      <c r="J2947" s="32" t="s">
        <v>1792</v>
      </c>
      <c r="K2947" s="32" t="s">
        <v>688</v>
      </c>
      <c r="L2947" s="29">
        <v>14400.0</v>
      </c>
      <c r="M2947" s="49">
        <v>12000.0</v>
      </c>
      <c r="N2947" s="50"/>
      <c r="O2947" s="48">
        <v>10800.0</v>
      </c>
      <c r="P2947" s="31">
        <f t="shared" si="1035"/>
        <v>0.01111111111</v>
      </c>
      <c r="Q2947" s="32">
        <f t="shared" si="1036"/>
        <v>1200</v>
      </c>
      <c r="R2947" s="32">
        <f t="shared" si="1037"/>
        <v>-8800</v>
      </c>
      <c r="S2947" s="28"/>
      <c r="T2947" s="28">
        <f t="shared" si="1038"/>
        <v>0</v>
      </c>
      <c r="U2947" s="28"/>
      <c r="V2947" s="28"/>
      <c r="W2947" s="28"/>
    </row>
    <row r="2948">
      <c r="A2948" s="25" t="s">
        <v>156</v>
      </c>
      <c r="B2948" s="35" t="s">
        <v>1949</v>
      </c>
      <c r="C2948" s="27" t="s">
        <v>9089</v>
      </c>
      <c r="D2948" s="28" t="s">
        <v>9090</v>
      </c>
      <c r="E2948" s="28" t="s">
        <v>1902</v>
      </c>
      <c r="F2948" s="28" t="s">
        <v>1924</v>
      </c>
      <c r="G2948" s="28" t="s">
        <v>9091</v>
      </c>
      <c r="H2948" s="28" t="s">
        <v>2205</v>
      </c>
      <c r="I2948" s="28" t="s">
        <v>2314</v>
      </c>
      <c r="J2948" s="32" t="s">
        <v>1578</v>
      </c>
      <c r="K2948" s="32" t="s">
        <v>936</v>
      </c>
      <c r="L2948" s="29">
        <v>24000.0</v>
      </c>
      <c r="M2948" s="49">
        <v>20000.0</v>
      </c>
      <c r="N2948" s="50"/>
      <c r="O2948" s="48">
        <v>10800.0</v>
      </c>
      <c r="P2948" s="31">
        <f t="shared" si="1035"/>
        <v>0.01851851852</v>
      </c>
      <c r="Q2948" s="32">
        <f t="shared" si="1036"/>
        <v>9200</v>
      </c>
      <c r="R2948" s="32">
        <f t="shared" si="1037"/>
        <v>-800</v>
      </c>
      <c r="S2948" s="28"/>
      <c r="T2948" s="28">
        <f t="shared" si="1038"/>
        <v>0</v>
      </c>
      <c r="U2948" s="28"/>
      <c r="V2948" s="28"/>
      <c r="W2948" s="28"/>
    </row>
    <row r="2949">
      <c r="A2949" s="25" t="s">
        <v>156</v>
      </c>
      <c r="B2949" s="35" t="s">
        <v>1949</v>
      </c>
      <c r="C2949" s="27" t="s">
        <v>9092</v>
      </c>
      <c r="D2949" s="28" t="s">
        <v>9093</v>
      </c>
      <c r="E2949" s="28" t="s">
        <v>1905</v>
      </c>
      <c r="F2949" s="28" t="s">
        <v>1924</v>
      </c>
      <c r="G2949" s="28" t="s">
        <v>9094</v>
      </c>
      <c r="H2949" s="28" t="s">
        <v>2205</v>
      </c>
      <c r="I2949" s="28" t="s">
        <v>3692</v>
      </c>
      <c r="J2949" s="32" t="s">
        <v>1690</v>
      </c>
      <c r="K2949" s="32" t="s">
        <v>912</v>
      </c>
      <c r="L2949" s="29">
        <v>6000.0</v>
      </c>
      <c r="M2949" s="49">
        <v>5000.0</v>
      </c>
      <c r="N2949" s="50"/>
      <c r="O2949" s="48">
        <v>10800.0</v>
      </c>
      <c r="P2949" s="31">
        <f t="shared" si="1035"/>
        <v>0.00462962963</v>
      </c>
      <c r="Q2949" s="32">
        <f t="shared" si="1036"/>
        <v>-5800</v>
      </c>
      <c r="R2949" s="32">
        <f t="shared" si="1037"/>
        <v>-15800</v>
      </c>
      <c r="S2949" s="28"/>
      <c r="T2949" s="28">
        <f t="shared" si="1038"/>
        <v>1</v>
      </c>
      <c r="U2949" s="28"/>
      <c r="V2949" s="28"/>
      <c r="W2949" s="28"/>
    </row>
    <row r="2950">
      <c r="A2950" s="25" t="s">
        <v>156</v>
      </c>
      <c r="B2950" s="35" t="s">
        <v>1949</v>
      </c>
      <c r="C2950" s="27" t="s">
        <v>9095</v>
      </c>
      <c r="D2950" s="28" t="s">
        <v>9096</v>
      </c>
      <c r="E2950" s="28" t="s">
        <v>1902</v>
      </c>
      <c r="F2950" s="28" t="s">
        <v>1924</v>
      </c>
      <c r="G2950" s="28" t="s">
        <v>9097</v>
      </c>
      <c r="H2950" s="28" t="s">
        <v>2205</v>
      </c>
      <c r="I2950" s="28" t="s">
        <v>9098</v>
      </c>
      <c r="J2950" s="32" t="s">
        <v>1589</v>
      </c>
      <c r="K2950" s="32" t="s">
        <v>603</v>
      </c>
      <c r="L2950" s="29">
        <v>39600.0</v>
      </c>
      <c r="M2950" s="49">
        <v>33000.0</v>
      </c>
      <c r="N2950" s="50"/>
      <c r="O2950" s="48">
        <v>10800.0</v>
      </c>
      <c r="P2950" s="31">
        <f t="shared" si="1035"/>
        <v>0.03055555556</v>
      </c>
      <c r="Q2950" s="32">
        <f t="shared" si="1036"/>
        <v>22200</v>
      </c>
      <c r="R2950" s="32">
        <f t="shared" si="1037"/>
        <v>12200</v>
      </c>
      <c r="S2950" s="28"/>
      <c r="T2950" s="28">
        <f t="shared" si="1038"/>
        <v>0</v>
      </c>
      <c r="U2950" s="28"/>
      <c r="V2950" s="28"/>
      <c r="W2950" s="28"/>
    </row>
    <row r="2951">
      <c r="A2951" s="25" t="s">
        <v>156</v>
      </c>
      <c r="B2951" s="35" t="s">
        <v>1949</v>
      </c>
      <c r="C2951" s="27" t="s">
        <v>9099</v>
      </c>
      <c r="D2951" s="28" t="s">
        <v>9100</v>
      </c>
      <c r="E2951" s="28" t="s">
        <v>1902</v>
      </c>
      <c r="F2951" s="28" t="s">
        <v>1952</v>
      </c>
      <c r="G2951" s="28" t="s">
        <v>9101</v>
      </c>
      <c r="H2951" s="28" t="s">
        <v>2205</v>
      </c>
      <c r="I2951" s="28" t="s">
        <v>127</v>
      </c>
      <c r="J2951" s="32" t="s">
        <v>1684</v>
      </c>
      <c r="K2951" s="32" t="s">
        <v>767</v>
      </c>
      <c r="L2951" s="29">
        <v>4800.0</v>
      </c>
      <c r="M2951" s="49">
        <v>4000.0</v>
      </c>
      <c r="N2951" s="50"/>
      <c r="O2951" s="48">
        <v>10800.0</v>
      </c>
      <c r="P2951" s="31">
        <f t="shared" si="1035"/>
        <v>0.003703703704</v>
      </c>
      <c r="Q2951" s="32">
        <f t="shared" si="1036"/>
        <v>-6800</v>
      </c>
      <c r="R2951" s="32">
        <f t="shared" si="1037"/>
        <v>-16800</v>
      </c>
      <c r="S2951" s="28"/>
      <c r="T2951" s="28">
        <f t="shared" si="1038"/>
        <v>1</v>
      </c>
      <c r="U2951" s="28"/>
      <c r="V2951" s="28"/>
      <c r="W2951" s="28"/>
    </row>
    <row r="2952">
      <c r="A2952" s="25" t="s">
        <v>156</v>
      </c>
      <c r="B2952" s="35" t="s">
        <v>1949</v>
      </c>
      <c r="C2952" s="27" t="s">
        <v>9102</v>
      </c>
      <c r="D2952" s="28" t="s">
        <v>9103</v>
      </c>
      <c r="E2952" s="28" t="s">
        <v>1902</v>
      </c>
      <c r="F2952" s="28" t="s">
        <v>1924</v>
      </c>
      <c r="G2952" s="28" t="s">
        <v>9104</v>
      </c>
      <c r="H2952" s="28" t="s">
        <v>2205</v>
      </c>
      <c r="I2952" s="28" t="s">
        <v>2477</v>
      </c>
      <c r="J2952" s="32" t="s">
        <v>1817</v>
      </c>
      <c r="K2952" s="32" t="s">
        <v>1105</v>
      </c>
      <c r="L2952" s="29">
        <v>54000.0</v>
      </c>
      <c r="M2952" s="49">
        <v>45000.0</v>
      </c>
      <c r="N2952" s="50"/>
      <c r="O2952" s="48">
        <v>10800.0</v>
      </c>
      <c r="P2952" s="31">
        <f t="shared" si="1035"/>
        <v>0.04166666667</v>
      </c>
      <c r="Q2952" s="32">
        <f t="shared" si="1036"/>
        <v>34200</v>
      </c>
      <c r="R2952" s="32">
        <f t="shared" si="1037"/>
        <v>24200</v>
      </c>
      <c r="S2952" s="28"/>
      <c r="T2952" s="28">
        <f t="shared" si="1038"/>
        <v>0</v>
      </c>
      <c r="U2952" s="28"/>
      <c r="V2952" s="28"/>
      <c r="W2952" s="28"/>
    </row>
    <row r="2953">
      <c r="A2953" s="25" t="s">
        <v>156</v>
      </c>
      <c r="B2953" s="35" t="s">
        <v>1949</v>
      </c>
      <c r="C2953" s="27" t="s">
        <v>9105</v>
      </c>
      <c r="D2953" s="28" t="s">
        <v>9106</v>
      </c>
      <c r="E2953" s="28" t="s">
        <v>1902</v>
      </c>
      <c r="F2953" s="28" t="s">
        <v>1952</v>
      </c>
      <c r="G2953" s="28" t="s">
        <v>9107</v>
      </c>
      <c r="H2953" s="28" t="s">
        <v>2205</v>
      </c>
      <c r="I2953" s="28" t="s">
        <v>4710</v>
      </c>
      <c r="J2953" s="32" t="s">
        <v>1454</v>
      </c>
      <c r="K2953" s="32" t="s">
        <v>1158</v>
      </c>
      <c r="L2953" s="29">
        <v>9600.0</v>
      </c>
      <c r="M2953" s="49">
        <v>8000.0</v>
      </c>
      <c r="N2953" s="50"/>
      <c r="O2953" s="48">
        <v>10800.0</v>
      </c>
      <c r="P2953" s="31">
        <f t="shared" si="1035"/>
        <v>0.007407407407</v>
      </c>
      <c r="Q2953" s="32">
        <f t="shared" si="1036"/>
        <v>-2800</v>
      </c>
      <c r="R2953" s="32">
        <f t="shared" si="1037"/>
        <v>-12800</v>
      </c>
      <c r="S2953" s="28"/>
      <c r="T2953" s="28">
        <f t="shared" si="1038"/>
        <v>1</v>
      </c>
      <c r="U2953" s="28"/>
      <c r="V2953" s="28"/>
      <c r="W2953" s="28"/>
    </row>
    <row r="2954">
      <c r="A2954" s="25" t="s">
        <v>156</v>
      </c>
      <c r="B2954" s="35" t="s">
        <v>1949</v>
      </c>
      <c r="C2954" s="27" t="s">
        <v>9108</v>
      </c>
      <c r="D2954" s="28" t="s">
        <v>9109</v>
      </c>
      <c r="E2954" s="28" t="s">
        <v>1905</v>
      </c>
      <c r="F2954" s="28" t="s">
        <v>1924</v>
      </c>
      <c r="G2954" s="28" t="s">
        <v>9110</v>
      </c>
      <c r="H2954" s="28" t="s">
        <v>2205</v>
      </c>
      <c r="I2954" s="28" t="s">
        <v>5781</v>
      </c>
      <c r="J2954" s="32" t="s">
        <v>1455</v>
      </c>
      <c r="K2954" s="32" t="s">
        <v>652</v>
      </c>
      <c r="L2954" s="29">
        <v>1200.0</v>
      </c>
      <c r="M2954" s="49">
        <v>1000.0</v>
      </c>
      <c r="N2954" s="50"/>
      <c r="O2954" s="48">
        <v>10800.0</v>
      </c>
      <c r="P2954" s="31">
        <f t="shared" si="1035"/>
        <v>0.0009259259259</v>
      </c>
      <c r="Q2954" s="32">
        <f t="shared" si="1036"/>
        <v>-9800</v>
      </c>
      <c r="R2954" s="32">
        <f t="shared" si="1037"/>
        <v>-19800</v>
      </c>
      <c r="S2954" s="28"/>
      <c r="T2954" s="28">
        <f t="shared" si="1038"/>
        <v>1</v>
      </c>
      <c r="U2954" s="28"/>
      <c r="V2954" s="28"/>
      <c r="W2954" s="28"/>
    </row>
    <row r="2955">
      <c r="A2955" s="25" t="s">
        <v>156</v>
      </c>
      <c r="B2955" s="35" t="s">
        <v>1949</v>
      </c>
      <c r="C2955" s="27" t="s">
        <v>9111</v>
      </c>
      <c r="D2955" s="28" t="s">
        <v>9112</v>
      </c>
      <c r="E2955" s="28" t="s">
        <v>1902</v>
      </c>
      <c r="F2955" s="28" t="s">
        <v>1952</v>
      </c>
      <c r="G2955" s="28" t="s">
        <v>9113</v>
      </c>
      <c r="H2955" s="28" t="s">
        <v>2205</v>
      </c>
      <c r="I2955" s="28" t="s">
        <v>3482</v>
      </c>
      <c r="J2955" s="32" t="s">
        <v>1454</v>
      </c>
      <c r="K2955" s="32" t="s">
        <v>619</v>
      </c>
      <c r="L2955" s="29">
        <v>13200.0</v>
      </c>
      <c r="M2955" s="49">
        <v>11000.0</v>
      </c>
      <c r="N2955" s="50"/>
      <c r="O2955" s="48">
        <v>10800.0</v>
      </c>
      <c r="P2955" s="31">
        <f t="shared" si="1035"/>
        <v>0.01018518519</v>
      </c>
      <c r="Q2955" s="32">
        <f t="shared" si="1036"/>
        <v>200</v>
      </c>
      <c r="R2955" s="32">
        <f t="shared" si="1037"/>
        <v>-9800</v>
      </c>
      <c r="S2955" s="28"/>
      <c r="T2955" s="28">
        <f t="shared" si="1038"/>
        <v>0</v>
      </c>
      <c r="U2955" s="28"/>
      <c r="V2955" s="28"/>
      <c r="W2955" s="28"/>
    </row>
    <row r="2956">
      <c r="A2956" s="25" t="s">
        <v>156</v>
      </c>
      <c r="B2956" s="35" t="s">
        <v>1949</v>
      </c>
      <c r="C2956" s="27" t="s">
        <v>9114</v>
      </c>
      <c r="D2956" s="28" t="s">
        <v>9115</v>
      </c>
      <c r="E2956" s="28" t="s">
        <v>1905</v>
      </c>
      <c r="F2956" s="28" t="s">
        <v>1924</v>
      </c>
      <c r="G2956" s="28" t="s">
        <v>9116</v>
      </c>
      <c r="H2956" s="28" t="s">
        <v>2205</v>
      </c>
      <c r="I2956" s="28" t="s">
        <v>1968</v>
      </c>
      <c r="J2956" s="32" t="s">
        <v>1408</v>
      </c>
      <c r="K2956" s="32" t="s">
        <v>495</v>
      </c>
      <c r="L2956" s="29">
        <v>4800.0</v>
      </c>
      <c r="M2956" s="49">
        <v>4000.0</v>
      </c>
      <c r="N2956" s="50"/>
      <c r="O2956" s="48">
        <v>10800.0</v>
      </c>
      <c r="P2956" s="31">
        <f t="shared" si="1035"/>
        <v>0.003703703704</v>
      </c>
      <c r="Q2956" s="32">
        <f t="shared" si="1036"/>
        <v>-6800</v>
      </c>
      <c r="R2956" s="32">
        <f t="shared" si="1037"/>
        <v>-16800</v>
      </c>
      <c r="S2956" s="28"/>
      <c r="T2956" s="28">
        <f t="shared" si="1038"/>
        <v>1</v>
      </c>
      <c r="U2956" s="28"/>
      <c r="V2956" s="28"/>
      <c r="W2956" s="28"/>
    </row>
    <row r="2957">
      <c r="A2957" s="25" t="s">
        <v>156</v>
      </c>
      <c r="B2957" s="35" t="s">
        <v>1949</v>
      </c>
      <c r="C2957" s="27" t="s">
        <v>9117</v>
      </c>
      <c r="D2957" s="28" t="s">
        <v>9118</v>
      </c>
      <c r="E2957" s="28" t="s">
        <v>1902</v>
      </c>
      <c r="F2957" s="28" t="s">
        <v>1952</v>
      </c>
      <c r="G2957" s="28" t="s">
        <v>9119</v>
      </c>
      <c r="H2957" s="28" t="s">
        <v>2205</v>
      </c>
      <c r="I2957" s="28" t="s">
        <v>3337</v>
      </c>
      <c r="J2957" s="32" t="s">
        <v>1578</v>
      </c>
      <c r="K2957" s="32" t="s">
        <v>1191</v>
      </c>
      <c r="L2957" s="29">
        <v>9600.0</v>
      </c>
      <c r="M2957" s="49">
        <v>8000.0</v>
      </c>
      <c r="N2957" s="50"/>
      <c r="O2957" s="48">
        <v>10800.0</v>
      </c>
      <c r="P2957" s="31">
        <f t="shared" si="1035"/>
        <v>0.007407407407</v>
      </c>
      <c r="Q2957" s="32">
        <f t="shared" si="1036"/>
        <v>-2800</v>
      </c>
      <c r="R2957" s="32">
        <f t="shared" si="1037"/>
        <v>-12800</v>
      </c>
      <c r="S2957" s="28"/>
      <c r="T2957" s="28">
        <f t="shared" si="1038"/>
        <v>1</v>
      </c>
      <c r="U2957" s="28"/>
      <c r="V2957" s="28"/>
      <c r="W2957" s="28"/>
    </row>
    <row r="2958">
      <c r="A2958" s="25" t="s">
        <v>156</v>
      </c>
      <c r="B2958" s="35" t="s">
        <v>1949</v>
      </c>
      <c r="C2958" s="27" t="s">
        <v>9120</v>
      </c>
      <c r="D2958" s="28" t="s">
        <v>9121</v>
      </c>
      <c r="E2958" s="28" t="s">
        <v>1905</v>
      </c>
      <c r="F2958" s="28" t="s">
        <v>1952</v>
      </c>
      <c r="G2958" s="28" t="s">
        <v>9122</v>
      </c>
      <c r="H2958" s="28" t="s">
        <v>2205</v>
      </c>
      <c r="I2958" s="28" t="s">
        <v>112</v>
      </c>
      <c r="J2958" s="32" t="s">
        <v>1736</v>
      </c>
      <c r="K2958" s="32" t="s">
        <v>895</v>
      </c>
      <c r="L2958" s="29">
        <v>1200.0</v>
      </c>
      <c r="M2958" s="49">
        <v>1000.0</v>
      </c>
      <c r="N2958" s="50"/>
      <c r="O2958" s="48">
        <v>10800.0</v>
      </c>
      <c r="P2958" s="31">
        <f t="shared" si="1035"/>
        <v>0.0009259259259</v>
      </c>
      <c r="Q2958" s="32">
        <f t="shared" si="1036"/>
        <v>-9800</v>
      </c>
      <c r="R2958" s="32">
        <f t="shared" si="1037"/>
        <v>-19800</v>
      </c>
      <c r="S2958" s="28"/>
      <c r="T2958" s="28">
        <f t="shared" si="1038"/>
        <v>1</v>
      </c>
      <c r="U2958" s="28"/>
      <c r="V2958" s="28"/>
      <c r="W2958" s="28"/>
    </row>
    <row r="2959">
      <c r="A2959" s="25" t="s">
        <v>156</v>
      </c>
      <c r="B2959" s="35" t="s">
        <v>1949</v>
      </c>
      <c r="C2959" s="27" t="s">
        <v>9123</v>
      </c>
      <c r="D2959" s="28" t="s">
        <v>9124</v>
      </c>
      <c r="E2959" s="28" t="s">
        <v>1902</v>
      </c>
      <c r="F2959" s="28" t="s">
        <v>1952</v>
      </c>
      <c r="G2959" s="28" t="s">
        <v>9125</v>
      </c>
      <c r="H2959" s="28" t="s">
        <v>2205</v>
      </c>
      <c r="I2959" s="28" t="s">
        <v>3226</v>
      </c>
      <c r="J2959" s="32" t="s">
        <v>1686</v>
      </c>
      <c r="K2959" s="32" t="s">
        <v>1204</v>
      </c>
      <c r="L2959" s="29">
        <v>12000.0</v>
      </c>
      <c r="M2959" s="49">
        <v>10000.0</v>
      </c>
      <c r="N2959" s="50"/>
      <c r="O2959" s="48">
        <v>10800.0</v>
      </c>
      <c r="P2959" s="31">
        <f t="shared" si="1035"/>
        <v>0.009259259259</v>
      </c>
      <c r="Q2959" s="32">
        <f t="shared" si="1036"/>
        <v>-800</v>
      </c>
      <c r="R2959" s="32">
        <f t="shared" si="1037"/>
        <v>-10800</v>
      </c>
      <c r="S2959" s="28"/>
      <c r="T2959" s="28">
        <f t="shared" si="1038"/>
        <v>1</v>
      </c>
      <c r="U2959" s="28"/>
      <c r="V2959" s="28"/>
      <c r="W2959" s="28"/>
    </row>
    <row r="2960">
      <c r="A2960" s="25" t="s">
        <v>156</v>
      </c>
      <c r="B2960" s="35" t="s">
        <v>1983</v>
      </c>
      <c r="C2960" s="27" t="s">
        <v>9126</v>
      </c>
      <c r="D2960" s="28" t="s">
        <v>9127</v>
      </c>
      <c r="E2960" s="28" t="s">
        <v>1902</v>
      </c>
      <c r="F2960" s="28" t="s">
        <v>1952</v>
      </c>
      <c r="G2960" s="28" t="s">
        <v>9128</v>
      </c>
      <c r="H2960" s="28" t="s">
        <v>2205</v>
      </c>
      <c r="I2960" s="28" t="s">
        <v>153</v>
      </c>
      <c r="J2960" s="32" t="s">
        <v>1543</v>
      </c>
      <c r="K2960" s="32" t="s">
        <v>213</v>
      </c>
      <c r="L2960" s="29">
        <v>1200.0</v>
      </c>
      <c r="M2960" s="49">
        <v>1000.0</v>
      </c>
      <c r="N2960" s="50"/>
      <c r="O2960" s="48">
        <v>10800.0</v>
      </c>
      <c r="P2960" s="31">
        <f t="shared" si="1035"/>
        <v>0.0009259259259</v>
      </c>
      <c r="Q2960" s="32">
        <f t="shared" si="1036"/>
        <v>-9800</v>
      </c>
      <c r="R2960" s="32">
        <f t="shared" si="1037"/>
        <v>-19800</v>
      </c>
      <c r="S2960" s="28"/>
      <c r="T2960" s="28">
        <f t="shared" si="1038"/>
        <v>1</v>
      </c>
      <c r="U2960" s="28"/>
      <c r="V2960" s="28"/>
      <c r="W2960" s="28"/>
    </row>
    <row r="2961">
      <c r="A2961" s="38" t="s">
        <v>157</v>
      </c>
      <c r="B2961" s="34" t="s">
        <v>1921</v>
      </c>
      <c r="C2961" s="39" t="s">
        <v>3657</v>
      </c>
      <c r="D2961" s="28" t="s">
        <v>9129</v>
      </c>
      <c r="E2961" s="26" t="s">
        <v>1905</v>
      </c>
      <c r="F2961" s="28" t="s">
        <v>1924</v>
      </c>
      <c r="G2961" s="28" t="s">
        <v>9130</v>
      </c>
      <c r="H2961" s="28" t="s">
        <v>4158</v>
      </c>
      <c r="I2961" s="28" t="s">
        <v>2568</v>
      </c>
      <c r="J2961" s="28" t="s">
        <v>1463</v>
      </c>
      <c r="K2961" s="28" t="s">
        <v>1146</v>
      </c>
      <c r="L2961" s="40">
        <v>4000.0</v>
      </c>
      <c r="M2961" s="29">
        <f>L2961</f>
        <v>4000</v>
      </c>
      <c r="N2961" s="57"/>
      <c r="O2961" s="37">
        <v>5000.0</v>
      </c>
      <c r="P2961" s="31">
        <f t="shared" ref="P2961:P2969" si="1039">sum(L2961/O2961/100)</f>
        <v>0.008</v>
      </c>
      <c r="Q2961" s="32">
        <f t="shared" ref="Q2961:Q2969" si="1040">sum(L2961-O2961)</f>
        <v>-1000</v>
      </c>
      <c r="R2961" s="32">
        <f t="shared" ref="R2961:R2969" si="1041">L2961-O2961-$S$1</f>
        <v>-11000</v>
      </c>
      <c r="S2961" s="28"/>
      <c r="T2961" s="28">
        <f t="shared" ref="T2961:T2969" si="1042">IF(O2961&gt;=L2961,1,0)</f>
        <v>1</v>
      </c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</row>
    <row r="2962">
      <c r="A2962" s="25" t="s">
        <v>158</v>
      </c>
      <c r="B2962" s="26" t="s">
        <v>1900</v>
      </c>
      <c r="C2962" s="27">
        <v>140.0</v>
      </c>
      <c r="D2962" s="28" t="s">
        <v>9131</v>
      </c>
      <c r="E2962" s="28" t="s">
        <v>1902</v>
      </c>
      <c r="F2962" s="28"/>
      <c r="G2962" s="28" t="s">
        <v>9132</v>
      </c>
      <c r="H2962" s="28"/>
      <c r="I2962" s="28"/>
      <c r="J2962" s="28" t="s">
        <v>1839</v>
      </c>
      <c r="K2962" s="28" t="s">
        <v>1131</v>
      </c>
      <c r="L2962" s="29">
        <f t="shared" ref="L2962:L2963" si="1043">M2962*1.2</f>
        <v>4800</v>
      </c>
      <c r="M2962" s="29">
        <v>4000.0</v>
      </c>
      <c r="N2962" s="28"/>
      <c r="O2962" s="30">
        <v>15000.0</v>
      </c>
      <c r="P2962" s="31">
        <f t="shared" si="1039"/>
        <v>0.0032</v>
      </c>
      <c r="Q2962" s="32">
        <f t="shared" si="1040"/>
        <v>-10200</v>
      </c>
      <c r="R2962" s="32">
        <f t="shared" si="1041"/>
        <v>-20200</v>
      </c>
      <c r="S2962" s="28"/>
      <c r="T2962" s="28">
        <f t="shared" si="1042"/>
        <v>1</v>
      </c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</row>
    <row r="2963">
      <c r="A2963" s="25" t="s">
        <v>158</v>
      </c>
      <c r="B2963" s="26" t="s">
        <v>1900</v>
      </c>
      <c r="C2963" s="27">
        <v>317.0</v>
      </c>
      <c r="D2963" s="28" t="s">
        <v>9133</v>
      </c>
      <c r="E2963" s="28" t="s">
        <v>1902</v>
      </c>
      <c r="F2963" s="28"/>
      <c r="G2963" s="28" t="s">
        <v>9134</v>
      </c>
      <c r="H2963" s="28"/>
      <c r="I2963" s="28"/>
      <c r="J2963" s="28" t="s">
        <v>1843</v>
      </c>
      <c r="K2963" s="28" t="s">
        <v>1193</v>
      </c>
      <c r="L2963" s="29">
        <f t="shared" si="1043"/>
        <v>45600</v>
      </c>
      <c r="M2963" s="29">
        <v>38000.0</v>
      </c>
      <c r="N2963" s="28"/>
      <c r="O2963" s="30">
        <v>15000.0</v>
      </c>
      <c r="P2963" s="31">
        <f t="shared" si="1039"/>
        <v>0.0304</v>
      </c>
      <c r="Q2963" s="32">
        <f t="shared" si="1040"/>
        <v>30600</v>
      </c>
      <c r="R2963" s="32">
        <f t="shared" si="1041"/>
        <v>20600</v>
      </c>
      <c r="S2963" s="28"/>
      <c r="T2963" s="28">
        <f t="shared" si="1042"/>
        <v>0</v>
      </c>
      <c r="V2963" s="28"/>
      <c r="W2963" s="28"/>
      <c r="X2963" s="28"/>
    </row>
    <row r="2964">
      <c r="A2964" s="33" t="s">
        <v>158</v>
      </c>
      <c r="B2964" s="26" t="s">
        <v>1919</v>
      </c>
      <c r="C2964" s="34">
        <v>50.0</v>
      </c>
      <c r="D2964" s="26" t="s">
        <v>9135</v>
      </c>
      <c r="E2964" s="26" t="s">
        <v>1902</v>
      </c>
      <c r="F2964" s="35"/>
      <c r="G2964" s="26"/>
      <c r="H2964" s="26"/>
      <c r="I2964" s="26"/>
      <c r="J2964" s="26" t="s">
        <v>1495</v>
      </c>
      <c r="K2964" s="26" t="s">
        <v>298</v>
      </c>
      <c r="L2964" s="36">
        <v>36000.0</v>
      </c>
      <c r="M2964" s="29">
        <f t="shared" ref="M2964:M2969" si="1044">L2964</f>
        <v>36000</v>
      </c>
      <c r="N2964" s="28"/>
      <c r="O2964" s="37">
        <v>15000.0</v>
      </c>
      <c r="P2964" s="31">
        <f t="shared" si="1039"/>
        <v>0.024</v>
      </c>
      <c r="Q2964" s="32">
        <f t="shared" si="1040"/>
        <v>21000</v>
      </c>
      <c r="R2964" s="32">
        <f t="shared" si="1041"/>
        <v>11000</v>
      </c>
      <c r="S2964" s="28"/>
      <c r="T2964" s="28">
        <f t="shared" si="1042"/>
        <v>0</v>
      </c>
      <c r="V2964" s="28"/>
      <c r="W2964" s="28"/>
      <c r="X2964" s="28"/>
    </row>
    <row r="2965">
      <c r="A2965" s="52" t="s">
        <v>158</v>
      </c>
      <c r="B2965" s="26" t="s">
        <v>1919</v>
      </c>
      <c r="C2965" s="34">
        <v>461.0</v>
      </c>
      <c r="D2965" s="26" t="s">
        <v>9136</v>
      </c>
      <c r="E2965" s="26" t="s">
        <v>1902</v>
      </c>
      <c r="F2965" s="28"/>
      <c r="G2965" s="28"/>
      <c r="H2965" s="28"/>
      <c r="I2965" s="28"/>
      <c r="J2965" s="26" t="s">
        <v>1636</v>
      </c>
      <c r="K2965" s="26" t="s">
        <v>1088</v>
      </c>
      <c r="L2965" s="40">
        <v>88000.0</v>
      </c>
      <c r="M2965" s="29">
        <f t="shared" si="1044"/>
        <v>88000</v>
      </c>
      <c r="N2965" s="53"/>
      <c r="O2965" s="30">
        <v>15000.0</v>
      </c>
      <c r="P2965" s="31">
        <f t="shared" si="1039"/>
        <v>0.05866666667</v>
      </c>
      <c r="Q2965" s="32">
        <f t="shared" si="1040"/>
        <v>73000</v>
      </c>
      <c r="R2965" s="32">
        <f t="shared" si="1041"/>
        <v>63000</v>
      </c>
      <c r="S2965" s="28"/>
      <c r="T2965" s="28">
        <f t="shared" si="1042"/>
        <v>0</v>
      </c>
      <c r="V2965" s="28"/>
      <c r="W2965" s="28"/>
      <c r="X2965" s="28"/>
    </row>
    <row r="2966">
      <c r="A2966" s="52" t="s">
        <v>158</v>
      </c>
      <c r="B2966" s="26" t="s">
        <v>2005</v>
      </c>
      <c r="C2966" s="34">
        <v>871.0</v>
      </c>
      <c r="D2966" s="28" t="str">
        <f>CONCATENATE(A2966," x ", G2966)</f>
        <v>Victor Ludorum (GB) x Mirrorblack (IRE)</v>
      </c>
      <c r="E2966" s="26" t="s">
        <v>1905</v>
      </c>
      <c r="F2966" s="26" t="s">
        <v>2019</v>
      </c>
      <c r="G2966" s="26" t="s">
        <v>9137</v>
      </c>
      <c r="H2966" s="28"/>
      <c r="I2966" s="28"/>
      <c r="J2966" s="26" t="s">
        <v>1575</v>
      </c>
      <c r="K2966" s="26" t="s">
        <v>1378</v>
      </c>
      <c r="L2966" s="55">
        <v>26000.0</v>
      </c>
      <c r="M2966" s="29">
        <f t="shared" si="1044"/>
        <v>26000</v>
      </c>
      <c r="N2966" s="28"/>
      <c r="O2966" s="37">
        <v>15000.0</v>
      </c>
      <c r="P2966" s="31">
        <f t="shared" si="1039"/>
        <v>0.01733333333</v>
      </c>
      <c r="Q2966" s="32">
        <f t="shared" si="1040"/>
        <v>11000</v>
      </c>
      <c r="R2966" s="32">
        <f t="shared" si="1041"/>
        <v>1000</v>
      </c>
      <c r="S2966" s="28"/>
      <c r="T2966" s="28">
        <f t="shared" si="1042"/>
        <v>0</v>
      </c>
      <c r="V2966" s="28"/>
      <c r="W2966" s="28"/>
      <c r="X2966" s="28"/>
    </row>
    <row r="2967">
      <c r="A2967" s="38" t="s">
        <v>158</v>
      </c>
      <c r="B2967" s="34" t="s">
        <v>1921</v>
      </c>
      <c r="C2967" s="39" t="s">
        <v>7148</v>
      </c>
      <c r="D2967" s="28" t="s">
        <v>9138</v>
      </c>
      <c r="E2967" s="26" t="s">
        <v>1902</v>
      </c>
      <c r="F2967" s="28" t="s">
        <v>1952</v>
      </c>
      <c r="G2967" s="28" t="s">
        <v>9139</v>
      </c>
      <c r="H2967" s="28" t="s">
        <v>2314</v>
      </c>
      <c r="I2967" s="28" t="s">
        <v>79</v>
      </c>
      <c r="J2967" s="28" t="s">
        <v>1661</v>
      </c>
      <c r="K2967" s="28" t="s">
        <v>933</v>
      </c>
      <c r="L2967" s="40">
        <v>31000.0</v>
      </c>
      <c r="M2967" s="29">
        <f t="shared" si="1044"/>
        <v>31000</v>
      </c>
      <c r="N2967" s="57"/>
      <c r="O2967" s="37">
        <v>15000.0</v>
      </c>
      <c r="P2967" s="31">
        <f t="shared" si="1039"/>
        <v>0.02066666667</v>
      </c>
      <c r="Q2967" s="32">
        <f t="shared" si="1040"/>
        <v>16000</v>
      </c>
      <c r="R2967" s="32">
        <f t="shared" si="1041"/>
        <v>6000</v>
      </c>
      <c r="S2967" s="28"/>
      <c r="T2967" s="28">
        <f t="shared" si="1042"/>
        <v>0</v>
      </c>
      <c r="V2967" s="28"/>
      <c r="W2967" s="28"/>
      <c r="X2967" s="28"/>
    </row>
    <row r="2968">
      <c r="A2968" s="38" t="s">
        <v>158</v>
      </c>
      <c r="B2968" s="34" t="s">
        <v>1921</v>
      </c>
      <c r="C2968" s="39" t="s">
        <v>2058</v>
      </c>
      <c r="D2968" s="28" t="s">
        <v>9140</v>
      </c>
      <c r="E2968" s="26" t="s">
        <v>1905</v>
      </c>
      <c r="F2968" s="28" t="s">
        <v>1924</v>
      </c>
      <c r="G2968" s="28" t="s">
        <v>9141</v>
      </c>
      <c r="H2968" s="28" t="s">
        <v>2314</v>
      </c>
      <c r="I2968" s="28" t="s">
        <v>2104</v>
      </c>
      <c r="J2968" s="28" t="s">
        <v>1584</v>
      </c>
      <c r="K2968" s="28" t="s">
        <v>1115</v>
      </c>
      <c r="L2968" s="40">
        <v>14000.0</v>
      </c>
      <c r="M2968" s="29">
        <f t="shared" si="1044"/>
        <v>14000</v>
      </c>
      <c r="N2968" s="57"/>
      <c r="O2968" s="37">
        <v>15000.0</v>
      </c>
      <c r="P2968" s="31">
        <f t="shared" si="1039"/>
        <v>0.009333333333</v>
      </c>
      <c r="Q2968" s="32">
        <f t="shared" si="1040"/>
        <v>-1000</v>
      </c>
      <c r="R2968" s="32">
        <f t="shared" si="1041"/>
        <v>-11000</v>
      </c>
      <c r="S2968" s="28"/>
      <c r="T2968" s="28">
        <f t="shared" si="1042"/>
        <v>1</v>
      </c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</row>
    <row r="2969">
      <c r="A2969" s="38" t="s">
        <v>158</v>
      </c>
      <c r="B2969" s="34" t="s">
        <v>1928</v>
      </c>
      <c r="C2969" s="39" t="s">
        <v>7156</v>
      </c>
      <c r="D2969" s="28" t="s">
        <v>9142</v>
      </c>
      <c r="E2969" s="26" t="s">
        <v>1902</v>
      </c>
      <c r="F2969" s="28" t="s">
        <v>2382</v>
      </c>
      <c r="G2969" s="28" t="s">
        <v>9143</v>
      </c>
      <c r="H2969" s="28" t="s">
        <v>2314</v>
      </c>
      <c r="I2969" s="28" t="s">
        <v>2351</v>
      </c>
      <c r="J2969" s="28" t="s">
        <v>1848</v>
      </c>
      <c r="K2969" s="28" t="s">
        <v>618</v>
      </c>
      <c r="L2969" s="40">
        <v>35000.0</v>
      </c>
      <c r="M2969" s="29">
        <f t="shared" si="1044"/>
        <v>35000</v>
      </c>
      <c r="N2969" s="57"/>
      <c r="O2969" s="37">
        <v>15000.0</v>
      </c>
      <c r="P2969" s="31">
        <f t="shared" si="1039"/>
        <v>0.02333333333</v>
      </c>
      <c r="Q2969" s="32">
        <f t="shared" si="1040"/>
        <v>20000</v>
      </c>
      <c r="R2969" s="32">
        <f t="shared" si="1041"/>
        <v>10000</v>
      </c>
      <c r="S2969" s="28"/>
      <c r="T2969" s="28">
        <f t="shared" si="1042"/>
        <v>0</v>
      </c>
      <c r="V2969" s="28"/>
      <c r="W2969" s="28"/>
      <c r="X2969" s="28"/>
    </row>
    <row r="2970">
      <c r="A2970" s="25" t="s">
        <v>158</v>
      </c>
      <c r="B2970" s="26" t="s">
        <v>1937</v>
      </c>
      <c r="C2970" s="44" t="s">
        <v>9144</v>
      </c>
      <c r="D2970" s="6" t="s">
        <v>9145</v>
      </c>
      <c r="E2970" s="6" t="s">
        <v>1902</v>
      </c>
      <c r="F2970" s="6" t="s">
        <v>1924</v>
      </c>
      <c r="G2970" s="6" t="s">
        <v>9146</v>
      </c>
      <c r="I2970" s="6" t="s">
        <v>2314</v>
      </c>
      <c r="J2970" s="6" t="s">
        <v>1626</v>
      </c>
      <c r="K2970" s="6" t="s">
        <v>409</v>
      </c>
      <c r="L2970" s="29">
        <f>M2970*1.2</f>
        <v>84000</v>
      </c>
      <c r="M2970" s="45">
        <v>70000.0</v>
      </c>
      <c r="O2970" s="30">
        <v>15000.0</v>
      </c>
      <c r="P2970" s="31">
        <v>0.04666666666666667</v>
      </c>
      <c r="Q2970" s="32">
        <v>55000.0</v>
      </c>
      <c r="R2970" s="32">
        <v>45000.0</v>
      </c>
      <c r="S2970" s="28"/>
      <c r="T2970" s="28">
        <f t="shared" ref="T2970:T2971" si="1045">IF(O2970&gt;=M2970,1,0)</f>
        <v>0</v>
      </c>
    </row>
    <row r="2971">
      <c r="A2971" s="25" t="s">
        <v>158</v>
      </c>
      <c r="B2971" s="35" t="s">
        <v>1949</v>
      </c>
      <c r="C2971" s="27" t="s">
        <v>9147</v>
      </c>
      <c r="D2971" s="28" t="s">
        <v>9148</v>
      </c>
      <c r="E2971" s="28" t="s">
        <v>1902</v>
      </c>
      <c r="F2971" s="28" t="s">
        <v>1924</v>
      </c>
      <c r="G2971" s="28" t="s">
        <v>9149</v>
      </c>
      <c r="H2971" s="28" t="s">
        <v>2314</v>
      </c>
      <c r="I2971" s="28" t="s">
        <v>2307</v>
      </c>
      <c r="J2971" s="32" t="s">
        <v>1450</v>
      </c>
      <c r="K2971" s="32" t="s">
        <v>540</v>
      </c>
      <c r="L2971" s="29">
        <v>48000.0</v>
      </c>
      <c r="M2971" s="49">
        <v>40000.0</v>
      </c>
      <c r="N2971" s="50"/>
      <c r="O2971" s="48">
        <v>15000.0</v>
      </c>
      <c r="P2971" s="31">
        <f>sum(M2971/O2971/100)</f>
        <v>0.02666666667</v>
      </c>
      <c r="Q2971" s="32">
        <f>sum(M2971-O2971)</f>
        <v>25000</v>
      </c>
      <c r="R2971" s="32">
        <f>M2971-O2971-$S$1</f>
        <v>15000</v>
      </c>
      <c r="S2971" s="28"/>
      <c r="T2971" s="28">
        <f t="shared" si="1045"/>
        <v>0</v>
      </c>
      <c r="U2971" s="28"/>
      <c r="V2971" s="28"/>
      <c r="W2971" s="28"/>
    </row>
    <row r="2972">
      <c r="A2972" s="33" t="s">
        <v>159</v>
      </c>
      <c r="B2972" s="26" t="s">
        <v>1919</v>
      </c>
      <c r="C2972" s="34">
        <v>73.0</v>
      </c>
      <c r="D2972" s="26" t="s">
        <v>9150</v>
      </c>
      <c r="E2972" s="26" t="s">
        <v>1902</v>
      </c>
      <c r="F2972" s="35"/>
      <c r="G2972" s="26"/>
      <c r="H2972" s="26"/>
      <c r="I2972" s="26"/>
      <c r="J2972" s="26" t="s">
        <v>1517</v>
      </c>
      <c r="K2972" s="26" t="s">
        <v>1002</v>
      </c>
      <c r="L2972" s="36">
        <v>110000.0</v>
      </c>
      <c r="M2972" s="29">
        <f t="shared" ref="M2972:M2983" si="1046">L2972</f>
        <v>110000</v>
      </c>
      <c r="N2972" s="28"/>
      <c r="O2972" s="37">
        <v>16000.0</v>
      </c>
      <c r="P2972" s="31">
        <f t="shared" ref="P2972:P2983" si="1047">sum(L2972/O2972/100)</f>
        <v>0.06875</v>
      </c>
      <c r="Q2972" s="32">
        <f t="shared" ref="Q2972:Q2983" si="1048">sum(L2972-O2972)</f>
        <v>94000</v>
      </c>
      <c r="R2972" s="32">
        <f t="shared" ref="R2972:R2983" si="1049">L2972-O2972-$S$1</f>
        <v>84000</v>
      </c>
      <c r="S2972" s="28"/>
      <c r="T2972" s="28">
        <f t="shared" ref="T2972:T2983" si="1050">IF(O2972&gt;=L2972,1,0)</f>
        <v>0</v>
      </c>
      <c r="V2972" s="28"/>
      <c r="W2972" s="28"/>
      <c r="X2972" s="28"/>
    </row>
    <row r="2973">
      <c r="A2973" s="52" t="s">
        <v>160</v>
      </c>
      <c r="B2973" s="26" t="s">
        <v>2005</v>
      </c>
      <c r="C2973" s="34">
        <v>729.0</v>
      </c>
      <c r="D2973" s="26" t="s">
        <v>9151</v>
      </c>
      <c r="E2973" s="26" t="s">
        <v>1902</v>
      </c>
      <c r="F2973" s="26" t="s">
        <v>1924</v>
      </c>
      <c r="G2973" s="26">
        <v>2023.0</v>
      </c>
      <c r="H2973" s="28"/>
      <c r="I2973" s="28"/>
      <c r="J2973" s="26" t="s">
        <v>1624</v>
      </c>
      <c r="K2973" s="26" t="s">
        <v>914</v>
      </c>
      <c r="L2973" s="36">
        <v>4000.0</v>
      </c>
      <c r="M2973" s="29">
        <f t="shared" si="1046"/>
        <v>4000</v>
      </c>
      <c r="N2973" s="53"/>
      <c r="O2973" s="37">
        <v>10000.0</v>
      </c>
      <c r="P2973" s="31">
        <f t="shared" si="1047"/>
        <v>0.004</v>
      </c>
      <c r="Q2973" s="32">
        <f t="shared" si="1048"/>
        <v>-6000</v>
      </c>
      <c r="R2973" s="32">
        <f t="shared" si="1049"/>
        <v>-16000</v>
      </c>
      <c r="S2973" s="28"/>
      <c r="T2973" s="28">
        <f t="shared" si="1050"/>
        <v>1</v>
      </c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</row>
    <row r="2974">
      <c r="A2974" s="52" t="s">
        <v>160</v>
      </c>
      <c r="B2974" s="26" t="s">
        <v>2005</v>
      </c>
      <c r="C2974" s="34">
        <v>889.0</v>
      </c>
      <c r="D2974" s="28" t="str">
        <f t="shared" ref="D2974:D2976" si="1051">CONCATENATE(A2974," x ", G2974)</f>
        <v>Waldgeist (GB) x Mysilver (FR)</v>
      </c>
      <c r="E2974" s="26" t="s">
        <v>1902</v>
      </c>
      <c r="F2974" s="26" t="s">
        <v>2437</v>
      </c>
      <c r="G2974" s="26" t="s">
        <v>9152</v>
      </c>
      <c r="H2974" s="28"/>
      <c r="I2974" s="28"/>
      <c r="J2974" s="26" t="s">
        <v>1474</v>
      </c>
      <c r="K2974" s="26" t="s">
        <v>444</v>
      </c>
      <c r="L2974" s="55">
        <v>22000.0</v>
      </c>
      <c r="M2974" s="29">
        <f t="shared" si="1046"/>
        <v>22000</v>
      </c>
      <c r="N2974" s="28"/>
      <c r="O2974" s="37">
        <v>10000.0</v>
      </c>
      <c r="P2974" s="31">
        <f t="shared" si="1047"/>
        <v>0.022</v>
      </c>
      <c r="Q2974" s="32">
        <f t="shared" si="1048"/>
        <v>12000</v>
      </c>
      <c r="R2974" s="32">
        <f t="shared" si="1049"/>
        <v>2000</v>
      </c>
      <c r="S2974" s="28"/>
      <c r="T2974" s="28">
        <f t="shared" si="1050"/>
        <v>0</v>
      </c>
      <c r="V2974" s="28"/>
      <c r="W2974" s="28"/>
      <c r="X2974" s="28"/>
    </row>
    <row r="2975">
      <c r="A2975" s="52" t="s">
        <v>160</v>
      </c>
      <c r="B2975" s="26" t="s">
        <v>2005</v>
      </c>
      <c r="C2975" s="34">
        <v>893.0</v>
      </c>
      <c r="D2975" s="28" t="str">
        <f t="shared" si="1051"/>
        <v>Waldgeist (GB) x Nimboo (USA)</v>
      </c>
      <c r="E2975" s="26" t="s">
        <v>1902</v>
      </c>
      <c r="F2975" s="26" t="s">
        <v>2019</v>
      </c>
      <c r="G2975" s="26" t="s">
        <v>9153</v>
      </c>
      <c r="H2975" s="28"/>
      <c r="I2975" s="28"/>
      <c r="J2975" s="26" t="s">
        <v>293</v>
      </c>
      <c r="K2975" s="26" t="s">
        <v>1016</v>
      </c>
      <c r="L2975" s="55">
        <v>13000.0</v>
      </c>
      <c r="M2975" s="29">
        <f t="shared" si="1046"/>
        <v>13000</v>
      </c>
      <c r="N2975" s="28"/>
      <c r="O2975" s="37">
        <v>10000.0</v>
      </c>
      <c r="P2975" s="31">
        <f t="shared" si="1047"/>
        <v>0.013</v>
      </c>
      <c r="Q2975" s="32">
        <f t="shared" si="1048"/>
        <v>3000</v>
      </c>
      <c r="R2975" s="32">
        <f t="shared" si="1049"/>
        <v>-7000</v>
      </c>
      <c r="S2975" s="28"/>
      <c r="T2975" s="28">
        <f t="shared" si="1050"/>
        <v>0</v>
      </c>
      <c r="V2975" s="28"/>
      <c r="W2975" s="28"/>
      <c r="X2975" s="28"/>
    </row>
    <row r="2976">
      <c r="A2976" s="52" t="s">
        <v>160</v>
      </c>
      <c r="B2976" s="26" t="s">
        <v>2005</v>
      </c>
      <c r="C2976" s="34">
        <v>983.0</v>
      </c>
      <c r="D2976" s="28" t="str">
        <f t="shared" si="1051"/>
        <v>Waldgeist (GB) x Spesialta (GB)</v>
      </c>
      <c r="E2976" s="26" t="s">
        <v>1902</v>
      </c>
      <c r="F2976" s="26" t="s">
        <v>2437</v>
      </c>
      <c r="G2976" s="26" t="s">
        <v>9154</v>
      </c>
      <c r="H2976" s="28"/>
      <c r="I2976" s="28"/>
      <c r="J2976" s="26" t="s">
        <v>293</v>
      </c>
      <c r="K2976" s="26" t="s">
        <v>914</v>
      </c>
      <c r="L2976" s="55">
        <v>7000.0</v>
      </c>
      <c r="M2976" s="29">
        <f t="shared" si="1046"/>
        <v>7000</v>
      </c>
      <c r="N2976" s="28"/>
      <c r="O2976" s="37">
        <v>10000.0</v>
      </c>
      <c r="P2976" s="31">
        <f t="shared" si="1047"/>
        <v>0.007</v>
      </c>
      <c r="Q2976" s="32">
        <f t="shared" si="1048"/>
        <v>-3000</v>
      </c>
      <c r="R2976" s="32">
        <f t="shared" si="1049"/>
        <v>-13000</v>
      </c>
      <c r="S2976" s="28"/>
      <c r="T2976" s="28">
        <f t="shared" si="1050"/>
        <v>1</v>
      </c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</row>
    <row r="2977">
      <c r="A2977" s="38" t="s">
        <v>160</v>
      </c>
      <c r="B2977" s="34" t="s">
        <v>1921</v>
      </c>
      <c r="C2977" s="39" t="s">
        <v>9155</v>
      </c>
      <c r="D2977" s="28" t="s">
        <v>9156</v>
      </c>
      <c r="E2977" s="26" t="s">
        <v>1902</v>
      </c>
      <c r="F2977" s="28" t="s">
        <v>1924</v>
      </c>
      <c r="G2977" s="28" t="s">
        <v>9157</v>
      </c>
      <c r="H2977" s="28" t="s">
        <v>2205</v>
      </c>
      <c r="I2977" s="28" t="s">
        <v>2454</v>
      </c>
      <c r="J2977" s="28" t="s">
        <v>1504</v>
      </c>
      <c r="K2977" s="28" t="s">
        <v>914</v>
      </c>
      <c r="L2977" s="40">
        <v>10500.0</v>
      </c>
      <c r="M2977" s="29">
        <f t="shared" si="1046"/>
        <v>10500</v>
      </c>
      <c r="N2977" s="57"/>
      <c r="O2977" s="37">
        <v>10000.0</v>
      </c>
      <c r="P2977" s="31">
        <f t="shared" si="1047"/>
        <v>0.0105</v>
      </c>
      <c r="Q2977" s="32">
        <f t="shared" si="1048"/>
        <v>500</v>
      </c>
      <c r="R2977" s="32">
        <f t="shared" si="1049"/>
        <v>-9500</v>
      </c>
      <c r="S2977" s="28"/>
      <c r="T2977" s="28">
        <f t="shared" si="1050"/>
        <v>0</v>
      </c>
      <c r="V2977" s="28"/>
      <c r="W2977" s="28"/>
      <c r="X2977" s="28"/>
    </row>
    <row r="2978">
      <c r="A2978" s="38" t="s">
        <v>160</v>
      </c>
      <c r="B2978" s="34" t="s">
        <v>1921</v>
      </c>
      <c r="C2978" s="39" t="s">
        <v>9158</v>
      </c>
      <c r="D2978" s="28" t="s">
        <v>9159</v>
      </c>
      <c r="E2978" s="26" t="s">
        <v>1902</v>
      </c>
      <c r="F2978" s="28" t="s">
        <v>1952</v>
      </c>
      <c r="G2978" s="28" t="s">
        <v>9160</v>
      </c>
      <c r="H2978" s="28" t="s">
        <v>2205</v>
      </c>
      <c r="I2978" s="28" t="s">
        <v>2505</v>
      </c>
      <c r="J2978" s="28" t="s">
        <v>1706</v>
      </c>
      <c r="K2978" s="28" t="s">
        <v>274</v>
      </c>
      <c r="L2978" s="40">
        <v>9000.0</v>
      </c>
      <c r="M2978" s="29">
        <f t="shared" si="1046"/>
        <v>9000</v>
      </c>
      <c r="N2978" s="57"/>
      <c r="O2978" s="37">
        <v>10000.0</v>
      </c>
      <c r="P2978" s="31">
        <f t="shared" si="1047"/>
        <v>0.009</v>
      </c>
      <c r="Q2978" s="32">
        <f t="shared" si="1048"/>
        <v>-1000</v>
      </c>
      <c r="R2978" s="32">
        <f t="shared" si="1049"/>
        <v>-11000</v>
      </c>
      <c r="S2978" s="28"/>
      <c r="T2978" s="28">
        <f t="shared" si="1050"/>
        <v>1</v>
      </c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</row>
    <row r="2979">
      <c r="A2979" s="38" t="s">
        <v>160</v>
      </c>
      <c r="B2979" s="34" t="s">
        <v>1921</v>
      </c>
      <c r="C2979" s="39" t="s">
        <v>7847</v>
      </c>
      <c r="D2979" s="28" t="s">
        <v>9161</v>
      </c>
      <c r="E2979" s="26" t="s">
        <v>1902</v>
      </c>
      <c r="F2979" s="28" t="s">
        <v>1952</v>
      </c>
      <c r="G2979" s="28" t="s">
        <v>9162</v>
      </c>
      <c r="H2979" s="28" t="s">
        <v>2205</v>
      </c>
      <c r="I2979" s="28" t="s">
        <v>2422</v>
      </c>
      <c r="J2979" s="28" t="s">
        <v>1848</v>
      </c>
      <c r="K2979" s="28" t="s">
        <v>1112</v>
      </c>
      <c r="L2979" s="40">
        <v>10000.0</v>
      </c>
      <c r="M2979" s="29">
        <f t="shared" si="1046"/>
        <v>10000</v>
      </c>
      <c r="N2979" s="57"/>
      <c r="O2979" s="37">
        <v>10000.0</v>
      </c>
      <c r="P2979" s="31">
        <f t="shared" si="1047"/>
        <v>0.01</v>
      </c>
      <c r="Q2979" s="32">
        <f t="shared" si="1048"/>
        <v>0</v>
      </c>
      <c r="R2979" s="32">
        <f t="shared" si="1049"/>
        <v>-10000</v>
      </c>
      <c r="S2979" s="28"/>
      <c r="T2979" s="28">
        <f t="shared" si="1050"/>
        <v>1</v>
      </c>
      <c r="V2979" s="28"/>
      <c r="W2979" s="28"/>
      <c r="X2979" s="28"/>
    </row>
    <row r="2980">
      <c r="A2980" s="38" t="s">
        <v>160</v>
      </c>
      <c r="B2980" s="34" t="s">
        <v>1921</v>
      </c>
      <c r="C2980" s="39" t="s">
        <v>6177</v>
      </c>
      <c r="D2980" s="28" t="s">
        <v>9163</v>
      </c>
      <c r="E2980" s="26" t="s">
        <v>1902</v>
      </c>
      <c r="F2980" s="28" t="s">
        <v>1952</v>
      </c>
      <c r="G2980" s="28" t="s">
        <v>9164</v>
      </c>
      <c r="H2980" s="28" t="s">
        <v>2205</v>
      </c>
      <c r="I2980" s="28" t="s">
        <v>44</v>
      </c>
      <c r="J2980" s="28" t="s">
        <v>1449</v>
      </c>
      <c r="K2980" s="28" t="s">
        <v>799</v>
      </c>
      <c r="L2980" s="40">
        <v>4000.0</v>
      </c>
      <c r="M2980" s="29">
        <f t="shared" si="1046"/>
        <v>4000</v>
      </c>
      <c r="N2980" s="57"/>
      <c r="O2980" s="37">
        <v>10000.0</v>
      </c>
      <c r="P2980" s="31">
        <f t="shared" si="1047"/>
        <v>0.004</v>
      </c>
      <c r="Q2980" s="32">
        <f t="shared" si="1048"/>
        <v>-6000</v>
      </c>
      <c r="R2980" s="32">
        <f t="shared" si="1049"/>
        <v>-16000</v>
      </c>
      <c r="S2980" s="28"/>
      <c r="T2980" s="28">
        <f t="shared" si="1050"/>
        <v>1</v>
      </c>
      <c r="V2980" s="28"/>
      <c r="W2980" s="28"/>
      <c r="X2980" s="28"/>
    </row>
    <row r="2981">
      <c r="A2981" s="38" t="s">
        <v>160</v>
      </c>
      <c r="B2981" s="34" t="s">
        <v>1921</v>
      </c>
      <c r="C2981" s="39" t="s">
        <v>4824</v>
      </c>
      <c r="D2981" s="28" t="s">
        <v>9165</v>
      </c>
      <c r="E2981" s="26" t="s">
        <v>1905</v>
      </c>
      <c r="F2981" s="28" t="s">
        <v>1924</v>
      </c>
      <c r="G2981" s="28" t="s">
        <v>9166</v>
      </c>
      <c r="H2981" s="28" t="s">
        <v>2205</v>
      </c>
      <c r="I2981" s="28" t="s">
        <v>79</v>
      </c>
      <c r="J2981" s="28" t="s">
        <v>1497</v>
      </c>
      <c r="K2981" s="28" t="s">
        <v>304</v>
      </c>
      <c r="L2981" s="40">
        <v>3000.0</v>
      </c>
      <c r="M2981" s="29">
        <f t="shared" si="1046"/>
        <v>3000</v>
      </c>
      <c r="N2981" s="57"/>
      <c r="O2981" s="37">
        <v>10000.0</v>
      </c>
      <c r="P2981" s="31">
        <f t="shared" si="1047"/>
        <v>0.003</v>
      </c>
      <c r="Q2981" s="32">
        <f t="shared" si="1048"/>
        <v>-7000</v>
      </c>
      <c r="R2981" s="32">
        <f t="shared" si="1049"/>
        <v>-17000</v>
      </c>
      <c r="S2981" s="28"/>
      <c r="T2981" s="28">
        <f t="shared" si="1050"/>
        <v>1</v>
      </c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</row>
    <row r="2982">
      <c r="A2982" s="38" t="s">
        <v>160</v>
      </c>
      <c r="B2982" s="34" t="s">
        <v>1921</v>
      </c>
      <c r="C2982" s="39" t="s">
        <v>2748</v>
      </c>
      <c r="D2982" s="28" t="s">
        <v>9167</v>
      </c>
      <c r="E2982" s="26" t="s">
        <v>1902</v>
      </c>
      <c r="F2982" s="28" t="s">
        <v>1952</v>
      </c>
      <c r="G2982" s="28" t="s">
        <v>9168</v>
      </c>
      <c r="H2982" s="28" t="s">
        <v>2205</v>
      </c>
      <c r="I2982" s="28" t="s">
        <v>9169</v>
      </c>
      <c r="J2982" s="28" t="s">
        <v>1694</v>
      </c>
      <c r="K2982" s="28" t="s">
        <v>1146</v>
      </c>
      <c r="L2982" s="40">
        <v>17000.0</v>
      </c>
      <c r="M2982" s="29">
        <f t="shared" si="1046"/>
        <v>17000</v>
      </c>
      <c r="N2982" s="57"/>
      <c r="O2982" s="37">
        <v>10000.0</v>
      </c>
      <c r="P2982" s="31">
        <f t="shared" si="1047"/>
        <v>0.017</v>
      </c>
      <c r="Q2982" s="32">
        <f t="shared" si="1048"/>
        <v>7000</v>
      </c>
      <c r="R2982" s="32">
        <f t="shared" si="1049"/>
        <v>-3000</v>
      </c>
      <c r="S2982" s="28"/>
      <c r="T2982" s="28">
        <f t="shared" si="1050"/>
        <v>0</v>
      </c>
      <c r="V2982" s="28"/>
      <c r="W2982" s="28"/>
      <c r="X2982" s="28"/>
    </row>
    <row r="2983">
      <c r="A2983" s="38" t="s">
        <v>160</v>
      </c>
      <c r="B2983" s="34" t="s">
        <v>1921</v>
      </c>
      <c r="C2983" s="39" t="s">
        <v>3868</v>
      </c>
      <c r="D2983" s="28" t="s">
        <v>9170</v>
      </c>
      <c r="E2983" s="26" t="s">
        <v>1902</v>
      </c>
      <c r="F2983" s="28" t="s">
        <v>1952</v>
      </c>
      <c r="G2983" s="28" t="s">
        <v>9171</v>
      </c>
      <c r="H2983" s="28" t="s">
        <v>2205</v>
      </c>
      <c r="I2983" s="28" t="s">
        <v>21</v>
      </c>
      <c r="J2983" s="28" t="s">
        <v>1800</v>
      </c>
      <c r="K2983" s="28" t="s">
        <v>188</v>
      </c>
      <c r="L2983" s="40">
        <v>3000.0</v>
      </c>
      <c r="M2983" s="29">
        <f t="shared" si="1046"/>
        <v>3000</v>
      </c>
      <c r="N2983" s="57"/>
      <c r="O2983" s="37">
        <v>10000.0</v>
      </c>
      <c r="P2983" s="31">
        <f t="shared" si="1047"/>
        <v>0.003</v>
      </c>
      <c r="Q2983" s="32">
        <f t="shared" si="1048"/>
        <v>-7000</v>
      </c>
      <c r="R2983" s="32">
        <f t="shared" si="1049"/>
        <v>-17000</v>
      </c>
      <c r="S2983" s="28"/>
      <c r="T2983" s="28">
        <f t="shared" si="1050"/>
        <v>1</v>
      </c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</row>
    <row r="2984">
      <c r="A2984" s="25" t="s">
        <v>160</v>
      </c>
      <c r="B2984" s="26" t="s">
        <v>1937</v>
      </c>
      <c r="C2984" s="39" t="s">
        <v>3261</v>
      </c>
      <c r="D2984" s="28" t="s">
        <v>9172</v>
      </c>
      <c r="E2984" s="28" t="s">
        <v>1902</v>
      </c>
      <c r="F2984" s="28" t="s">
        <v>1952</v>
      </c>
      <c r="G2984" s="28" t="s">
        <v>9173</v>
      </c>
      <c r="H2984" s="28" t="s">
        <v>2205</v>
      </c>
      <c r="I2984" s="28" t="s">
        <v>2034</v>
      </c>
      <c r="J2984" s="28" t="s">
        <v>1439</v>
      </c>
      <c r="K2984" s="28" t="s">
        <v>746</v>
      </c>
      <c r="L2984" s="29">
        <f t="shared" ref="L2984:L2985" si="1052">M2984*1.2</f>
        <v>38400</v>
      </c>
      <c r="M2984" s="40">
        <v>32000.0</v>
      </c>
      <c r="N2984" s="32"/>
      <c r="O2984" s="37">
        <v>10000.0</v>
      </c>
      <c r="P2984" s="31">
        <f t="shared" ref="P2984:P2989" si="1053">sum(M2984/O2984/100)</f>
        <v>0.032</v>
      </c>
      <c r="Q2984" s="32">
        <f t="shared" ref="Q2984:Q2989" si="1054">sum(M2984-O2984)</f>
        <v>22000</v>
      </c>
      <c r="R2984" s="32">
        <f t="shared" ref="R2984:R2989" si="1055">M2984-O2984-$S$1</f>
        <v>12000</v>
      </c>
      <c r="S2984" s="28"/>
      <c r="T2984" s="28">
        <f t="shared" ref="T2984:T2989" si="1056">IF(O2984&gt;=M2984,1,0)</f>
        <v>0</v>
      </c>
      <c r="V2984" s="28"/>
      <c r="W2984" s="28"/>
      <c r="X2984" s="28"/>
    </row>
    <row r="2985">
      <c r="A2985" s="25" t="s">
        <v>160</v>
      </c>
      <c r="B2985" s="26" t="s">
        <v>1937</v>
      </c>
      <c r="C2985" s="39" t="s">
        <v>9174</v>
      </c>
      <c r="D2985" s="28" t="s">
        <v>9175</v>
      </c>
      <c r="E2985" s="28" t="s">
        <v>1902</v>
      </c>
      <c r="F2985" s="28" t="s">
        <v>1952</v>
      </c>
      <c r="G2985" s="28" t="s">
        <v>9176</v>
      </c>
      <c r="H2985" s="28" t="s">
        <v>2205</v>
      </c>
      <c r="I2985" s="28" t="s">
        <v>75</v>
      </c>
      <c r="J2985" s="28" t="s">
        <v>1439</v>
      </c>
      <c r="K2985" s="28" t="s">
        <v>1364</v>
      </c>
      <c r="L2985" s="29">
        <f t="shared" si="1052"/>
        <v>55200</v>
      </c>
      <c r="M2985" s="40">
        <v>46000.0</v>
      </c>
      <c r="N2985" s="32"/>
      <c r="O2985" s="37">
        <v>10000.0</v>
      </c>
      <c r="P2985" s="31">
        <f t="shared" si="1053"/>
        <v>0.046</v>
      </c>
      <c r="Q2985" s="32">
        <f t="shared" si="1054"/>
        <v>36000</v>
      </c>
      <c r="R2985" s="32">
        <f t="shared" si="1055"/>
        <v>26000</v>
      </c>
      <c r="S2985" s="28"/>
      <c r="T2985" s="28">
        <f t="shared" si="1056"/>
        <v>0</v>
      </c>
      <c r="V2985" s="28"/>
      <c r="W2985" s="28"/>
      <c r="X2985" s="28"/>
    </row>
    <row r="2986">
      <c r="A2986" s="25" t="s">
        <v>160</v>
      </c>
      <c r="B2986" s="35" t="s">
        <v>1949</v>
      </c>
      <c r="C2986" s="27" t="s">
        <v>9177</v>
      </c>
      <c r="D2986" s="28" t="s">
        <v>9178</v>
      </c>
      <c r="E2986" s="28" t="s">
        <v>1902</v>
      </c>
      <c r="F2986" s="28" t="s">
        <v>1924</v>
      </c>
      <c r="G2986" s="28" t="s">
        <v>9179</v>
      </c>
      <c r="H2986" s="28" t="s">
        <v>2205</v>
      </c>
      <c r="I2986" s="28" t="s">
        <v>4799</v>
      </c>
      <c r="J2986" s="32" t="s">
        <v>1439</v>
      </c>
      <c r="K2986" s="32" t="s">
        <v>971</v>
      </c>
      <c r="L2986" s="29">
        <v>15600.0</v>
      </c>
      <c r="M2986" s="49">
        <v>13000.0</v>
      </c>
      <c r="N2986" s="50"/>
      <c r="O2986" s="48">
        <v>10000.0</v>
      </c>
      <c r="P2986" s="31">
        <f t="shared" si="1053"/>
        <v>0.013</v>
      </c>
      <c r="Q2986" s="32">
        <f t="shared" si="1054"/>
        <v>3000</v>
      </c>
      <c r="R2986" s="32">
        <f t="shared" si="1055"/>
        <v>-7000</v>
      </c>
      <c r="S2986" s="28"/>
      <c r="T2986" s="28">
        <f t="shared" si="1056"/>
        <v>0</v>
      </c>
      <c r="U2986" s="28"/>
      <c r="V2986" s="28"/>
      <c r="W2986" s="28"/>
    </row>
    <row r="2987">
      <c r="A2987" s="25" t="s">
        <v>160</v>
      </c>
      <c r="B2987" s="35" t="s">
        <v>1949</v>
      </c>
      <c r="C2987" s="27" t="s">
        <v>9180</v>
      </c>
      <c r="D2987" s="28" t="s">
        <v>9181</v>
      </c>
      <c r="E2987" s="28" t="s">
        <v>1902</v>
      </c>
      <c r="F2987" s="28" t="s">
        <v>1952</v>
      </c>
      <c r="G2987" s="28" t="s">
        <v>9182</v>
      </c>
      <c r="H2987" s="28" t="s">
        <v>2205</v>
      </c>
      <c r="I2987" s="28" t="s">
        <v>79</v>
      </c>
      <c r="J2987" s="32" t="s">
        <v>1543</v>
      </c>
      <c r="K2987" s="32" t="s">
        <v>1077</v>
      </c>
      <c r="L2987" s="29">
        <v>7200.0</v>
      </c>
      <c r="M2987" s="49">
        <v>6000.0</v>
      </c>
      <c r="N2987" s="50"/>
      <c r="O2987" s="48">
        <v>10000.0</v>
      </c>
      <c r="P2987" s="31">
        <f t="shared" si="1053"/>
        <v>0.006</v>
      </c>
      <c r="Q2987" s="32">
        <f t="shared" si="1054"/>
        <v>-4000</v>
      </c>
      <c r="R2987" s="32">
        <f t="shared" si="1055"/>
        <v>-14000</v>
      </c>
      <c r="S2987" s="28"/>
      <c r="T2987" s="28">
        <f t="shared" si="1056"/>
        <v>1</v>
      </c>
      <c r="U2987" s="28"/>
      <c r="V2987" s="28"/>
      <c r="W2987" s="28"/>
    </row>
    <row r="2988">
      <c r="A2988" s="25" t="s">
        <v>160</v>
      </c>
      <c r="B2988" s="35" t="s">
        <v>1949</v>
      </c>
      <c r="C2988" s="27" t="s">
        <v>9183</v>
      </c>
      <c r="D2988" s="28" t="s">
        <v>9184</v>
      </c>
      <c r="E2988" s="28" t="s">
        <v>1902</v>
      </c>
      <c r="F2988" s="28" t="s">
        <v>1952</v>
      </c>
      <c r="G2988" s="28" t="s">
        <v>9185</v>
      </c>
      <c r="H2988" s="28" t="s">
        <v>2205</v>
      </c>
      <c r="I2988" s="28" t="s">
        <v>48</v>
      </c>
      <c r="J2988" s="32" t="s">
        <v>1638</v>
      </c>
      <c r="K2988" s="32" t="s">
        <v>690</v>
      </c>
      <c r="L2988" s="29">
        <v>4800.0</v>
      </c>
      <c r="M2988" s="49">
        <v>4000.0</v>
      </c>
      <c r="N2988" s="50"/>
      <c r="O2988" s="48">
        <v>10000.0</v>
      </c>
      <c r="P2988" s="31">
        <f t="shared" si="1053"/>
        <v>0.004</v>
      </c>
      <c r="Q2988" s="32">
        <f t="shared" si="1054"/>
        <v>-6000</v>
      </c>
      <c r="R2988" s="32">
        <f t="shared" si="1055"/>
        <v>-16000</v>
      </c>
      <c r="S2988" s="28"/>
      <c r="T2988" s="28">
        <f t="shared" si="1056"/>
        <v>1</v>
      </c>
      <c r="U2988" s="28"/>
      <c r="V2988" s="28"/>
      <c r="W2988" s="28"/>
    </row>
    <row r="2989">
      <c r="A2989" s="25" t="s">
        <v>160</v>
      </c>
      <c r="B2989" s="35" t="s">
        <v>1949</v>
      </c>
      <c r="C2989" s="27" t="s">
        <v>9186</v>
      </c>
      <c r="D2989" s="28" t="s">
        <v>9187</v>
      </c>
      <c r="E2989" s="28" t="s">
        <v>1902</v>
      </c>
      <c r="F2989" s="28" t="s">
        <v>1952</v>
      </c>
      <c r="G2989" s="28" t="s">
        <v>9188</v>
      </c>
      <c r="H2989" s="28" t="s">
        <v>2205</v>
      </c>
      <c r="I2989" s="28" t="s">
        <v>5022</v>
      </c>
      <c r="J2989" s="32" t="s">
        <v>1498</v>
      </c>
      <c r="K2989" s="32" t="s">
        <v>690</v>
      </c>
      <c r="L2989" s="29">
        <v>13200.0</v>
      </c>
      <c r="M2989" s="49">
        <v>11000.0</v>
      </c>
      <c r="N2989" s="50"/>
      <c r="O2989" s="48">
        <v>10000.0</v>
      </c>
      <c r="P2989" s="31">
        <f t="shared" si="1053"/>
        <v>0.011</v>
      </c>
      <c r="Q2989" s="32">
        <f t="shared" si="1054"/>
        <v>1000</v>
      </c>
      <c r="R2989" s="32">
        <f t="shared" si="1055"/>
        <v>-9000</v>
      </c>
      <c r="S2989" s="28"/>
      <c r="T2989" s="28">
        <f t="shared" si="1056"/>
        <v>0</v>
      </c>
      <c r="U2989" s="28"/>
      <c r="V2989" s="28"/>
      <c r="W2989" s="28"/>
    </row>
    <row r="2990">
      <c r="A2990" s="33" t="s">
        <v>161</v>
      </c>
      <c r="B2990" s="26" t="s">
        <v>1919</v>
      </c>
      <c r="C2990" s="34">
        <v>162.0</v>
      </c>
      <c r="D2990" s="26" t="s">
        <v>9189</v>
      </c>
      <c r="E2990" s="26" t="s">
        <v>1902</v>
      </c>
      <c r="F2990" s="35"/>
      <c r="G2990" s="26"/>
      <c r="H2990" s="26"/>
      <c r="I2990" s="26"/>
      <c r="J2990" s="26" t="s">
        <v>1772</v>
      </c>
      <c r="K2990" s="26" t="s">
        <v>227</v>
      </c>
      <c r="L2990" s="36">
        <v>75000.0</v>
      </c>
      <c r="M2990" s="29">
        <f>L2990</f>
        <v>75000</v>
      </c>
      <c r="N2990" s="28"/>
      <c r="O2990" s="37">
        <v>22500.0</v>
      </c>
      <c r="P2990" s="31">
        <f>sum(L2990/O2990/100)</f>
        <v>0.03333333333</v>
      </c>
      <c r="Q2990" s="32">
        <f>sum(L2990-O2990)</f>
        <v>52500</v>
      </c>
      <c r="R2990" s="32">
        <f>L2990-O2990-$S$1</f>
        <v>42500</v>
      </c>
      <c r="S2990" s="28"/>
      <c r="T2990" s="28">
        <f>IF(O2990&gt;=L2990,1,0)</f>
        <v>0</v>
      </c>
      <c r="V2990" s="28"/>
      <c r="W2990" s="28"/>
      <c r="X2990" s="28"/>
    </row>
    <row r="2991">
      <c r="A2991" s="25" t="s">
        <v>162</v>
      </c>
      <c r="B2991" s="35" t="s">
        <v>1949</v>
      </c>
      <c r="C2991" s="27" t="s">
        <v>9190</v>
      </c>
      <c r="D2991" s="28" t="s">
        <v>9191</v>
      </c>
      <c r="E2991" s="28" t="s">
        <v>1902</v>
      </c>
      <c r="F2991" s="28" t="s">
        <v>1924</v>
      </c>
      <c r="G2991" s="28" t="s">
        <v>9192</v>
      </c>
      <c r="H2991" s="28" t="s">
        <v>2041</v>
      </c>
      <c r="I2991" s="28" t="s">
        <v>2447</v>
      </c>
      <c r="J2991" s="32" t="s">
        <v>1455</v>
      </c>
      <c r="K2991" s="32" t="s">
        <v>1232</v>
      </c>
      <c r="L2991" s="29">
        <v>15600.0</v>
      </c>
      <c r="M2991" s="49">
        <v>13000.0</v>
      </c>
      <c r="N2991" s="50"/>
      <c r="O2991" s="48">
        <v>22500.0</v>
      </c>
      <c r="P2991" s="31">
        <f t="shared" ref="P2991:P2994" si="1057">sum(M2991/O2991/100)</f>
        <v>0.005777777778</v>
      </c>
      <c r="Q2991" s="32">
        <f t="shared" ref="Q2991:Q2994" si="1058">sum(M2991-O2991)</f>
        <v>-9500</v>
      </c>
      <c r="R2991" s="32">
        <f t="shared" ref="R2991:R2994" si="1059">M2991-O2991-$S$1</f>
        <v>-19500</v>
      </c>
      <c r="S2991" s="28"/>
      <c r="T2991" s="28">
        <f t="shared" ref="T2991:T2994" si="1060">IF(O2991&gt;=M2991,1,0)</f>
        <v>1</v>
      </c>
      <c r="U2991" s="28"/>
      <c r="V2991" s="28"/>
      <c r="W2991" s="28"/>
    </row>
    <row r="2992">
      <c r="A2992" s="25" t="s">
        <v>162</v>
      </c>
      <c r="B2992" s="35" t="s">
        <v>1949</v>
      </c>
      <c r="C2992" s="27" t="s">
        <v>9193</v>
      </c>
      <c r="D2992" s="28" t="s">
        <v>9194</v>
      </c>
      <c r="E2992" s="28" t="s">
        <v>1905</v>
      </c>
      <c r="F2992" s="28" t="s">
        <v>1924</v>
      </c>
      <c r="G2992" s="28" t="s">
        <v>9195</v>
      </c>
      <c r="H2992" s="28" t="s">
        <v>2041</v>
      </c>
      <c r="I2992" s="28" t="s">
        <v>2630</v>
      </c>
      <c r="J2992" s="32" t="s">
        <v>1455</v>
      </c>
      <c r="K2992" s="32" t="s">
        <v>1277</v>
      </c>
      <c r="L2992" s="29">
        <v>1800.0</v>
      </c>
      <c r="M2992" s="49">
        <v>1500.0</v>
      </c>
      <c r="N2992" s="50"/>
      <c r="O2992" s="48">
        <v>22500.0</v>
      </c>
      <c r="P2992" s="31">
        <f t="shared" si="1057"/>
        <v>0.0006666666667</v>
      </c>
      <c r="Q2992" s="32">
        <f t="shared" si="1058"/>
        <v>-21000</v>
      </c>
      <c r="R2992" s="32">
        <f t="shared" si="1059"/>
        <v>-31000</v>
      </c>
      <c r="S2992" s="28"/>
      <c r="T2992" s="28">
        <f t="shared" si="1060"/>
        <v>1</v>
      </c>
      <c r="U2992" s="28"/>
      <c r="V2992" s="28"/>
      <c r="W2992" s="28"/>
    </row>
    <row r="2993">
      <c r="A2993" s="25" t="s">
        <v>162</v>
      </c>
      <c r="B2993" s="35" t="s">
        <v>1949</v>
      </c>
      <c r="C2993" s="27" t="s">
        <v>9196</v>
      </c>
      <c r="D2993" s="28" t="s">
        <v>9197</v>
      </c>
      <c r="E2993" s="28" t="s">
        <v>1905</v>
      </c>
      <c r="F2993" s="28" t="s">
        <v>1924</v>
      </c>
      <c r="G2993" s="28" t="s">
        <v>9198</v>
      </c>
      <c r="H2993" s="28" t="s">
        <v>2041</v>
      </c>
      <c r="I2993" s="28" t="s">
        <v>2630</v>
      </c>
      <c r="J2993" s="32" t="s">
        <v>1455</v>
      </c>
      <c r="K2993" s="32" t="s">
        <v>943</v>
      </c>
      <c r="L2993" s="29">
        <v>72000.0</v>
      </c>
      <c r="M2993" s="49">
        <v>60000.0</v>
      </c>
      <c r="N2993" s="50"/>
      <c r="O2993" s="48">
        <v>22500.0</v>
      </c>
      <c r="P2993" s="31">
        <f t="shared" si="1057"/>
        <v>0.02666666667</v>
      </c>
      <c r="Q2993" s="32">
        <f t="shared" si="1058"/>
        <v>37500</v>
      </c>
      <c r="R2993" s="32">
        <f t="shared" si="1059"/>
        <v>27500</v>
      </c>
      <c r="S2993" s="28"/>
      <c r="T2993" s="28">
        <f t="shared" si="1060"/>
        <v>0</v>
      </c>
      <c r="U2993" s="28"/>
      <c r="V2993" s="28"/>
      <c r="W2993" s="28"/>
    </row>
    <row r="2994">
      <c r="A2994" s="25" t="s">
        <v>162</v>
      </c>
      <c r="B2994" s="35" t="s">
        <v>1983</v>
      </c>
      <c r="C2994" s="27" t="s">
        <v>9199</v>
      </c>
      <c r="D2994" s="28" t="s">
        <v>9200</v>
      </c>
      <c r="E2994" s="28" t="s">
        <v>1905</v>
      </c>
      <c r="F2994" s="28" t="s">
        <v>1924</v>
      </c>
      <c r="G2994" s="28" t="s">
        <v>9201</v>
      </c>
      <c r="H2994" s="28" t="s">
        <v>2041</v>
      </c>
      <c r="I2994" s="28" t="s">
        <v>3135</v>
      </c>
      <c r="J2994" s="32" t="s">
        <v>1724</v>
      </c>
      <c r="K2994" s="32" t="s">
        <v>689</v>
      </c>
      <c r="L2994" s="29">
        <v>1200.0</v>
      </c>
      <c r="M2994" s="49">
        <v>1000.0</v>
      </c>
      <c r="N2994" s="50"/>
      <c r="O2994" s="48">
        <v>22500.0</v>
      </c>
      <c r="P2994" s="31">
        <f t="shared" si="1057"/>
        <v>0.0004444444444</v>
      </c>
      <c r="Q2994" s="32">
        <f t="shared" si="1058"/>
        <v>-21500</v>
      </c>
      <c r="R2994" s="32">
        <f t="shared" si="1059"/>
        <v>-31500</v>
      </c>
      <c r="S2994" s="28"/>
      <c r="T2994" s="28">
        <f t="shared" si="1060"/>
        <v>1</v>
      </c>
      <c r="U2994" s="28"/>
      <c r="V2994" s="28"/>
      <c r="W2994" s="28"/>
    </row>
    <row r="2995">
      <c r="A2995" s="25" t="s">
        <v>163</v>
      </c>
      <c r="B2995" s="26" t="s">
        <v>1900</v>
      </c>
      <c r="C2995" s="27">
        <v>404.0</v>
      </c>
      <c r="D2995" s="28" t="s">
        <v>9202</v>
      </c>
      <c r="E2995" s="28" t="s">
        <v>1902</v>
      </c>
      <c r="F2995" s="28"/>
      <c r="G2995" s="28" t="s">
        <v>9203</v>
      </c>
      <c r="H2995" s="28"/>
      <c r="I2995" s="28"/>
      <c r="J2995" s="28" t="s">
        <v>1569</v>
      </c>
      <c r="K2995" s="28" t="s">
        <v>421</v>
      </c>
      <c r="L2995" s="29">
        <f>M2995*1.2</f>
        <v>18000</v>
      </c>
      <c r="M2995" s="29">
        <v>15000.0</v>
      </c>
      <c r="N2995" s="28"/>
      <c r="O2995" s="37">
        <v>9600.0</v>
      </c>
      <c r="P2995" s="31">
        <f t="shared" ref="P2995:P2997" si="1061">sum(L2995/O2995/100)</f>
        <v>0.01875</v>
      </c>
      <c r="Q2995" s="32">
        <f t="shared" ref="Q2995:Q2997" si="1062">sum(L2995-O2995)</f>
        <v>8400</v>
      </c>
      <c r="R2995" s="32">
        <f t="shared" ref="R2995:R2997" si="1063">L2995-O2995-$S$1</f>
        <v>-1600</v>
      </c>
      <c r="S2995" s="28"/>
      <c r="T2995" s="28">
        <f t="shared" ref="T2995:T2997" si="1064">IF(O2995&gt;=L2995,1,0)</f>
        <v>0</v>
      </c>
      <c r="V2995" s="28"/>
      <c r="W2995" s="28"/>
      <c r="X2995" s="28"/>
    </row>
    <row r="2996">
      <c r="A2996" s="52" t="s">
        <v>163</v>
      </c>
      <c r="B2996" s="26" t="s">
        <v>2005</v>
      </c>
      <c r="C2996" s="34">
        <v>905.0</v>
      </c>
      <c r="D2996" s="28" t="str">
        <f t="shared" ref="D2996:D2997" si="1065">CONCATENATE(A2996," x ", G2996)</f>
        <v>Without Parole (GB) x Olivia Pope (IRE)</v>
      </c>
      <c r="E2996" s="26" t="s">
        <v>1902</v>
      </c>
      <c r="F2996" s="26" t="s">
        <v>2019</v>
      </c>
      <c r="G2996" s="26" t="s">
        <v>9204</v>
      </c>
      <c r="H2996" s="28"/>
      <c r="I2996" s="28"/>
      <c r="J2996" s="26" t="s">
        <v>1519</v>
      </c>
      <c r="K2996" s="26" t="s">
        <v>974</v>
      </c>
      <c r="L2996" s="55">
        <v>22000.0</v>
      </c>
      <c r="M2996" s="29">
        <f t="shared" ref="M2996:M2997" si="1066">L2996</f>
        <v>22000</v>
      </c>
      <c r="N2996" s="28"/>
      <c r="O2996" s="37">
        <v>9600.0</v>
      </c>
      <c r="P2996" s="31">
        <f t="shared" si="1061"/>
        <v>0.02291666667</v>
      </c>
      <c r="Q2996" s="32">
        <f t="shared" si="1062"/>
        <v>12400</v>
      </c>
      <c r="R2996" s="32">
        <f t="shared" si="1063"/>
        <v>2400</v>
      </c>
      <c r="S2996" s="28"/>
      <c r="T2996" s="28">
        <f t="shared" si="1064"/>
        <v>0</v>
      </c>
      <c r="V2996" s="28"/>
      <c r="W2996" s="28"/>
      <c r="X2996" s="28"/>
    </row>
    <row r="2997">
      <c r="A2997" s="52" t="s">
        <v>163</v>
      </c>
      <c r="B2997" s="26" t="s">
        <v>2005</v>
      </c>
      <c r="C2997" s="34">
        <v>945.0</v>
      </c>
      <c r="D2997" s="28" t="str">
        <f t="shared" si="1065"/>
        <v>Without Parole (GB) x Rose Kazan (IRE)</v>
      </c>
      <c r="E2997" s="26" t="s">
        <v>1905</v>
      </c>
      <c r="F2997" s="26" t="s">
        <v>2437</v>
      </c>
      <c r="G2997" s="26" t="s">
        <v>9205</v>
      </c>
      <c r="H2997" s="28"/>
      <c r="I2997" s="28"/>
      <c r="J2997" s="26" t="s">
        <v>1650</v>
      </c>
      <c r="K2997" s="26" t="s">
        <v>869</v>
      </c>
      <c r="L2997" s="55">
        <v>12000.0</v>
      </c>
      <c r="M2997" s="29">
        <f t="shared" si="1066"/>
        <v>12000</v>
      </c>
      <c r="N2997" s="28"/>
      <c r="O2997" s="37">
        <v>9600.0</v>
      </c>
      <c r="P2997" s="31">
        <f t="shared" si="1061"/>
        <v>0.0125</v>
      </c>
      <c r="Q2997" s="32">
        <f t="shared" si="1062"/>
        <v>2400</v>
      </c>
      <c r="R2997" s="32">
        <f t="shared" si="1063"/>
        <v>-7600</v>
      </c>
      <c r="S2997" s="28"/>
      <c r="T2997" s="28">
        <f t="shared" si="1064"/>
        <v>0</v>
      </c>
      <c r="V2997" s="28"/>
      <c r="W2997" s="28"/>
      <c r="X2997" s="28"/>
    </row>
    <row r="2998">
      <c r="A2998" s="25" t="s">
        <v>163</v>
      </c>
      <c r="B2998" s="26" t="s">
        <v>1937</v>
      </c>
      <c r="C2998" s="44" t="s">
        <v>9206</v>
      </c>
      <c r="D2998" s="6" t="s">
        <v>9207</v>
      </c>
      <c r="E2998" s="6" t="s">
        <v>1902</v>
      </c>
      <c r="F2998" s="6" t="s">
        <v>1924</v>
      </c>
      <c r="G2998" s="6" t="s">
        <v>9208</v>
      </c>
      <c r="I2998" s="6" t="s">
        <v>58</v>
      </c>
      <c r="J2998" s="6" t="s">
        <v>1808</v>
      </c>
      <c r="K2998" s="6" t="s">
        <v>792</v>
      </c>
      <c r="L2998" s="29">
        <f>M2998*1.2</f>
        <v>96000</v>
      </c>
      <c r="M2998" s="45">
        <v>80000.0</v>
      </c>
      <c r="O2998" s="30">
        <v>9600.0</v>
      </c>
      <c r="P2998" s="31">
        <v>0.08333333333333334</v>
      </c>
      <c r="Q2998" s="32">
        <v>70400.0</v>
      </c>
      <c r="R2998" s="32">
        <v>60400.0</v>
      </c>
      <c r="S2998" s="28"/>
      <c r="T2998" s="28">
        <f t="shared" ref="T2998:T3008" si="1067">IF(O2998&gt;=M2998,1,0)</f>
        <v>0</v>
      </c>
    </row>
    <row r="2999">
      <c r="A2999" s="25" t="s">
        <v>163</v>
      </c>
      <c r="B2999" s="35" t="s">
        <v>1937</v>
      </c>
      <c r="C2999" s="44" t="s">
        <v>9209</v>
      </c>
      <c r="D2999" s="6" t="s">
        <v>9210</v>
      </c>
      <c r="E2999" s="6" t="s">
        <v>1902</v>
      </c>
      <c r="F2999" s="6" t="s">
        <v>1924</v>
      </c>
      <c r="G2999" s="6" t="s">
        <v>9211</v>
      </c>
      <c r="H2999" s="6" t="s">
        <v>58</v>
      </c>
      <c r="I2999" s="6" t="s">
        <v>2505</v>
      </c>
      <c r="J2999" s="6" t="s">
        <v>1605</v>
      </c>
      <c r="K2999" s="6" t="s">
        <v>269</v>
      </c>
      <c r="L2999" s="46">
        <v>30000.0</v>
      </c>
      <c r="M2999" s="47">
        <v>25000.0</v>
      </c>
      <c r="O2999" s="48">
        <v>9600.0</v>
      </c>
      <c r="P2999" s="31">
        <f t="shared" ref="P2999:P3008" si="1068">sum(M2999/O2999/100)</f>
        <v>0.02604166667</v>
      </c>
      <c r="Q2999" s="32">
        <f t="shared" ref="Q2999:Q3008" si="1069">sum(M2999-O2999)</f>
        <v>15400</v>
      </c>
      <c r="R2999" s="32">
        <f t="shared" ref="R2999:R3008" si="1070">M2999-O2999-$S$1</f>
        <v>5400</v>
      </c>
      <c r="S2999" s="28"/>
      <c r="T2999" s="28">
        <f t="shared" si="1067"/>
        <v>0</v>
      </c>
    </row>
    <row r="3000">
      <c r="A3000" s="25" t="s">
        <v>163</v>
      </c>
      <c r="B3000" s="26" t="s">
        <v>1937</v>
      </c>
      <c r="C3000" s="39" t="s">
        <v>3997</v>
      </c>
      <c r="D3000" s="28" t="s">
        <v>9212</v>
      </c>
      <c r="E3000" s="28" t="s">
        <v>1902</v>
      </c>
      <c r="F3000" s="28" t="s">
        <v>1952</v>
      </c>
      <c r="G3000" s="28" t="s">
        <v>9213</v>
      </c>
      <c r="H3000" s="28" t="s">
        <v>58</v>
      </c>
      <c r="I3000" s="28" t="s">
        <v>133</v>
      </c>
      <c r="J3000" s="28" t="s">
        <v>1729</v>
      </c>
      <c r="K3000" s="28" t="s">
        <v>616</v>
      </c>
      <c r="L3000" s="29">
        <f t="shared" ref="L3000:L3001" si="1071">M3000*1.2</f>
        <v>42000</v>
      </c>
      <c r="M3000" s="40">
        <v>35000.0</v>
      </c>
      <c r="N3000" s="32"/>
      <c r="O3000" s="37">
        <v>9600.0</v>
      </c>
      <c r="P3000" s="31">
        <f t="shared" si="1068"/>
        <v>0.03645833333</v>
      </c>
      <c r="Q3000" s="32">
        <f t="shared" si="1069"/>
        <v>25400</v>
      </c>
      <c r="R3000" s="32">
        <f t="shared" si="1070"/>
        <v>15400</v>
      </c>
      <c r="S3000" s="28"/>
      <c r="T3000" s="28">
        <f t="shared" si="1067"/>
        <v>0</v>
      </c>
      <c r="V3000" s="28"/>
      <c r="W3000" s="28"/>
      <c r="X3000" s="28"/>
    </row>
    <row r="3001">
      <c r="A3001" s="25" t="s">
        <v>163</v>
      </c>
      <c r="B3001" s="26" t="s">
        <v>1937</v>
      </c>
      <c r="C3001" s="42" t="s">
        <v>4690</v>
      </c>
      <c r="D3001" s="28" t="s">
        <v>9214</v>
      </c>
      <c r="E3001" s="28" t="s">
        <v>1902</v>
      </c>
      <c r="F3001" s="28" t="s">
        <v>1924</v>
      </c>
      <c r="G3001" s="28" t="s">
        <v>9215</v>
      </c>
      <c r="H3001" s="28" t="s">
        <v>58</v>
      </c>
      <c r="I3001" s="28" t="s">
        <v>2568</v>
      </c>
      <c r="J3001" s="28" t="s">
        <v>1729</v>
      </c>
      <c r="K3001" s="28" t="s">
        <v>542</v>
      </c>
      <c r="L3001" s="29">
        <f t="shared" si="1071"/>
        <v>102000</v>
      </c>
      <c r="M3001" s="43">
        <v>85000.0</v>
      </c>
      <c r="N3001" s="28"/>
      <c r="O3001" s="30">
        <v>9600.0</v>
      </c>
      <c r="P3001" s="31">
        <f t="shared" si="1068"/>
        <v>0.08854166667</v>
      </c>
      <c r="Q3001" s="32">
        <f t="shared" si="1069"/>
        <v>75400</v>
      </c>
      <c r="R3001" s="32">
        <f t="shared" si="1070"/>
        <v>65400</v>
      </c>
      <c r="S3001" s="28"/>
      <c r="T3001" s="28">
        <f t="shared" si="1067"/>
        <v>0</v>
      </c>
      <c r="V3001" s="28"/>
      <c r="W3001" s="28"/>
      <c r="X3001" s="28"/>
    </row>
    <row r="3002">
      <c r="A3002" s="25" t="s">
        <v>163</v>
      </c>
      <c r="B3002" s="35" t="s">
        <v>1949</v>
      </c>
      <c r="C3002" s="27" t="s">
        <v>9216</v>
      </c>
      <c r="D3002" s="28" t="s">
        <v>9217</v>
      </c>
      <c r="E3002" s="28" t="s">
        <v>1902</v>
      </c>
      <c r="F3002" s="28" t="s">
        <v>1924</v>
      </c>
      <c r="G3002" s="28" t="s">
        <v>9218</v>
      </c>
      <c r="H3002" s="28" t="s">
        <v>58</v>
      </c>
      <c r="I3002" s="28" t="s">
        <v>112</v>
      </c>
      <c r="J3002" s="32" t="s">
        <v>1770</v>
      </c>
      <c r="K3002" s="32" t="s">
        <v>1251</v>
      </c>
      <c r="L3002" s="29">
        <v>84000.0</v>
      </c>
      <c r="M3002" s="49">
        <v>70000.0</v>
      </c>
      <c r="N3002" s="50"/>
      <c r="O3002" s="48">
        <v>9600.0</v>
      </c>
      <c r="P3002" s="31">
        <f t="shared" si="1068"/>
        <v>0.07291666667</v>
      </c>
      <c r="Q3002" s="32">
        <f t="shared" si="1069"/>
        <v>60400</v>
      </c>
      <c r="R3002" s="32">
        <f t="shared" si="1070"/>
        <v>50400</v>
      </c>
      <c r="S3002" s="28"/>
      <c r="T3002" s="28">
        <f t="shared" si="1067"/>
        <v>0</v>
      </c>
      <c r="U3002" s="28"/>
      <c r="V3002" s="28"/>
      <c r="W3002" s="28"/>
    </row>
    <row r="3003">
      <c r="A3003" s="25" t="s">
        <v>163</v>
      </c>
      <c r="B3003" s="35" t="s">
        <v>1949</v>
      </c>
      <c r="C3003" s="27" t="s">
        <v>9219</v>
      </c>
      <c r="D3003" s="28" t="s">
        <v>9220</v>
      </c>
      <c r="E3003" s="28" t="s">
        <v>1902</v>
      </c>
      <c r="F3003" s="28" t="s">
        <v>1924</v>
      </c>
      <c r="G3003" s="28" t="s">
        <v>9221</v>
      </c>
      <c r="H3003" s="28" t="s">
        <v>58</v>
      </c>
      <c r="I3003" s="28" t="s">
        <v>3337</v>
      </c>
      <c r="J3003" s="32" t="s">
        <v>1569</v>
      </c>
      <c r="K3003" s="32" t="s">
        <v>895</v>
      </c>
      <c r="L3003" s="29">
        <v>18000.0</v>
      </c>
      <c r="M3003" s="49">
        <v>15000.0</v>
      </c>
      <c r="N3003" s="50"/>
      <c r="O3003" s="48">
        <v>9600.0</v>
      </c>
      <c r="P3003" s="31">
        <f t="shared" si="1068"/>
        <v>0.015625</v>
      </c>
      <c r="Q3003" s="32">
        <f t="shared" si="1069"/>
        <v>5400</v>
      </c>
      <c r="R3003" s="32">
        <f t="shared" si="1070"/>
        <v>-4600</v>
      </c>
      <c r="S3003" s="28"/>
      <c r="T3003" s="28">
        <f t="shared" si="1067"/>
        <v>0</v>
      </c>
      <c r="U3003" s="28"/>
      <c r="V3003" s="28"/>
      <c r="W3003" s="28"/>
    </row>
    <row r="3004">
      <c r="A3004" s="25" t="s">
        <v>163</v>
      </c>
      <c r="B3004" s="35" t="s">
        <v>1949</v>
      </c>
      <c r="C3004" s="27" t="s">
        <v>9222</v>
      </c>
      <c r="D3004" s="28" t="s">
        <v>9223</v>
      </c>
      <c r="E3004" s="28" t="s">
        <v>1902</v>
      </c>
      <c r="F3004" s="28" t="s">
        <v>1952</v>
      </c>
      <c r="G3004" s="28" t="s">
        <v>9224</v>
      </c>
      <c r="H3004" s="28" t="s">
        <v>58</v>
      </c>
      <c r="I3004" s="28" t="s">
        <v>2477</v>
      </c>
      <c r="J3004" s="32" t="s">
        <v>1529</v>
      </c>
      <c r="K3004" s="32" t="s">
        <v>768</v>
      </c>
      <c r="L3004" s="29">
        <v>26400.0</v>
      </c>
      <c r="M3004" s="49">
        <v>22000.0</v>
      </c>
      <c r="N3004" s="50"/>
      <c r="O3004" s="48">
        <v>9600.0</v>
      </c>
      <c r="P3004" s="31">
        <f t="shared" si="1068"/>
        <v>0.02291666667</v>
      </c>
      <c r="Q3004" s="32">
        <f t="shared" si="1069"/>
        <v>12400</v>
      </c>
      <c r="R3004" s="32">
        <f t="shared" si="1070"/>
        <v>2400</v>
      </c>
      <c r="S3004" s="28"/>
      <c r="T3004" s="28">
        <f t="shared" si="1067"/>
        <v>0</v>
      </c>
      <c r="U3004" s="28"/>
      <c r="V3004" s="28"/>
      <c r="W3004" s="28"/>
    </row>
    <row r="3005">
      <c r="A3005" s="25" t="s">
        <v>163</v>
      </c>
      <c r="B3005" s="35" t="s">
        <v>1949</v>
      </c>
      <c r="C3005" s="27" t="s">
        <v>9225</v>
      </c>
      <c r="D3005" s="28" t="s">
        <v>9226</v>
      </c>
      <c r="E3005" s="28" t="s">
        <v>1905</v>
      </c>
      <c r="F3005" s="28" t="s">
        <v>1924</v>
      </c>
      <c r="G3005" s="28" t="s">
        <v>9227</v>
      </c>
      <c r="H3005" s="28" t="s">
        <v>58</v>
      </c>
      <c r="I3005" s="28" t="s">
        <v>93</v>
      </c>
      <c r="J3005" s="32" t="s">
        <v>1729</v>
      </c>
      <c r="K3005" s="32" t="s">
        <v>456</v>
      </c>
      <c r="L3005" s="29">
        <v>30000.0</v>
      </c>
      <c r="M3005" s="49">
        <v>25000.0</v>
      </c>
      <c r="N3005" s="50"/>
      <c r="O3005" s="48">
        <v>9600.0</v>
      </c>
      <c r="P3005" s="31">
        <f t="shared" si="1068"/>
        <v>0.02604166667</v>
      </c>
      <c r="Q3005" s="32">
        <f t="shared" si="1069"/>
        <v>15400</v>
      </c>
      <c r="R3005" s="32">
        <f t="shared" si="1070"/>
        <v>5400</v>
      </c>
      <c r="S3005" s="28"/>
      <c r="T3005" s="28">
        <f t="shared" si="1067"/>
        <v>0</v>
      </c>
      <c r="U3005" s="28"/>
      <c r="V3005" s="28"/>
      <c r="W3005" s="28"/>
    </row>
    <row r="3006">
      <c r="A3006" s="25" t="s">
        <v>163</v>
      </c>
      <c r="B3006" s="35" t="s">
        <v>1949</v>
      </c>
      <c r="C3006" s="27" t="s">
        <v>9228</v>
      </c>
      <c r="D3006" s="28" t="s">
        <v>9229</v>
      </c>
      <c r="E3006" s="28" t="s">
        <v>1905</v>
      </c>
      <c r="F3006" s="28" t="s">
        <v>1924</v>
      </c>
      <c r="G3006" s="28" t="s">
        <v>9230</v>
      </c>
      <c r="H3006" s="28" t="s">
        <v>58</v>
      </c>
      <c r="I3006" s="28" t="s">
        <v>3202</v>
      </c>
      <c r="J3006" s="32" t="s">
        <v>1684</v>
      </c>
      <c r="K3006" s="32" t="s">
        <v>767</v>
      </c>
      <c r="L3006" s="29">
        <v>3600.0</v>
      </c>
      <c r="M3006" s="49">
        <v>3000.0</v>
      </c>
      <c r="N3006" s="50"/>
      <c r="O3006" s="48">
        <v>9600.0</v>
      </c>
      <c r="P3006" s="31">
        <f t="shared" si="1068"/>
        <v>0.003125</v>
      </c>
      <c r="Q3006" s="32">
        <f t="shared" si="1069"/>
        <v>-6600</v>
      </c>
      <c r="R3006" s="32">
        <f t="shared" si="1070"/>
        <v>-16600</v>
      </c>
      <c r="S3006" s="28"/>
      <c r="T3006" s="28">
        <f t="shared" si="1067"/>
        <v>1</v>
      </c>
      <c r="U3006" s="28"/>
      <c r="V3006" s="28"/>
      <c r="W3006" s="28"/>
    </row>
    <row r="3007">
      <c r="A3007" s="25" t="s">
        <v>163</v>
      </c>
      <c r="B3007" s="35" t="s">
        <v>1949</v>
      </c>
      <c r="C3007" s="27" t="s">
        <v>9231</v>
      </c>
      <c r="D3007" s="28" t="s">
        <v>9232</v>
      </c>
      <c r="E3007" s="28" t="s">
        <v>1905</v>
      </c>
      <c r="F3007" s="28" t="s">
        <v>1952</v>
      </c>
      <c r="G3007" s="28" t="s">
        <v>9233</v>
      </c>
      <c r="H3007" s="28" t="s">
        <v>58</v>
      </c>
      <c r="I3007" s="28" t="s">
        <v>3337</v>
      </c>
      <c r="J3007" s="32" t="s">
        <v>1830</v>
      </c>
      <c r="K3007" s="32" t="s">
        <v>796</v>
      </c>
      <c r="L3007" s="29">
        <v>12000.0</v>
      </c>
      <c r="M3007" s="49">
        <v>10000.0</v>
      </c>
      <c r="N3007" s="50"/>
      <c r="O3007" s="48">
        <v>9600.0</v>
      </c>
      <c r="P3007" s="31">
        <f t="shared" si="1068"/>
        <v>0.01041666667</v>
      </c>
      <c r="Q3007" s="32">
        <f t="shared" si="1069"/>
        <v>400</v>
      </c>
      <c r="R3007" s="32">
        <f t="shared" si="1070"/>
        <v>-9600</v>
      </c>
      <c r="S3007" s="28"/>
      <c r="T3007" s="28">
        <f t="shared" si="1067"/>
        <v>0</v>
      </c>
      <c r="U3007" s="28"/>
      <c r="V3007" s="28"/>
      <c r="W3007" s="28"/>
    </row>
    <row r="3008">
      <c r="A3008" s="25" t="s">
        <v>163</v>
      </c>
      <c r="B3008" s="35" t="s">
        <v>1949</v>
      </c>
      <c r="C3008" s="27" t="s">
        <v>9234</v>
      </c>
      <c r="D3008" s="28" t="s">
        <v>9235</v>
      </c>
      <c r="E3008" s="28" t="s">
        <v>1902</v>
      </c>
      <c r="F3008" s="28" t="s">
        <v>1924</v>
      </c>
      <c r="G3008" s="28" t="s">
        <v>9236</v>
      </c>
      <c r="H3008" s="28" t="s">
        <v>58</v>
      </c>
      <c r="I3008" s="28" t="s">
        <v>2104</v>
      </c>
      <c r="J3008" s="32" t="s">
        <v>1724</v>
      </c>
      <c r="K3008" s="32" t="s">
        <v>639</v>
      </c>
      <c r="L3008" s="29">
        <v>10800.0</v>
      </c>
      <c r="M3008" s="49">
        <v>9000.0</v>
      </c>
      <c r="N3008" s="50"/>
      <c r="O3008" s="48">
        <v>9600.0</v>
      </c>
      <c r="P3008" s="31">
        <f t="shared" si="1068"/>
        <v>0.009375</v>
      </c>
      <c r="Q3008" s="32">
        <f t="shared" si="1069"/>
        <v>-600</v>
      </c>
      <c r="R3008" s="32">
        <f t="shared" si="1070"/>
        <v>-10600</v>
      </c>
      <c r="S3008" s="28"/>
      <c r="T3008" s="28">
        <f t="shared" si="1067"/>
        <v>1</v>
      </c>
      <c r="U3008" s="28"/>
      <c r="V3008" s="28"/>
      <c r="W3008" s="28"/>
    </row>
    <row r="3009">
      <c r="A3009" s="25" t="s">
        <v>164</v>
      </c>
      <c r="B3009" s="26" t="s">
        <v>1900</v>
      </c>
      <c r="C3009" s="27">
        <v>189.0</v>
      </c>
      <c r="D3009" s="28" t="s">
        <v>9237</v>
      </c>
      <c r="E3009" s="28" t="s">
        <v>1902</v>
      </c>
      <c r="F3009" s="28"/>
      <c r="G3009" s="28" t="s">
        <v>9238</v>
      </c>
      <c r="H3009" s="28"/>
      <c r="I3009" s="28"/>
      <c r="J3009" s="28" t="s">
        <v>1567</v>
      </c>
      <c r="K3009" s="28" t="s">
        <v>1351</v>
      </c>
      <c r="L3009" s="29">
        <f>M3009*1.2</f>
        <v>3600</v>
      </c>
      <c r="M3009" s="29">
        <v>3000.0</v>
      </c>
      <c r="N3009" s="28"/>
      <c r="O3009" s="37">
        <v>10000.0</v>
      </c>
      <c r="P3009" s="31">
        <f t="shared" ref="P3009:P3042" si="1072">sum(L3009/O3009/100)</f>
        <v>0.0036</v>
      </c>
      <c r="Q3009" s="32">
        <f t="shared" ref="Q3009:Q3042" si="1073">sum(L3009-O3009)</f>
        <v>-6400</v>
      </c>
      <c r="R3009" s="32">
        <f t="shared" ref="R3009:R3042" si="1074">L3009-O3009-$S$1</f>
        <v>-16400</v>
      </c>
      <c r="S3009" s="28"/>
      <c r="T3009" s="28">
        <f t="shared" ref="T3009:T3042" si="1075">IF(O3009&gt;=L3009,1,0)</f>
        <v>1</v>
      </c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</row>
    <row r="3010">
      <c r="A3010" s="38" t="s">
        <v>164</v>
      </c>
      <c r="B3010" s="34" t="s">
        <v>1921</v>
      </c>
      <c r="C3010" s="39" t="s">
        <v>5366</v>
      </c>
      <c r="D3010" s="28" t="s">
        <v>9239</v>
      </c>
      <c r="E3010" s="26" t="s">
        <v>1905</v>
      </c>
      <c r="F3010" s="28" t="s">
        <v>1924</v>
      </c>
      <c r="G3010" s="28" t="s">
        <v>9240</v>
      </c>
      <c r="H3010" s="28" t="s">
        <v>165</v>
      </c>
      <c r="I3010" s="28" t="s">
        <v>2205</v>
      </c>
      <c r="J3010" s="28" t="s">
        <v>1734</v>
      </c>
      <c r="K3010" s="28" t="s">
        <v>409</v>
      </c>
      <c r="L3010" s="40">
        <v>36000.0</v>
      </c>
      <c r="M3010" s="29">
        <f>L3010</f>
        <v>36000</v>
      </c>
      <c r="N3010" s="57"/>
      <c r="O3010" s="37">
        <v>10000.0</v>
      </c>
      <c r="P3010" s="31">
        <f t="shared" si="1072"/>
        <v>0.036</v>
      </c>
      <c r="Q3010" s="32">
        <f t="shared" si="1073"/>
        <v>26000</v>
      </c>
      <c r="R3010" s="32">
        <f t="shared" si="1074"/>
        <v>16000</v>
      </c>
      <c r="S3010" s="28"/>
      <c r="T3010" s="28">
        <f t="shared" si="1075"/>
        <v>0</v>
      </c>
      <c r="V3010" s="28"/>
      <c r="W3010" s="28"/>
      <c r="X3010" s="28"/>
    </row>
    <row r="3011">
      <c r="A3011" s="25" t="s">
        <v>165</v>
      </c>
      <c r="B3011" s="26" t="s">
        <v>1900</v>
      </c>
      <c r="C3011" s="27">
        <v>262.0</v>
      </c>
      <c r="D3011" s="28" t="s">
        <v>9241</v>
      </c>
      <c r="E3011" s="28" t="s">
        <v>1905</v>
      </c>
      <c r="F3011" s="28"/>
      <c r="G3011" s="28" t="s">
        <v>9242</v>
      </c>
      <c r="H3011" s="28"/>
      <c r="I3011" s="28"/>
      <c r="J3011" s="28" t="s">
        <v>1581</v>
      </c>
      <c r="K3011" s="28" t="s">
        <v>1171</v>
      </c>
      <c r="L3011" s="29">
        <f>M3011*1.2</f>
        <v>6000</v>
      </c>
      <c r="M3011" s="29">
        <v>5000.0</v>
      </c>
      <c r="N3011" s="28"/>
      <c r="O3011" s="30">
        <v>200000.0</v>
      </c>
      <c r="P3011" s="31">
        <f t="shared" si="1072"/>
        <v>0.0003</v>
      </c>
      <c r="Q3011" s="32">
        <f t="shared" si="1073"/>
        <v>-194000</v>
      </c>
      <c r="R3011" s="32">
        <f t="shared" si="1074"/>
        <v>-204000</v>
      </c>
      <c r="S3011" s="28"/>
      <c r="T3011" s="28">
        <f t="shared" si="1075"/>
        <v>1</v>
      </c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</row>
    <row r="3012">
      <c r="A3012" s="33" t="s">
        <v>165</v>
      </c>
      <c r="B3012" s="26" t="s">
        <v>1919</v>
      </c>
      <c r="C3012" s="34">
        <v>32.0</v>
      </c>
      <c r="D3012" s="26" t="s">
        <v>9243</v>
      </c>
      <c r="E3012" s="26" t="s">
        <v>1905</v>
      </c>
      <c r="F3012" s="35"/>
      <c r="G3012" s="26"/>
      <c r="H3012" s="26"/>
      <c r="I3012" s="26"/>
      <c r="J3012" s="26" t="s">
        <v>1493</v>
      </c>
      <c r="K3012" s="26" t="s">
        <v>963</v>
      </c>
      <c r="L3012" s="36">
        <v>390000.0</v>
      </c>
      <c r="M3012" s="29">
        <f t="shared" ref="M3012:M3023" si="1076">L3012</f>
        <v>390000</v>
      </c>
      <c r="N3012" s="28"/>
      <c r="O3012" s="30">
        <v>200000.0</v>
      </c>
      <c r="P3012" s="31">
        <f t="shared" si="1072"/>
        <v>0.0195</v>
      </c>
      <c r="Q3012" s="32">
        <f t="shared" si="1073"/>
        <v>190000</v>
      </c>
      <c r="R3012" s="32">
        <f t="shared" si="1074"/>
        <v>180000</v>
      </c>
      <c r="S3012" s="28"/>
      <c r="T3012" s="28">
        <f t="shared" si="1075"/>
        <v>0</v>
      </c>
      <c r="V3012" s="28"/>
      <c r="W3012" s="28"/>
      <c r="X3012" s="28"/>
    </row>
    <row r="3013">
      <c r="A3013" s="33" t="s">
        <v>165</v>
      </c>
      <c r="B3013" s="26" t="s">
        <v>1919</v>
      </c>
      <c r="C3013" s="51">
        <v>173.0</v>
      </c>
      <c r="D3013" s="26" t="s">
        <v>9244</v>
      </c>
      <c r="E3013" s="26" t="s">
        <v>1905</v>
      </c>
      <c r="F3013" s="35"/>
      <c r="G3013" s="26"/>
      <c r="H3013" s="26"/>
      <c r="I3013" s="26"/>
      <c r="J3013" s="26" t="s">
        <v>1586</v>
      </c>
      <c r="K3013" s="26" t="s">
        <v>1368</v>
      </c>
      <c r="L3013" s="36">
        <v>675000.0</v>
      </c>
      <c r="M3013" s="29">
        <f t="shared" si="1076"/>
        <v>675000</v>
      </c>
      <c r="N3013" s="28"/>
      <c r="O3013" s="30">
        <v>200000.0</v>
      </c>
      <c r="P3013" s="31">
        <f t="shared" si="1072"/>
        <v>0.03375</v>
      </c>
      <c r="Q3013" s="32">
        <f t="shared" si="1073"/>
        <v>475000</v>
      </c>
      <c r="R3013" s="32">
        <f t="shared" si="1074"/>
        <v>465000</v>
      </c>
      <c r="S3013" s="28"/>
      <c r="T3013" s="28">
        <f t="shared" si="1075"/>
        <v>0</v>
      </c>
      <c r="V3013" s="28"/>
      <c r="W3013" s="28"/>
      <c r="X3013" s="28"/>
    </row>
    <row r="3014">
      <c r="A3014" s="33" t="s">
        <v>165</v>
      </c>
      <c r="B3014" s="26" t="s">
        <v>1919</v>
      </c>
      <c r="C3014" s="51">
        <v>212.0</v>
      </c>
      <c r="D3014" s="26" t="s">
        <v>9245</v>
      </c>
      <c r="E3014" s="26" t="s">
        <v>1905</v>
      </c>
      <c r="F3014" s="35"/>
      <c r="G3014" s="26"/>
      <c r="H3014" s="26"/>
      <c r="I3014" s="26"/>
      <c r="J3014" s="26" t="s">
        <v>1785</v>
      </c>
      <c r="K3014" s="26" t="s">
        <v>978</v>
      </c>
      <c r="L3014" s="36">
        <v>300000.0</v>
      </c>
      <c r="M3014" s="29">
        <f t="shared" si="1076"/>
        <v>300000</v>
      </c>
      <c r="N3014" s="53"/>
      <c r="O3014" s="30">
        <v>200000.0</v>
      </c>
      <c r="P3014" s="31">
        <f t="shared" si="1072"/>
        <v>0.015</v>
      </c>
      <c r="Q3014" s="32">
        <f t="shared" si="1073"/>
        <v>100000</v>
      </c>
      <c r="R3014" s="32">
        <f t="shared" si="1074"/>
        <v>90000</v>
      </c>
      <c r="S3014" s="28"/>
      <c r="T3014" s="28">
        <f t="shared" si="1075"/>
        <v>0</v>
      </c>
      <c r="V3014" s="28"/>
      <c r="W3014" s="28"/>
      <c r="X3014" s="28"/>
    </row>
    <row r="3015">
      <c r="A3015" s="52" t="s">
        <v>165</v>
      </c>
      <c r="B3015" s="26" t="s">
        <v>1919</v>
      </c>
      <c r="C3015" s="34">
        <v>300.0</v>
      </c>
      <c r="D3015" s="26" t="s">
        <v>9246</v>
      </c>
      <c r="E3015" s="26" t="s">
        <v>1902</v>
      </c>
      <c r="F3015" s="28"/>
      <c r="G3015" s="28"/>
      <c r="H3015" s="28"/>
      <c r="I3015" s="28"/>
      <c r="J3015" s="26" t="s">
        <v>1873</v>
      </c>
      <c r="K3015" s="26" t="s">
        <v>1389</v>
      </c>
      <c r="L3015" s="40">
        <v>200000.0</v>
      </c>
      <c r="M3015" s="29">
        <f t="shared" si="1076"/>
        <v>200000</v>
      </c>
      <c r="N3015" s="53"/>
      <c r="O3015" s="30">
        <v>200000.0</v>
      </c>
      <c r="P3015" s="31">
        <f t="shared" si="1072"/>
        <v>0.01</v>
      </c>
      <c r="Q3015" s="32">
        <f t="shared" si="1073"/>
        <v>0</v>
      </c>
      <c r="R3015" s="32">
        <f t="shared" si="1074"/>
        <v>-10000</v>
      </c>
      <c r="S3015" s="28"/>
      <c r="T3015" s="28">
        <f t="shared" si="1075"/>
        <v>1</v>
      </c>
      <c r="V3015" s="28"/>
      <c r="W3015" s="28"/>
      <c r="X3015" s="28"/>
    </row>
    <row r="3016">
      <c r="A3016" s="52" t="s">
        <v>165</v>
      </c>
      <c r="B3016" s="26" t="s">
        <v>1919</v>
      </c>
      <c r="C3016" s="34">
        <v>305.0</v>
      </c>
      <c r="D3016" s="26" t="s">
        <v>9247</v>
      </c>
      <c r="E3016" s="26" t="s">
        <v>1902</v>
      </c>
      <c r="F3016" s="28"/>
      <c r="G3016" s="28"/>
      <c r="H3016" s="28"/>
      <c r="I3016" s="28"/>
      <c r="J3016" s="26" t="s">
        <v>1586</v>
      </c>
      <c r="K3016" s="26" t="s">
        <v>337</v>
      </c>
      <c r="L3016" s="40">
        <v>48000.0</v>
      </c>
      <c r="M3016" s="29">
        <f t="shared" si="1076"/>
        <v>48000</v>
      </c>
      <c r="N3016" s="53"/>
      <c r="O3016" s="30">
        <v>200000.0</v>
      </c>
      <c r="P3016" s="31">
        <f t="shared" si="1072"/>
        <v>0.0024</v>
      </c>
      <c r="Q3016" s="32">
        <f t="shared" si="1073"/>
        <v>-152000</v>
      </c>
      <c r="R3016" s="32">
        <f t="shared" si="1074"/>
        <v>-162000</v>
      </c>
      <c r="S3016" s="28"/>
      <c r="T3016" s="28">
        <f t="shared" si="1075"/>
        <v>1</v>
      </c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</row>
    <row r="3017">
      <c r="A3017" s="52" t="s">
        <v>165</v>
      </c>
      <c r="B3017" s="26" t="s">
        <v>1919</v>
      </c>
      <c r="C3017" s="34">
        <v>395.0</v>
      </c>
      <c r="D3017" s="26" t="s">
        <v>9248</v>
      </c>
      <c r="E3017" s="26" t="s">
        <v>1902</v>
      </c>
      <c r="F3017" s="28"/>
      <c r="G3017" s="28"/>
      <c r="H3017" s="28"/>
      <c r="I3017" s="28"/>
      <c r="J3017" s="26" t="s">
        <v>1839</v>
      </c>
      <c r="K3017" s="26" t="s">
        <v>746</v>
      </c>
      <c r="L3017" s="40">
        <v>72000.0</v>
      </c>
      <c r="M3017" s="29">
        <f t="shared" si="1076"/>
        <v>72000</v>
      </c>
      <c r="N3017" s="53"/>
      <c r="O3017" s="30">
        <v>200000.0</v>
      </c>
      <c r="P3017" s="31">
        <f t="shared" si="1072"/>
        <v>0.0036</v>
      </c>
      <c r="Q3017" s="32">
        <f t="shared" si="1073"/>
        <v>-128000</v>
      </c>
      <c r="R3017" s="32">
        <f t="shared" si="1074"/>
        <v>-138000</v>
      </c>
      <c r="S3017" s="28"/>
      <c r="T3017" s="28">
        <f t="shared" si="1075"/>
        <v>1</v>
      </c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</row>
    <row r="3018">
      <c r="A3018" s="52" t="s">
        <v>165</v>
      </c>
      <c r="B3018" s="26" t="s">
        <v>1919</v>
      </c>
      <c r="C3018" s="34">
        <v>415.0</v>
      </c>
      <c r="D3018" s="26" t="s">
        <v>9249</v>
      </c>
      <c r="E3018" s="26" t="s">
        <v>1902</v>
      </c>
      <c r="F3018" s="28"/>
      <c r="G3018" s="28"/>
      <c r="H3018" s="28"/>
      <c r="I3018" s="28"/>
      <c r="J3018" s="26" t="s">
        <v>1538</v>
      </c>
      <c r="K3018" s="26" t="s">
        <v>565</v>
      </c>
      <c r="L3018" s="40">
        <v>600000.0</v>
      </c>
      <c r="M3018" s="29">
        <f t="shared" si="1076"/>
        <v>600000</v>
      </c>
      <c r="N3018" s="53"/>
      <c r="O3018" s="30">
        <v>200000.0</v>
      </c>
      <c r="P3018" s="31">
        <f t="shared" si="1072"/>
        <v>0.03</v>
      </c>
      <c r="Q3018" s="32">
        <f t="shared" si="1073"/>
        <v>400000</v>
      </c>
      <c r="R3018" s="32">
        <f t="shared" si="1074"/>
        <v>390000</v>
      </c>
      <c r="S3018" s="28"/>
      <c r="T3018" s="28">
        <f t="shared" si="1075"/>
        <v>0</v>
      </c>
      <c r="V3018" s="28"/>
      <c r="W3018" s="28"/>
      <c r="X3018" s="28"/>
    </row>
    <row r="3019">
      <c r="A3019" s="52" t="s">
        <v>165</v>
      </c>
      <c r="B3019" s="26" t="s">
        <v>1919</v>
      </c>
      <c r="C3019" s="34">
        <v>451.0</v>
      </c>
      <c r="D3019" s="26" t="s">
        <v>9250</v>
      </c>
      <c r="E3019" s="26" t="s">
        <v>1902</v>
      </c>
      <c r="F3019" s="28"/>
      <c r="G3019" s="28"/>
      <c r="H3019" s="28"/>
      <c r="I3019" s="28"/>
      <c r="J3019" s="26" t="s">
        <v>1512</v>
      </c>
      <c r="K3019" s="26" t="s">
        <v>584</v>
      </c>
      <c r="L3019" s="40">
        <v>280000.0</v>
      </c>
      <c r="M3019" s="29">
        <f t="shared" si="1076"/>
        <v>280000</v>
      </c>
      <c r="N3019" s="53"/>
      <c r="O3019" s="30">
        <v>200000.0</v>
      </c>
      <c r="P3019" s="31">
        <f t="shared" si="1072"/>
        <v>0.014</v>
      </c>
      <c r="Q3019" s="32">
        <f t="shared" si="1073"/>
        <v>80000</v>
      </c>
      <c r="R3019" s="32">
        <f t="shared" si="1074"/>
        <v>70000</v>
      </c>
      <c r="S3019" s="28"/>
      <c r="T3019" s="28">
        <f t="shared" si="1075"/>
        <v>0</v>
      </c>
      <c r="V3019" s="28"/>
      <c r="W3019" s="28"/>
      <c r="X3019" s="28"/>
    </row>
    <row r="3020">
      <c r="A3020" s="52" t="s">
        <v>165</v>
      </c>
      <c r="B3020" s="26" t="s">
        <v>1919</v>
      </c>
      <c r="C3020" s="34">
        <v>483.0</v>
      </c>
      <c r="D3020" s="26" t="s">
        <v>9251</v>
      </c>
      <c r="E3020" s="26" t="s">
        <v>1902</v>
      </c>
      <c r="F3020" s="28"/>
      <c r="G3020" s="28"/>
      <c r="H3020" s="28"/>
      <c r="I3020" s="28"/>
      <c r="J3020" s="26" t="s">
        <v>1452</v>
      </c>
      <c r="K3020" s="26" t="s">
        <v>754</v>
      </c>
      <c r="L3020" s="40">
        <v>100000.0</v>
      </c>
      <c r="M3020" s="29">
        <f t="shared" si="1076"/>
        <v>100000</v>
      </c>
      <c r="N3020" s="53"/>
      <c r="O3020" s="30">
        <v>200000.0</v>
      </c>
      <c r="P3020" s="31">
        <f t="shared" si="1072"/>
        <v>0.005</v>
      </c>
      <c r="Q3020" s="32">
        <f t="shared" si="1073"/>
        <v>-100000</v>
      </c>
      <c r="R3020" s="32">
        <f t="shared" si="1074"/>
        <v>-110000</v>
      </c>
      <c r="S3020" s="28"/>
      <c r="T3020" s="28">
        <f t="shared" si="1075"/>
        <v>1</v>
      </c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</row>
    <row r="3021">
      <c r="A3021" s="52" t="s">
        <v>165</v>
      </c>
      <c r="B3021" s="26" t="s">
        <v>1919</v>
      </c>
      <c r="C3021" s="34">
        <v>484.0</v>
      </c>
      <c r="D3021" s="26" t="s">
        <v>9252</v>
      </c>
      <c r="E3021" s="26" t="s">
        <v>1902</v>
      </c>
      <c r="F3021" s="28"/>
      <c r="G3021" s="28"/>
      <c r="H3021" s="28"/>
      <c r="I3021" s="28"/>
      <c r="J3021" s="26" t="s">
        <v>1839</v>
      </c>
      <c r="K3021" s="26" t="s">
        <v>184</v>
      </c>
      <c r="L3021" s="40">
        <v>400000.0</v>
      </c>
      <c r="M3021" s="29">
        <f t="shared" si="1076"/>
        <v>400000</v>
      </c>
      <c r="N3021" s="53"/>
      <c r="O3021" s="30">
        <v>200000.0</v>
      </c>
      <c r="P3021" s="31">
        <f t="shared" si="1072"/>
        <v>0.02</v>
      </c>
      <c r="Q3021" s="32">
        <f t="shared" si="1073"/>
        <v>200000</v>
      </c>
      <c r="R3021" s="32">
        <f t="shared" si="1074"/>
        <v>190000</v>
      </c>
      <c r="S3021" s="28"/>
      <c r="T3021" s="28">
        <f t="shared" si="1075"/>
        <v>0</v>
      </c>
      <c r="V3021" s="28"/>
      <c r="W3021" s="28"/>
      <c r="X3021" s="28"/>
    </row>
    <row r="3022">
      <c r="A3022" s="52" t="s">
        <v>165</v>
      </c>
      <c r="B3022" s="26" t="s">
        <v>1919</v>
      </c>
      <c r="C3022" s="34">
        <v>500.0</v>
      </c>
      <c r="D3022" s="26" t="s">
        <v>9253</v>
      </c>
      <c r="E3022" s="26" t="s">
        <v>1902</v>
      </c>
      <c r="F3022" s="28"/>
      <c r="G3022" s="28"/>
      <c r="H3022" s="28"/>
      <c r="I3022" s="28"/>
      <c r="J3022" s="26" t="s">
        <v>1481</v>
      </c>
      <c r="K3022" s="26" t="s">
        <v>978</v>
      </c>
      <c r="L3022" s="40">
        <v>300000.0</v>
      </c>
      <c r="M3022" s="29">
        <f t="shared" si="1076"/>
        <v>300000</v>
      </c>
      <c r="N3022" s="53"/>
      <c r="O3022" s="30">
        <v>200000.0</v>
      </c>
      <c r="P3022" s="31">
        <f t="shared" si="1072"/>
        <v>0.015</v>
      </c>
      <c r="Q3022" s="32">
        <f t="shared" si="1073"/>
        <v>100000</v>
      </c>
      <c r="R3022" s="32">
        <f t="shared" si="1074"/>
        <v>90000</v>
      </c>
      <c r="S3022" s="28"/>
      <c r="T3022" s="28">
        <f t="shared" si="1075"/>
        <v>0</v>
      </c>
      <c r="V3022" s="28"/>
      <c r="W3022" s="28"/>
      <c r="X3022" s="28"/>
    </row>
    <row r="3023">
      <c r="A3023" s="38" t="s">
        <v>165</v>
      </c>
      <c r="B3023" s="34" t="s">
        <v>1921</v>
      </c>
      <c r="C3023" s="39" t="s">
        <v>7900</v>
      </c>
      <c r="D3023" s="28" t="s">
        <v>9254</v>
      </c>
      <c r="E3023" s="26" t="s">
        <v>1905</v>
      </c>
      <c r="F3023" s="28" t="s">
        <v>1924</v>
      </c>
      <c r="G3023" s="28" t="s">
        <v>9255</v>
      </c>
      <c r="H3023" s="28" t="s">
        <v>75</v>
      </c>
      <c r="I3023" s="28" t="s">
        <v>48</v>
      </c>
      <c r="J3023" s="28" t="s">
        <v>1822</v>
      </c>
      <c r="K3023" s="28" t="s">
        <v>867</v>
      </c>
      <c r="L3023" s="40">
        <v>52000.0</v>
      </c>
      <c r="M3023" s="29">
        <f t="shared" si="1076"/>
        <v>52000</v>
      </c>
      <c r="N3023" s="57"/>
      <c r="O3023" s="30">
        <v>200000.0</v>
      </c>
      <c r="P3023" s="31">
        <f t="shared" si="1072"/>
        <v>0.0026</v>
      </c>
      <c r="Q3023" s="32">
        <f t="shared" si="1073"/>
        <v>-148000</v>
      </c>
      <c r="R3023" s="32">
        <f t="shared" si="1074"/>
        <v>-158000</v>
      </c>
      <c r="S3023" s="28"/>
      <c r="T3023" s="28">
        <f t="shared" si="1075"/>
        <v>1</v>
      </c>
    </row>
    <row r="3024">
      <c r="A3024" s="25" t="s">
        <v>165</v>
      </c>
      <c r="B3024" s="26" t="s">
        <v>1933</v>
      </c>
      <c r="C3024" s="39" t="s">
        <v>5869</v>
      </c>
      <c r="D3024" s="28" t="s">
        <v>9256</v>
      </c>
      <c r="E3024" s="28" t="s">
        <v>1902</v>
      </c>
      <c r="F3024" s="28" t="s">
        <v>1924</v>
      </c>
      <c r="G3024" s="28" t="s">
        <v>9257</v>
      </c>
      <c r="H3024" s="53" t="s">
        <v>75</v>
      </c>
      <c r="I3024" s="28" t="s">
        <v>2205</v>
      </c>
      <c r="J3024" s="28" t="s">
        <v>1873</v>
      </c>
      <c r="K3024" s="28" t="s">
        <v>204</v>
      </c>
      <c r="L3024" s="29">
        <f t="shared" ref="L3024:L3039" si="1077">M3024*1.2</f>
        <v>510000</v>
      </c>
      <c r="M3024" s="49">
        <v>425000.0</v>
      </c>
      <c r="N3024" s="28"/>
      <c r="O3024" s="30">
        <v>200000.0</v>
      </c>
      <c r="P3024" s="31">
        <f t="shared" si="1072"/>
        <v>0.0255</v>
      </c>
      <c r="Q3024" s="32">
        <f t="shared" si="1073"/>
        <v>310000</v>
      </c>
      <c r="R3024" s="32">
        <f t="shared" si="1074"/>
        <v>300000</v>
      </c>
      <c r="S3024" s="28"/>
      <c r="T3024" s="28">
        <f t="shared" si="1075"/>
        <v>0</v>
      </c>
      <c r="V3024" s="28"/>
      <c r="W3024" s="28"/>
      <c r="X3024" s="28"/>
    </row>
    <row r="3025">
      <c r="A3025" s="25" t="s">
        <v>165</v>
      </c>
      <c r="B3025" s="26" t="s">
        <v>1933</v>
      </c>
      <c r="C3025" s="39" t="s">
        <v>4786</v>
      </c>
      <c r="D3025" s="28" t="s">
        <v>9258</v>
      </c>
      <c r="E3025" s="28" t="s">
        <v>1902</v>
      </c>
      <c r="F3025" s="28" t="s">
        <v>1924</v>
      </c>
      <c r="G3025" s="28" t="s">
        <v>9259</v>
      </c>
      <c r="H3025" s="53" t="s">
        <v>75</v>
      </c>
      <c r="I3025" s="28" t="s">
        <v>2205</v>
      </c>
      <c r="J3025" s="28" t="s">
        <v>1873</v>
      </c>
      <c r="K3025" s="28" t="s">
        <v>1255</v>
      </c>
      <c r="L3025" s="29">
        <f t="shared" si="1077"/>
        <v>72000</v>
      </c>
      <c r="M3025" s="49">
        <v>60000.0</v>
      </c>
      <c r="N3025" s="28"/>
      <c r="O3025" s="30">
        <v>200000.0</v>
      </c>
      <c r="P3025" s="31">
        <f t="shared" si="1072"/>
        <v>0.0036</v>
      </c>
      <c r="Q3025" s="32">
        <f t="shared" si="1073"/>
        <v>-128000</v>
      </c>
      <c r="R3025" s="32">
        <f t="shared" si="1074"/>
        <v>-138000</v>
      </c>
      <c r="S3025" s="28"/>
      <c r="T3025" s="28">
        <f t="shared" si="1075"/>
        <v>1</v>
      </c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</row>
    <row r="3026">
      <c r="A3026" s="25" t="s">
        <v>165</v>
      </c>
      <c r="B3026" s="26" t="s">
        <v>1933</v>
      </c>
      <c r="C3026" s="39" t="s">
        <v>3196</v>
      </c>
      <c r="D3026" s="28" t="s">
        <v>9260</v>
      </c>
      <c r="E3026" s="28" t="s">
        <v>1902</v>
      </c>
      <c r="F3026" s="28" t="s">
        <v>1924</v>
      </c>
      <c r="G3026" s="28" t="s">
        <v>9261</v>
      </c>
      <c r="H3026" s="53" t="s">
        <v>75</v>
      </c>
      <c r="I3026" s="28" t="s">
        <v>2205</v>
      </c>
      <c r="J3026" s="28" t="s">
        <v>1726</v>
      </c>
      <c r="K3026" s="28" t="s">
        <v>881</v>
      </c>
      <c r="L3026" s="29">
        <f t="shared" si="1077"/>
        <v>240000</v>
      </c>
      <c r="M3026" s="49">
        <v>200000.0</v>
      </c>
      <c r="N3026" s="28"/>
      <c r="O3026" s="30">
        <v>200000.0</v>
      </c>
      <c r="P3026" s="31">
        <f t="shared" si="1072"/>
        <v>0.012</v>
      </c>
      <c r="Q3026" s="32">
        <f t="shared" si="1073"/>
        <v>40000</v>
      </c>
      <c r="R3026" s="32">
        <f t="shared" si="1074"/>
        <v>30000</v>
      </c>
      <c r="S3026" s="28"/>
      <c r="T3026" s="28">
        <f t="shared" si="1075"/>
        <v>0</v>
      </c>
      <c r="V3026" s="28"/>
      <c r="W3026" s="28"/>
      <c r="X3026" s="28"/>
    </row>
    <row r="3027">
      <c r="A3027" s="25" t="s">
        <v>165</v>
      </c>
      <c r="B3027" s="26" t="s">
        <v>1933</v>
      </c>
      <c r="C3027" s="39" t="s">
        <v>8393</v>
      </c>
      <c r="D3027" s="28" t="s">
        <v>9262</v>
      </c>
      <c r="E3027" s="28" t="s">
        <v>1905</v>
      </c>
      <c r="F3027" s="28" t="s">
        <v>1924</v>
      </c>
      <c r="G3027" s="28" t="s">
        <v>9263</v>
      </c>
      <c r="H3027" s="53" t="s">
        <v>75</v>
      </c>
      <c r="I3027" s="28" t="s">
        <v>112</v>
      </c>
      <c r="J3027" s="28" t="s">
        <v>1726</v>
      </c>
      <c r="K3027" s="28" t="s">
        <v>282</v>
      </c>
      <c r="L3027" s="29">
        <f t="shared" si="1077"/>
        <v>504000</v>
      </c>
      <c r="M3027" s="49">
        <v>420000.0</v>
      </c>
      <c r="N3027" s="28"/>
      <c r="O3027" s="30">
        <v>200000.0</v>
      </c>
      <c r="P3027" s="31">
        <f t="shared" si="1072"/>
        <v>0.0252</v>
      </c>
      <c r="Q3027" s="32">
        <f t="shared" si="1073"/>
        <v>304000</v>
      </c>
      <c r="R3027" s="32">
        <f t="shared" si="1074"/>
        <v>294000</v>
      </c>
      <c r="S3027" s="28"/>
      <c r="T3027" s="28">
        <f t="shared" si="1075"/>
        <v>0</v>
      </c>
      <c r="V3027" s="28"/>
      <c r="W3027" s="28"/>
      <c r="X3027" s="28"/>
    </row>
    <row r="3028">
      <c r="A3028" s="25" t="s">
        <v>165</v>
      </c>
      <c r="B3028" s="26" t="s">
        <v>1933</v>
      </c>
      <c r="C3028" s="39" t="s">
        <v>8396</v>
      </c>
      <c r="D3028" s="28" t="s">
        <v>9264</v>
      </c>
      <c r="E3028" s="28" t="s">
        <v>1902</v>
      </c>
      <c r="F3028" s="28" t="s">
        <v>1924</v>
      </c>
      <c r="G3028" s="28" t="s">
        <v>9265</v>
      </c>
      <c r="H3028" s="53" t="s">
        <v>75</v>
      </c>
      <c r="I3028" s="28" t="s">
        <v>2505</v>
      </c>
      <c r="J3028" s="28" t="s">
        <v>1562</v>
      </c>
      <c r="K3028" s="28" t="s">
        <v>204</v>
      </c>
      <c r="L3028" s="29">
        <f t="shared" si="1077"/>
        <v>240000</v>
      </c>
      <c r="M3028" s="49">
        <v>200000.0</v>
      </c>
      <c r="N3028" s="28"/>
      <c r="O3028" s="30">
        <v>200000.0</v>
      </c>
      <c r="P3028" s="31">
        <f t="shared" si="1072"/>
        <v>0.012</v>
      </c>
      <c r="Q3028" s="32">
        <f t="shared" si="1073"/>
        <v>40000</v>
      </c>
      <c r="R3028" s="32">
        <f t="shared" si="1074"/>
        <v>30000</v>
      </c>
      <c r="S3028" s="28"/>
      <c r="T3028" s="28">
        <f t="shared" si="1075"/>
        <v>0</v>
      </c>
      <c r="V3028" s="28"/>
      <c r="W3028" s="28"/>
      <c r="X3028" s="28"/>
    </row>
    <row r="3029">
      <c r="A3029" s="25" t="s">
        <v>165</v>
      </c>
      <c r="B3029" s="26" t="s">
        <v>1933</v>
      </c>
      <c r="C3029" s="39" t="s">
        <v>7394</v>
      </c>
      <c r="D3029" s="28" t="s">
        <v>9266</v>
      </c>
      <c r="E3029" s="28" t="s">
        <v>1902</v>
      </c>
      <c r="F3029" s="28" t="s">
        <v>1924</v>
      </c>
      <c r="G3029" s="28" t="s">
        <v>9267</v>
      </c>
      <c r="H3029" s="53" t="s">
        <v>75</v>
      </c>
      <c r="I3029" s="28" t="s">
        <v>2550</v>
      </c>
      <c r="J3029" s="28" t="s">
        <v>1726</v>
      </c>
      <c r="K3029" s="28" t="s">
        <v>881</v>
      </c>
      <c r="L3029" s="29">
        <f t="shared" si="1077"/>
        <v>600000</v>
      </c>
      <c r="M3029" s="49">
        <v>500000.0</v>
      </c>
      <c r="N3029" s="28"/>
      <c r="O3029" s="30">
        <v>200000.0</v>
      </c>
      <c r="P3029" s="31">
        <f t="shared" si="1072"/>
        <v>0.03</v>
      </c>
      <c r="Q3029" s="32">
        <f t="shared" si="1073"/>
        <v>400000</v>
      </c>
      <c r="R3029" s="32">
        <f t="shared" si="1074"/>
        <v>390000</v>
      </c>
      <c r="S3029" s="28"/>
      <c r="T3029" s="28">
        <f t="shared" si="1075"/>
        <v>0</v>
      </c>
      <c r="V3029" s="28"/>
      <c r="W3029" s="28"/>
      <c r="X3029" s="28"/>
    </row>
    <row r="3030">
      <c r="A3030" s="25" t="s">
        <v>165</v>
      </c>
      <c r="B3030" s="26" t="s">
        <v>1933</v>
      </c>
      <c r="C3030" s="39" t="s">
        <v>8036</v>
      </c>
      <c r="D3030" s="28" t="s">
        <v>9268</v>
      </c>
      <c r="E3030" s="28" t="s">
        <v>1902</v>
      </c>
      <c r="F3030" s="28" t="s">
        <v>1924</v>
      </c>
      <c r="G3030" s="28" t="s">
        <v>9269</v>
      </c>
      <c r="H3030" s="53" t="s">
        <v>75</v>
      </c>
      <c r="I3030" s="28" t="s">
        <v>2205</v>
      </c>
      <c r="J3030" s="28" t="s">
        <v>1729</v>
      </c>
      <c r="K3030" s="28" t="s">
        <v>1247</v>
      </c>
      <c r="L3030" s="29">
        <f t="shared" si="1077"/>
        <v>690000</v>
      </c>
      <c r="M3030" s="49">
        <v>575000.0</v>
      </c>
      <c r="N3030" s="28"/>
      <c r="O3030" s="30">
        <v>200000.0</v>
      </c>
      <c r="P3030" s="31">
        <f t="shared" si="1072"/>
        <v>0.0345</v>
      </c>
      <c r="Q3030" s="32">
        <f t="shared" si="1073"/>
        <v>490000</v>
      </c>
      <c r="R3030" s="32">
        <f t="shared" si="1074"/>
        <v>480000</v>
      </c>
      <c r="S3030" s="28"/>
      <c r="T3030" s="28">
        <f t="shared" si="1075"/>
        <v>0</v>
      </c>
      <c r="V3030" s="28"/>
      <c r="W3030" s="28"/>
      <c r="X3030" s="28"/>
    </row>
    <row r="3031">
      <c r="A3031" s="25" t="s">
        <v>165</v>
      </c>
      <c r="B3031" s="26" t="s">
        <v>1933</v>
      </c>
      <c r="C3031" s="39" t="s">
        <v>6479</v>
      </c>
      <c r="D3031" s="28" t="s">
        <v>9270</v>
      </c>
      <c r="E3031" s="28" t="s">
        <v>1905</v>
      </c>
      <c r="F3031" s="28" t="s">
        <v>1924</v>
      </c>
      <c r="G3031" s="28" t="s">
        <v>9271</v>
      </c>
      <c r="H3031" s="53" t="s">
        <v>75</v>
      </c>
      <c r="I3031" s="28" t="s">
        <v>2205</v>
      </c>
      <c r="J3031" s="28" t="s">
        <v>1603</v>
      </c>
      <c r="K3031" s="28" t="s">
        <v>1208</v>
      </c>
      <c r="L3031" s="29">
        <f t="shared" si="1077"/>
        <v>696000</v>
      </c>
      <c r="M3031" s="49">
        <v>580000.0</v>
      </c>
      <c r="N3031" s="28"/>
      <c r="O3031" s="30">
        <v>200000.0</v>
      </c>
      <c r="P3031" s="31">
        <f t="shared" si="1072"/>
        <v>0.0348</v>
      </c>
      <c r="Q3031" s="32">
        <f t="shared" si="1073"/>
        <v>496000</v>
      </c>
      <c r="R3031" s="32">
        <f t="shared" si="1074"/>
        <v>486000</v>
      </c>
      <c r="S3031" s="28"/>
      <c r="T3031" s="28">
        <f t="shared" si="1075"/>
        <v>0</v>
      </c>
      <c r="V3031" s="28"/>
      <c r="W3031" s="28"/>
      <c r="X3031" s="28"/>
    </row>
    <row r="3032">
      <c r="A3032" s="25" t="s">
        <v>165</v>
      </c>
      <c r="B3032" s="26" t="s">
        <v>1933</v>
      </c>
      <c r="C3032" s="39" t="s">
        <v>4733</v>
      </c>
      <c r="D3032" s="28" t="s">
        <v>9272</v>
      </c>
      <c r="E3032" s="28" t="s">
        <v>1905</v>
      </c>
      <c r="F3032" s="28" t="s">
        <v>1924</v>
      </c>
      <c r="G3032" s="28" t="s">
        <v>9273</v>
      </c>
      <c r="H3032" s="53" t="s">
        <v>75</v>
      </c>
      <c r="I3032" s="28" t="s">
        <v>2387</v>
      </c>
      <c r="J3032" s="28" t="s">
        <v>1450</v>
      </c>
      <c r="K3032" s="28" t="s">
        <v>1143</v>
      </c>
      <c r="L3032" s="29">
        <f t="shared" si="1077"/>
        <v>360000</v>
      </c>
      <c r="M3032" s="49">
        <v>300000.0</v>
      </c>
      <c r="N3032" s="28"/>
      <c r="O3032" s="30">
        <v>200000.0</v>
      </c>
      <c r="P3032" s="31">
        <f t="shared" si="1072"/>
        <v>0.018</v>
      </c>
      <c r="Q3032" s="32">
        <f t="shared" si="1073"/>
        <v>160000</v>
      </c>
      <c r="R3032" s="32">
        <f t="shared" si="1074"/>
        <v>150000</v>
      </c>
      <c r="S3032" s="28"/>
      <c r="T3032" s="28">
        <f t="shared" si="1075"/>
        <v>0</v>
      </c>
      <c r="V3032" s="28"/>
      <c r="W3032" s="28"/>
      <c r="X3032" s="28"/>
    </row>
    <row r="3033">
      <c r="A3033" s="25" t="s">
        <v>165</v>
      </c>
      <c r="B3033" s="26" t="s">
        <v>1933</v>
      </c>
      <c r="C3033" s="39" t="s">
        <v>9274</v>
      </c>
      <c r="D3033" s="28" t="s">
        <v>9275</v>
      </c>
      <c r="E3033" s="28" t="s">
        <v>1905</v>
      </c>
      <c r="F3033" s="28" t="s">
        <v>1924</v>
      </c>
      <c r="G3033" s="28" t="s">
        <v>9276</v>
      </c>
      <c r="H3033" s="53" t="s">
        <v>75</v>
      </c>
      <c r="I3033" s="28" t="s">
        <v>2030</v>
      </c>
      <c r="J3033" s="28" t="s">
        <v>1726</v>
      </c>
      <c r="K3033" s="28" t="s">
        <v>263</v>
      </c>
      <c r="L3033" s="29">
        <f t="shared" si="1077"/>
        <v>120000</v>
      </c>
      <c r="M3033" s="49">
        <v>100000.0</v>
      </c>
      <c r="N3033" s="28"/>
      <c r="O3033" s="30">
        <v>200000.0</v>
      </c>
      <c r="P3033" s="31">
        <f t="shared" si="1072"/>
        <v>0.006</v>
      </c>
      <c r="Q3033" s="32">
        <f t="shared" si="1073"/>
        <v>-80000</v>
      </c>
      <c r="R3033" s="32">
        <f t="shared" si="1074"/>
        <v>-90000</v>
      </c>
      <c r="S3033" s="28"/>
      <c r="T3033" s="28">
        <f t="shared" si="1075"/>
        <v>1</v>
      </c>
      <c r="V3033" s="28"/>
      <c r="W3033" s="28"/>
      <c r="X3033" s="28"/>
    </row>
    <row r="3034">
      <c r="A3034" s="25" t="s">
        <v>165</v>
      </c>
      <c r="B3034" s="26" t="s">
        <v>1933</v>
      </c>
      <c r="C3034" s="39" t="s">
        <v>8920</v>
      </c>
      <c r="D3034" s="28" t="s">
        <v>9277</v>
      </c>
      <c r="E3034" s="28" t="s">
        <v>1902</v>
      </c>
      <c r="F3034" s="28" t="s">
        <v>1924</v>
      </c>
      <c r="G3034" s="28" t="s">
        <v>9278</v>
      </c>
      <c r="H3034" s="53" t="s">
        <v>75</v>
      </c>
      <c r="I3034" s="28" t="s">
        <v>112</v>
      </c>
      <c r="J3034" s="28" t="s">
        <v>1568</v>
      </c>
      <c r="K3034" s="28" t="s">
        <v>899</v>
      </c>
      <c r="L3034" s="29">
        <f t="shared" si="1077"/>
        <v>222000</v>
      </c>
      <c r="M3034" s="49">
        <v>185000.0</v>
      </c>
      <c r="N3034" s="28"/>
      <c r="O3034" s="30">
        <v>200000.0</v>
      </c>
      <c r="P3034" s="31">
        <f t="shared" si="1072"/>
        <v>0.0111</v>
      </c>
      <c r="Q3034" s="32">
        <f t="shared" si="1073"/>
        <v>22000</v>
      </c>
      <c r="R3034" s="32">
        <f t="shared" si="1074"/>
        <v>12000</v>
      </c>
      <c r="S3034" s="28"/>
      <c r="T3034" s="28">
        <f t="shared" si="1075"/>
        <v>0</v>
      </c>
      <c r="V3034" s="28"/>
      <c r="W3034" s="28"/>
      <c r="X3034" s="28"/>
    </row>
    <row r="3035">
      <c r="A3035" s="25" t="s">
        <v>165</v>
      </c>
      <c r="B3035" s="26" t="s">
        <v>1933</v>
      </c>
      <c r="C3035" s="39" t="s">
        <v>4870</v>
      </c>
      <c r="D3035" s="28" t="s">
        <v>9279</v>
      </c>
      <c r="E3035" s="28" t="s">
        <v>1905</v>
      </c>
      <c r="F3035" s="28" t="s">
        <v>1924</v>
      </c>
      <c r="G3035" s="28" t="s">
        <v>9280</v>
      </c>
      <c r="H3035" s="53" t="s">
        <v>75</v>
      </c>
      <c r="I3035" s="28" t="s">
        <v>126</v>
      </c>
      <c r="J3035" s="28" t="s">
        <v>1729</v>
      </c>
      <c r="K3035" s="28" t="s">
        <v>1044</v>
      </c>
      <c r="L3035" s="29">
        <f t="shared" si="1077"/>
        <v>450000</v>
      </c>
      <c r="M3035" s="49">
        <v>375000.0</v>
      </c>
      <c r="N3035" s="28"/>
      <c r="O3035" s="30">
        <v>200000.0</v>
      </c>
      <c r="P3035" s="31">
        <f t="shared" si="1072"/>
        <v>0.0225</v>
      </c>
      <c r="Q3035" s="32">
        <f t="shared" si="1073"/>
        <v>250000</v>
      </c>
      <c r="R3035" s="32">
        <f t="shared" si="1074"/>
        <v>240000</v>
      </c>
      <c r="S3035" s="28"/>
      <c r="T3035" s="28">
        <f t="shared" si="1075"/>
        <v>0</v>
      </c>
      <c r="V3035" s="28"/>
      <c r="W3035" s="28"/>
      <c r="X3035" s="28"/>
    </row>
    <row r="3036">
      <c r="A3036" s="25" t="s">
        <v>165</v>
      </c>
      <c r="B3036" s="26" t="s">
        <v>1933</v>
      </c>
      <c r="C3036" s="39" t="s">
        <v>3353</v>
      </c>
      <c r="D3036" s="28" t="s">
        <v>9281</v>
      </c>
      <c r="E3036" s="28" t="s">
        <v>1905</v>
      </c>
      <c r="F3036" s="28" t="s">
        <v>1924</v>
      </c>
      <c r="G3036" s="28" t="s">
        <v>9282</v>
      </c>
      <c r="H3036" s="53" t="s">
        <v>75</v>
      </c>
      <c r="I3036" s="28" t="s">
        <v>127</v>
      </c>
      <c r="J3036" s="28" t="s">
        <v>1839</v>
      </c>
      <c r="K3036" s="28" t="s">
        <v>1372</v>
      </c>
      <c r="L3036" s="29">
        <f t="shared" si="1077"/>
        <v>2040000</v>
      </c>
      <c r="M3036" s="49">
        <v>1700000.0</v>
      </c>
      <c r="N3036" s="28"/>
      <c r="O3036" s="30">
        <v>200000.0</v>
      </c>
      <c r="P3036" s="31">
        <f t="shared" si="1072"/>
        <v>0.102</v>
      </c>
      <c r="Q3036" s="32">
        <f t="shared" si="1073"/>
        <v>1840000</v>
      </c>
      <c r="R3036" s="32">
        <f t="shared" si="1074"/>
        <v>1830000</v>
      </c>
      <c r="S3036" s="28"/>
      <c r="T3036" s="28">
        <f t="shared" si="1075"/>
        <v>0</v>
      </c>
      <c r="V3036" s="28"/>
      <c r="W3036" s="28"/>
      <c r="X3036" s="28"/>
    </row>
    <row r="3037">
      <c r="A3037" s="25" t="s">
        <v>165</v>
      </c>
      <c r="B3037" s="26" t="s">
        <v>1933</v>
      </c>
      <c r="C3037" s="39" t="s">
        <v>4029</v>
      </c>
      <c r="D3037" s="28" t="s">
        <v>9283</v>
      </c>
      <c r="E3037" s="28" t="s">
        <v>1905</v>
      </c>
      <c r="F3037" s="28" t="s">
        <v>1924</v>
      </c>
      <c r="G3037" s="28" t="s">
        <v>9284</v>
      </c>
      <c r="H3037" s="53" t="s">
        <v>75</v>
      </c>
      <c r="I3037" s="28" t="s">
        <v>127</v>
      </c>
      <c r="J3037" s="28" t="s">
        <v>1450</v>
      </c>
      <c r="K3037" s="28" t="s">
        <v>1255</v>
      </c>
      <c r="L3037" s="29">
        <f t="shared" si="1077"/>
        <v>528000</v>
      </c>
      <c r="M3037" s="49">
        <v>440000.0</v>
      </c>
      <c r="N3037" s="28"/>
      <c r="O3037" s="30">
        <v>200000.0</v>
      </c>
      <c r="P3037" s="31">
        <f t="shared" si="1072"/>
        <v>0.0264</v>
      </c>
      <c r="Q3037" s="32">
        <f t="shared" si="1073"/>
        <v>328000</v>
      </c>
      <c r="R3037" s="32">
        <f t="shared" si="1074"/>
        <v>318000</v>
      </c>
      <c r="S3037" s="28"/>
      <c r="T3037" s="28">
        <f t="shared" si="1075"/>
        <v>0</v>
      </c>
      <c r="V3037" s="28"/>
      <c r="W3037" s="28"/>
      <c r="X3037" s="28"/>
    </row>
    <row r="3038">
      <c r="A3038" s="25" t="s">
        <v>165</v>
      </c>
      <c r="B3038" s="26" t="s">
        <v>1933</v>
      </c>
      <c r="C3038" s="39" t="s">
        <v>6974</v>
      </c>
      <c r="D3038" s="28" t="s">
        <v>9285</v>
      </c>
      <c r="E3038" s="28" t="s">
        <v>1902</v>
      </c>
      <c r="F3038" s="28" t="s">
        <v>2282</v>
      </c>
      <c r="G3038" s="28" t="s">
        <v>9286</v>
      </c>
      <c r="H3038" s="53" t="s">
        <v>75</v>
      </c>
      <c r="I3038" s="28" t="s">
        <v>2205</v>
      </c>
      <c r="J3038" s="28" t="s">
        <v>1671</v>
      </c>
      <c r="K3038" s="28" t="s">
        <v>223</v>
      </c>
      <c r="L3038" s="29">
        <f t="shared" si="1077"/>
        <v>5160000</v>
      </c>
      <c r="M3038" s="49">
        <v>4300000.0</v>
      </c>
      <c r="N3038" s="28"/>
      <c r="O3038" s="30">
        <v>200000.0</v>
      </c>
      <c r="P3038" s="31">
        <f t="shared" si="1072"/>
        <v>0.258</v>
      </c>
      <c r="Q3038" s="32">
        <f t="shared" si="1073"/>
        <v>4960000</v>
      </c>
      <c r="R3038" s="32">
        <f t="shared" si="1074"/>
        <v>4950000</v>
      </c>
      <c r="S3038" s="28"/>
      <c r="T3038" s="28">
        <f t="shared" si="1075"/>
        <v>0</v>
      </c>
      <c r="V3038" s="28"/>
      <c r="W3038" s="28"/>
      <c r="X3038" s="28"/>
    </row>
    <row r="3039">
      <c r="A3039" s="25" t="s">
        <v>165</v>
      </c>
      <c r="B3039" s="26" t="s">
        <v>1933</v>
      </c>
      <c r="C3039" s="39" t="s">
        <v>7028</v>
      </c>
      <c r="D3039" s="28" t="s">
        <v>9287</v>
      </c>
      <c r="E3039" s="28" t="s">
        <v>1905</v>
      </c>
      <c r="F3039" s="28" t="s">
        <v>1924</v>
      </c>
      <c r="G3039" s="28" t="s">
        <v>9288</v>
      </c>
      <c r="H3039" s="53" t="s">
        <v>75</v>
      </c>
      <c r="I3039" s="28" t="s">
        <v>112</v>
      </c>
      <c r="J3039" s="28" t="s">
        <v>1729</v>
      </c>
      <c r="K3039" s="28" t="s">
        <v>1185</v>
      </c>
      <c r="L3039" s="29">
        <f t="shared" si="1077"/>
        <v>48000</v>
      </c>
      <c r="M3039" s="49">
        <v>40000.0</v>
      </c>
      <c r="N3039" s="28"/>
      <c r="O3039" s="30">
        <v>200000.0</v>
      </c>
      <c r="P3039" s="31">
        <f t="shared" si="1072"/>
        <v>0.0024</v>
      </c>
      <c r="Q3039" s="32">
        <f t="shared" si="1073"/>
        <v>-152000</v>
      </c>
      <c r="R3039" s="32">
        <f t="shared" si="1074"/>
        <v>-162000</v>
      </c>
      <c r="S3039" s="28"/>
      <c r="T3039" s="28">
        <f t="shared" si="1075"/>
        <v>1</v>
      </c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</row>
    <row r="3040">
      <c r="A3040" s="38" t="s">
        <v>165</v>
      </c>
      <c r="B3040" s="34" t="s">
        <v>1933</v>
      </c>
      <c r="C3040" s="39" t="s">
        <v>9289</v>
      </c>
      <c r="D3040" s="28" t="s">
        <v>9290</v>
      </c>
      <c r="E3040" s="28" t="s">
        <v>1905</v>
      </c>
      <c r="F3040" s="28" t="s">
        <v>1924</v>
      </c>
      <c r="G3040" s="28" t="s">
        <v>9291</v>
      </c>
      <c r="H3040" s="28" t="s">
        <v>75</v>
      </c>
      <c r="I3040" s="28" t="s">
        <v>66</v>
      </c>
      <c r="J3040" s="53" t="s">
        <v>1599</v>
      </c>
      <c r="K3040" s="28" t="s">
        <v>1381</v>
      </c>
      <c r="L3040" s="29">
        <v>390000.0</v>
      </c>
      <c r="M3040" s="49">
        <v>325000.0</v>
      </c>
      <c r="N3040" s="28"/>
      <c r="O3040" s="30">
        <v>200000.0</v>
      </c>
      <c r="P3040" s="31">
        <f t="shared" si="1072"/>
        <v>0.0195</v>
      </c>
      <c r="Q3040" s="32">
        <f t="shared" si="1073"/>
        <v>190000</v>
      </c>
      <c r="R3040" s="32">
        <f t="shared" si="1074"/>
        <v>180000</v>
      </c>
      <c r="S3040" s="28"/>
      <c r="T3040" s="28">
        <f t="shared" si="1075"/>
        <v>0</v>
      </c>
      <c r="V3040" s="28"/>
      <c r="W3040" s="28"/>
      <c r="X3040" s="28"/>
    </row>
    <row r="3041">
      <c r="A3041" s="25" t="s">
        <v>165</v>
      </c>
      <c r="B3041" s="26" t="s">
        <v>1933</v>
      </c>
      <c r="C3041" s="39" t="s">
        <v>4944</v>
      </c>
      <c r="D3041" s="28" t="s">
        <v>9292</v>
      </c>
      <c r="E3041" s="28" t="s">
        <v>1902</v>
      </c>
      <c r="F3041" s="28" t="s">
        <v>1924</v>
      </c>
      <c r="G3041" s="28" t="s">
        <v>9293</v>
      </c>
      <c r="H3041" s="53" t="s">
        <v>75</v>
      </c>
      <c r="I3041" s="28" t="s">
        <v>2395</v>
      </c>
      <c r="J3041" s="28" t="s">
        <v>1679</v>
      </c>
      <c r="K3041" s="28" t="s">
        <v>881</v>
      </c>
      <c r="L3041" s="29">
        <f t="shared" ref="L3041:L3051" si="1078">M3041*1.2</f>
        <v>420000</v>
      </c>
      <c r="M3041" s="49">
        <v>350000.0</v>
      </c>
      <c r="N3041" s="28"/>
      <c r="O3041" s="30">
        <v>200000.0</v>
      </c>
      <c r="P3041" s="31">
        <f t="shared" si="1072"/>
        <v>0.021</v>
      </c>
      <c r="Q3041" s="32">
        <f t="shared" si="1073"/>
        <v>220000</v>
      </c>
      <c r="R3041" s="32">
        <f t="shared" si="1074"/>
        <v>210000</v>
      </c>
      <c r="S3041" s="28"/>
      <c r="T3041" s="28">
        <f t="shared" si="1075"/>
        <v>0</v>
      </c>
      <c r="V3041" s="28"/>
      <c r="W3041" s="28"/>
      <c r="X3041" s="28"/>
    </row>
    <row r="3042">
      <c r="A3042" s="25" t="s">
        <v>165</v>
      </c>
      <c r="B3042" s="26" t="s">
        <v>1933</v>
      </c>
      <c r="C3042" s="39" t="s">
        <v>8610</v>
      </c>
      <c r="D3042" s="28" t="s">
        <v>9294</v>
      </c>
      <c r="E3042" s="28" t="s">
        <v>1902</v>
      </c>
      <c r="F3042" s="28" t="s">
        <v>1924</v>
      </c>
      <c r="G3042" s="28" t="s">
        <v>9295</v>
      </c>
      <c r="H3042" s="53" t="s">
        <v>75</v>
      </c>
      <c r="I3042" s="28" t="s">
        <v>2205</v>
      </c>
      <c r="J3042" s="28" t="s">
        <v>1450</v>
      </c>
      <c r="K3042" s="28" t="s">
        <v>223</v>
      </c>
      <c r="L3042" s="29">
        <f t="shared" si="1078"/>
        <v>390000</v>
      </c>
      <c r="M3042" s="49">
        <v>325000.0</v>
      </c>
      <c r="N3042" s="28"/>
      <c r="O3042" s="30">
        <v>200000.0</v>
      </c>
      <c r="P3042" s="31">
        <f t="shared" si="1072"/>
        <v>0.0195</v>
      </c>
      <c r="Q3042" s="32">
        <f t="shared" si="1073"/>
        <v>190000</v>
      </c>
      <c r="R3042" s="32">
        <f t="shared" si="1074"/>
        <v>180000</v>
      </c>
      <c r="S3042" s="28"/>
      <c r="T3042" s="28">
        <f t="shared" si="1075"/>
        <v>0</v>
      </c>
      <c r="V3042" s="28"/>
      <c r="W3042" s="28"/>
      <c r="X3042" s="28"/>
    </row>
    <row r="3043">
      <c r="A3043" s="25" t="s">
        <v>165</v>
      </c>
      <c r="B3043" s="26" t="s">
        <v>1937</v>
      </c>
      <c r="C3043" s="44" t="s">
        <v>9296</v>
      </c>
      <c r="D3043" s="6" t="s">
        <v>9297</v>
      </c>
      <c r="E3043" s="6" t="s">
        <v>1905</v>
      </c>
      <c r="F3043" s="6" t="s">
        <v>1944</v>
      </c>
      <c r="G3043" s="6" t="s">
        <v>9298</v>
      </c>
      <c r="I3043" s="6" t="s">
        <v>75</v>
      </c>
      <c r="J3043" s="6" t="s">
        <v>1839</v>
      </c>
      <c r="K3043" s="6" t="s">
        <v>519</v>
      </c>
      <c r="L3043" s="29">
        <f t="shared" si="1078"/>
        <v>324000</v>
      </c>
      <c r="M3043" s="45">
        <v>270000.0</v>
      </c>
      <c r="O3043" s="30">
        <v>200000.0</v>
      </c>
      <c r="P3043" s="31">
        <v>0.013500000000000002</v>
      </c>
      <c r="Q3043" s="32">
        <v>70000.0</v>
      </c>
      <c r="R3043" s="32">
        <v>60000.0</v>
      </c>
      <c r="S3043" s="28"/>
      <c r="T3043" s="28">
        <f t="shared" ref="T3043:T3051" si="1079">IF(O3043&gt;=M3043,1,0)</f>
        <v>0</v>
      </c>
    </row>
    <row r="3044">
      <c r="A3044" s="25" t="s">
        <v>165</v>
      </c>
      <c r="B3044" s="26" t="s">
        <v>1937</v>
      </c>
      <c r="C3044" s="44" t="s">
        <v>9299</v>
      </c>
      <c r="D3044" s="6" t="s">
        <v>9300</v>
      </c>
      <c r="E3044" s="6" t="s">
        <v>1905</v>
      </c>
      <c r="F3044" s="6" t="s">
        <v>1924</v>
      </c>
      <c r="G3044" s="6" t="s">
        <v>9301</v>
      </c>
      <c r="I3044" s="6" t="s">
        <v>75</v>
      </c>
      <c r="J3044" s="6" t="s">
        <v>1823</v>
      </c>
      <c r="K3044" s="6" t="s">
        <v>897</v>
      </c>
      <c r="L3044" s="29">
        <f t="shared" si="1078"/>
        <v>60000</v>
      </c>
      <c r="M3044" s="45">
        <v>50000.0</v>
      </c>
      <c r="O3044" s="30">
        <v>200000.0</v>
      </c>
      <c r="P3044" s="31">
        <v>0.0025</v>
      </c>
      <c r="Q3044" s="32">
        <v>-150000.0</v>
      </c>
      <c r="R3044" s="32">
        <v>-160000.0</v>
      </c>
      <c r="S3044" s="28"/>
      <c r="T3044" s="28">
        <f t="shared" si="1079"/>
        <v>1</v>
      </c>
    </row>
    <row r="3045">
      <c r="A3045" s="25" t="s">
        <v>165</v>
      </c>
      <c r="B3045" s="26" t="s">
        <v>1937</v>
      </c>
      <c r="C3045" s="44" t="s">
        <v>9302</v>
      </c>
      <c r="D3045" s="6" t="s">
        <v>9303</v>
      </c>
      <c r="E3045" s="6" t="s">
        <v>1902</v>
      </c>
      <c r="F3045" s="6" t="s">
        <v>1924</v>
      </c>
      <c r="G3045" s="6" t="s">
        <v>9304</v>
      </c>
      <c r="I3045" s="6" t="s">
        <v>75</v>
      </c>
      <c r="J3045" s="6" t="s">
        <v>1548</v>
      </c>
      <c r="K3045" s="6" t="s">
        <v>265</v>
      </c>
      <c r="L3045" s="29">
        <f t="shared" si="1078"/>
        <v>132000</v>
      </c>
      <c r="M3045" s="45">
        <v>110000.0</v>
      </c>
      <c r="O3045" s="30">
        <v>200000.0</v>
      </c>
      <c r="P3045" s="31">
        <v>0.0055000000000000005</v>
      </c>
      <c r="Q3045" s="32">
        <v>-90000.0</v>
      </c>
      <c r="R3045" s="32">
        <v>-100000.0</v>
      </c>
      <c r="S3045" s="28"/>
      <c r="T3045" s="28">
        <f t="shared" si="1079"/>
        <v>1</v>
      </c>
    </row>
    <row r="3046">
      <c r="A3046" s="25" t="s">
        <v>165</v>
      </c>
      <c r="B3046" s="26" t="s">
        <v>1937</v>
      </c>
      <c r="C3046" s="39" t="s">
        <v>7270</v>
      </c>
      <c r="D3046" s="28" t="s">
        <v>9305</v>
      </c>
      <c r="E3046" s="28" t="s">
        <v>1905</v>
      </c>
      <c r="F3046" s="28" t="s">
        <v>1924</v>
      </c>
      <c r="G3046" s="28" t="s">
        <v>9306</v>
      </c>
      <c r="H3046" s="28" t="s">
        <v>75</v>
      </c>
      <c r="I3046" s="28" t="s">
        <v>1978</v>
      </c>
      <c r="J3046" s="28" t="s">
        <v>1729</v>
      </c>
      <c r="K3046" s="28" t="s">
        <v>1060</v>
      </c>
      <c r="L3046" s="29">
        <f t="shared" si="1078"/>
        <v>86400</v>
      </c>
      <c r="M3046" s="40">
        <v>72000.0</v>
      </c>
      <c r="N3046" s="32"/>
      <c r="O3046" s="30">
        <v>200000.0</v>
      </c>
      <c r="P3046" s="31">
        <f t="shared" ref="P3046:P3051" si="1080">sum(M3046/O3046/100)</f>
        <v>0.0036</v>
      </c>
      <c r="Q3046" s="32">
        <f t="shared" ref="Q3046:Q3051" si="1081">sum(M3046-O3046)</f>
        <v>-128000</v>
      </c>
      <c r="R3046" s="32">
        <f t="shared" ref="R3046:R3051" si="1082">M3046-O3046-$S$1</f>
        <v>-138000</v>
      </c>
      <c r="S3046" s="28"/>
      <c r="T3046" s="28">
        <f t="shared" si="1079"/>
        <v>1</v>
      </c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</row>
    <row r="3047">
      <c r="A3047" s="25" t="s">
        <v>165</v>
      </c>
      <c r="B3047" s="26" t="s">
        <v>1937</v>
      </c>
      <c r="C3047" s="39" t="s">
        <v>9307</v>
      </c>
      <c r="D3047" s="28" t="s">
        <v>9308</v>
      </c>
      <c r="E3047" s="28" t="s">
        <v>1905</v>
      </c>
      <c r="F3047" s="28" t="s">
        <v>1924</v>
      </c>
      <c r="G3047" s="28" t="s">
        <v>9309</v>
      </c>
      <c r="H3047" s="28" t="s">
        <v>75</v>
      </c>
      <c r="I3047" s="28" t="s">
        <v>2205</v>
      </c>
      <c r="J3047" s="28" t="s">
        <v>1726</v>
      </c>
      <c r="K3047" s="28" t="s">
        <v>1237</v>
      </c>
      <c r="L3047" s="29">
        <f t="shared" si="1078"/>
        <v>180000</v>
      </c>
      <c r="M3047" s="40">
        <v>150000.0</v>
      </c>
      <c r="N3047" s="32"/>
      <c r="O3047" s="30">
        <v>200000.0</v>
      </c>
      <c r="P3047" s="31">
        <f t="shared" si="1080"/>
        <v>0.0075</v>
      </c>
      <c r="Q3047" s="32">
        <f t="shared" si="1081"/>
        <v>-50000</v>
      </c>
      <c r="R3047" s="32">
        <f t="shared" si="1082"/>
        <v>-60000</v>
      </c>
      <c r="S3047" s="28"/>
      <c r="T3047" s="28">
        <f t="shared" si="1079"/>
        <v>1</v>
      </c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</row>
    <row r="3048">
      <c r="A3048" s="25" t="s">
        <v>165</v>
      </c>
      <c r="B3048" s="26" t="s">
        <v>1937</v>
      </c>
      <c r="C3048" s="39" t="s">
        <v>9310</v>
      </c>
      <c r="D3048" s="28" t="s">
        <v>9311</v>
      </c>
      <c r="E3048" s="28" t="s">
        <v>1902</v>
      </c>
      <c r="F3048" s="28" t="s">
        <v>1924</v>
      </c>
      <c r="G3048" s="28" t="s">
        <v>9312</v>
      </c>
      <c r="H3048" s="28" t="s">
        <v>75</v>
      </c>
      <c r="I3048" s="28" t="s">
        <v>2205</v>
      </c>
      <c r="J3048" s="28" t="s">
        <v>1873</v>
      </c>
      <c r="K3048" s="28" t="s">
        <v>614</v>
      </c>
      <c r="L3048" s="29">
        <f t="shared" si="1078"/>
        <v>192000</v>
      </c>
      <c r="M3048" s="40">
        <v>160000.0</v>
      </c>
      <c r="N3048" s="32"/>
      <c r="O3048" s="30">
        <v>200000.0</v>
      </c>
      <c r="P3048" s="31">
        <f t="shared" si="1080"/>
        <v>0.008</v>
      </c>
      <c r="Q3048" s="32">
        <f t="shared" si="1081"/>
        <v>-40000</v>
      </c>
      <c r="R3048" s="32">
        <f t="shared" si="1082"/>
        <v>-50000</v>
      </c>
      <c r="S3048" s="28"/>
      <c r="T3048" s="28">
        <f t="shared" si="1079"/>
        <v>1</v>
      </c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</row>
    <row r="3049">
      <c r="A3049" s="25" t="s">
        <v>165</v>
      </c>
      <c r="B3049" s="26" t="s">
        <v>1937</v>
      </c>
      <c r="C3049" s="39" t="s">
        <v>5101</v>
      </c>
      <c r="D3049" s="28" t="s">
        <v>9313</v>
      </c>
      <c r="E3049" s="28" t="s">
        <v>1902</v>
      </c>
      <c r="F3049" s="28" t="s">
        <v>1924</v>
      </c>
      <c r="G3049" s="28" t="s">
        <v>9314</v>
      </c>
      <c r="H3049" s="28" t="s">
        <v>75</v>
      </c>
      <c r="I3049" s="28" t="s">
        <v>1982</v>
      </c>
      <c r="J3049" s="28" t="s">
        <v>1614</v>
      </c>
      <c r="K3049" s="28" t="s">
        <v>662</v>
      </c>
      <c r="L3049" s="29">
        <f t="shared" si="1078"/>
        <v>216000</v>
      </c>
      <c r="M3049" s="40">
        <v>180000.0</v>
      </c>
      <c r="N3049" s="32"/>
      <c r="O3049" s="30">
        <v>200000.0</v>
      </c>
      <c r="P3049" s="31">
        <f t="shared" si="1080"/>
        <v>0.009</v>
      </c>
      <c r="Q3049" s="32">
        <f t="shared" si="1081"/>
        <v>-20000</v>
      </c>
      <c r="R3049" s="32">
        <f t="shared" si="1082"/>
        <v>-30000</v>
      </c>
      <c r="S3049" s="28"/>
      <c r="T3049" s="28">
        <f t="shared" si="1079"/>
        <v>1</v>
      </c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</row>
    <row r="3050">
      <c r="A3050" s="25" t="s">
        <v>165</v>
      </c>
      <c r="B3050" s="26" t="s">
        <v>1937</v>
      </c>
      <c r="C3050" s="39" t="s">
        <v>3917</v>
      </c>
      <c r="D3050" s="28" t="s">
        <v>9315</v>
      </c>
      <c r="E3050" s="28" t="s">
        <v>1902</v>
      </c>
      <c r="F3050" s="28" t="s">
        <v>1924</v>
      </c>
      <c r="G3050" s="28" t="s">
        <v>9316</v>
      </c>
      <c r="H3050" s="28" t="s">
        <v>75</v>
      </c>
      <c r="I3050" s="28" t="s">
        <v>2205</v>
      </c>
      <c r="J3050" s="28" t="s">
        <v>1873</v>
      </c>
      <c r="K3050" s="28" t="s">
        <v>1255</v>
      </c>
      <c r="L3050" s="29">
        <f t="shared" si="1078"/>
        <v>276000</v>
      </c>
      <c r="M3050" s="40">
        <v>230000.0</v>
      </c>
      <c r="N3050" s="32"/>
      <c r="O3050" s="30">
        <v>200000.0</v>
      </c>
      <c r="P3050" s="31">
        <f t="shared" si="1080"/>
        <v>0.0115</v>
      </c>
      <c r="Q3050" s="32">
        <f t="shared" si="1081"/>
        <v>30000</v>
      </c>
      <c r="R3050" s="32">
        <f t="shared" si="1082"/>
        <v>20000</v>
      </c>
      <c r="S3050" s="28"/>
      <c r="T3050" s="28">
        <f t="shared" si="1079"/>
        <v>0</v>
      </c>
      <c r="V3050" s="28"/>
      <c r="W3050" s="28"/>
      <c r="X3050" s="28"/>
    </row>
    <row r="3051">
      <c r="A3051" s="25" t="s">
        <v>165</v>
      </c>
      <c r="B3051" s="26" t="s">
        <v>1937</v>
      </c>
      <c r="C3051" s="42" t="s">
        <v>9317</v>
      </c>
      <c r="D3051" s="28" t="s">
        <v>9318</v>
      </c>
      <c r="E3051" s="28" t="s">
        <v>1902</v>
      </c>
      <c r="F3051" s="28" t="s">
        <v>1924</v>
      </c>
      <c r="G3051" s="28" t="s">
        <v>9319</v>
      </c>
      <c r="H3051" s="28" t="s">
        <v>75</v>
      </c>
      <c r="I3051" s="28" t="s">
        <v>2314</v>
      </c>
      <c r="J3051" s="28" t="s">
        <v>1759</v>
      </c>
      <c r="K3051" s="28" t="s">
        <v>693</v>
      </c>
      <c r="L3051" s="29">
        <f t="shared" si="1078"/>
        <v>360000</v>
      </c>
      <c r="M3051" s="43">
        <v>300000.0</v>
      </c>
      <c r="N3051" s="28"/>
      <c r="O3051" s="30">
        <v>200000.0</v>
      </c>
      <c r="P3051" s="31">
        <f t="shared" si="1080"/>
        <v>0.015</v>
      </c>
      <c r="Q3051" s="32">
        <f t="shared" si="1081"/>
        <v>100000</v>
      </c>
      <c r="R3051" s="32">
        <f t="shared" si="1082"/>
        <v>90000</v>
      </c>
      <c r="S3051" s="28"/>
      <c r="T3051" s="28">
        <f t="shared" si="1079"/>
        <v>0</v>
      </c>
      <c r="V3051" s="28"/>
      <c r="W3051" s="28"/>
      <c r="X3051" s="28"/>
    </row>
    <row r="3052">
      <c r="A3052" s="33" t="s">
        <v>166</v>
      </c>
      <c r="B3052" s="26" t="s">
        <v>1919</v>
      </c>
      <c r="C3052" s="34">
        <v>56.0</v>
      </c>
      <c r="D3052" s="26" t="s">
        <v>9320</v>
      </c>
      <c r="E3052" s="26" t="s">
        <v>1902</v>
      </c>
      <c r="F3052" s="35"/>
      <c r="G3052" s="26"/>
      <c r="H3052" s="26"/>
      <c r="I3052" s="26"/>
      <c r="J3052" s="26" t="s">
        <v>1820</v>
      </c>
      <c r="K3052" s="26" t="s">
        <v>565</v>
      </c>
      <c r="L3052" s="36">
        <v>100000.0</v>
      </c>
      <c r="M3052" s="29">
        <f t="shared" ref="M3052:M3053" si="1083">L3052</f>
        <v>100000</v>
      </c>
      <c r="N3052" s="28"/>
      <c r="O3052" s="30">
        <v>10200.0</v>
      </c>
      <c r="P3052" s="31">
        <f t="shared" ref="P3052:P3060" si="1084">sum(L3052/O3052/100)</f>
        <v>0.09803921569</v>
      </c>
      <c r="Q3052" s="32">
        <f t="shared" ref="Q3052:Q3060" si="1085">sum(L3052-O3052)</f>
        <v>89800</v>
      </c>
      <c r="R3052" s="32">
        <f t="shared" ref="R3052:R3060" si="1086">L3052-O3052-$S$1</f>
        <v>79800</v>
      </c>
      <c r="S3052" s="28"/>
      <c r="T3052" s="28">
        <f t="shared" ref="T3052:T3060" si="1087">IF(O3052&gt;=L3052,1,0)</f>
        <v>0</v>
      </c>
      <c r="V3052" s="28"/>
      <c r="W3052" s="28"/>
      <c r="X3052" s="28"/>
    </row>
    <row r="3053">
      <c r="A3053" s="38" t="s">
        <v>166</v>
      </c>
      <c r="B3053" s="34" t="s">
        <v>1928</v>
      </c>
      <c r="C3053" s="39" t="s">
        <v>9289</v>
      </c>
      <c r="D3053" s="28" t="s">
        <v>9321</v>
      </c>
      <c r="E3053" s="26" t="s">
        <v>1905</v>
      </c>
      <c r="F3053" s="28" t="s">
        <v>1952</v>
      </c>
      <c r="G3053" s="28" t="s">
        <v>9322</v>
      </c>
      <c r="H3053" s="28" t="s">
        <v>48</v>
      </c>
      <c r="I3053" s="28" t="s">
        <v>88</v>
      </c>
      <c r="J3053" s="28" t="s">
        <v>1449</v>
      </c>
      <c r="K3053" s="28" t="s">
        <v>1126</v>
      </c>
      <c r="L3053" s="40">
        <v>37000.0</v>
      </c>
      <c r="M3053" s="29">
        <f t="shared" si="1083"/>
        <v>37000</v>
      </c>
      <c r="N3053" s="57"/>
      <c r="O3053" s="30">
        <v>10200.0</v>
      </c>
      <c r="P3053" s="31">
        <f t="shared" si="1084"/>
        <v>0.0362745098</v>
      </c>
      <c r="Q3053" s="32">
        <f t="shared" si="1085"/>
        <v>26800</v>
      </c>
      <c r="R3053" s="32">
        <f t="shared" si="1086"/>
        <v>16800</v>
      </c>
      <c r="S3053" s="28"/>
      <c r="T3053" s="28">
        <f t="shared" si="1087"/>
        <v>0</v>
      </c>
      <c r="V3053" s="28"/>
      <c r="W3053" s="28"/>
      <c r="X3053" s="28"/>
    </row>
    <row r="3054">
      <c r="A3054" s="25" t="s">
        <v>166</v>
      </c>
      <c r="B3054" s="26" t="s">
        <v>1933</v>
      </c>
      <c r="C3054" s="39" t="s">
        <v>2768</v>
      </c>
      <c r="D3054" s="28" t="s">
        <v>9323</v>
      </c>
      <c r="E3054" s="28" t="s">
        <v>1905</v>
      </c>
      <c r="F3054" s="28" t="s">
        <v>1952</v>
      </c>
      <c r="G3054" s="28" t="s">
        <v>9324</v>
      </c>
      <c r="H3054" s="53" t="s">
        <v>48</v>
      </c>
      <c r="I3054" s="28" t="s">
        <v>5104</v>
      </c>
      <c r="J3054" s="28" t="s">
        <v>1638</v>
      </c>
      <c r="K3054" s="28" t="s">
        <v>489</v>
      </c>
      <c r="L3054" s="29">
        <f t="shared" ref="L3054:L3065" si="1088">M3054*1.2</f>
        <v>72000</v>
      </c>
      <c r="M3054" s="49">
        <v>60000.0</v>
      </c>
      <c r="N3054" s="28"/>
      <c r="O3054" s="30">
        <v>10200.0</v>
      </c>
      <c r="P3054" s="31">
        <f t="shared" si="1084"/>
        <v>0.07058823529</v>
      </c>
      <c r="Q3054" s="32">
        <f t="shared" si="1085"/>
        <v>61800</v>
      </c>
      <c r="R3054" s="32">
        <f t="shared" si="1086"/>
        <v>51800</v>
      </c>
      <c r="S3054" s="28"/>
      <c r="T3054" s="28">
        <f t="shared" si="1087"/>
        <v>0</v>
      </c>
      <c r="V3054" s="28"/>
      <c r="W3054" s="28"/>
      <c r="X3054" s="28"/>
    </row>
    <row r="3055">
      <c r="A3055" s="25" t="s">
        <v>166</v>
      </c>
      <c r="B3055" s="26" t="s">
        <v>1933</v>
      </c>
      <c r="C3055" s="39" t="s">
        <v>6701</v>
      </c>
      <c r="D3055" s="28" t="s">
        <v>9325</v>
      </c>
      <c r="E3055" s="28" t="s">
        <v>1902</v>
      </c>
      <c r="F3055" s="28" t="s">
        <v>1952</v>
      </c>
      <c r="G3055" s="28" t="s">
        <v>9326</v>
      </c>
      <c r="H3055" s="53" t="s">
        <v>48</v>
      </c>
      <c r="I3055" s="28" t="s">
        <v>9327</v>
      </c>
      <c r="J3055" s="28" t="s">
        <v>1454</v>
      </c>
      <c r="K3055" s="28" t="s">
        <v>648</v>
      </c>
      <c r="L3055" s="29">
        <f t="shared" si="1088"/>
        <v>276000</v>
      </c>
      <c r="M3055" s="49">
        <v>230000.0</v>
      </c>
      <c r="N3055" s="28"/>
      <c r="O3055" s="30">
        <v>10200.0</v>
      </c>
      <c r="P3055" s="31">
        <f t="shared" si="1084"/>
        <v>0.2705882353</v>
      </c>
      <c r="Q3055" s="32">
        <f t="shared" si="1085"/>
        <v>265800</v>
      </c>
      <c r="R3055" s="32">
        <f t="shared" si="1086"/>
        <v>255800</v>
      </c>
      <c r="S3055" s="28"/>
      <c r="T3055" s="28">
        <f t="shared" si="1087"/>
        <v>0</v>
      </c>
      <c r="V3055" s="28"/>
      <c r="W3055" s="28"/>
      <c r="X3055" s="28"/>
    </row>
    <row r="3056">
      <c r="A3056" s="25" t="s">
        <v>166</v>
      </c>
      <c r="B3056" s="26" t="s">
        <v>1933</v>
      </c>
      <c r="C3056" s="39" t="s">
        <v>3126</v>
      </c>
      <c r="D3056" s="28" t="s">
        <v>9328</v>
      </c>
      <c r="E3056" s="28" t="s">
        <v>1905</v>
      </c>
      <c r="F3056" s="28" t="s">
        <v>1924</v>
      </c>
      <c r="G3056" s="28" t="s">
        <v>9329</v>
      </c>
      <c r="H3056" s="53" t="s">
        <v>48</v>
      </c>
      <c r="I3056" s="28" t="s">
        <v>2550</v>
      </c>
      <c r="J3056" s="28" t="s">
        <v>1568</v>
      </c>
      <c r="K3056" s="28" t="s">
        <v>565</v>
      </c>
      <c r="L3056" s="29">
        <f t="shared" si="1088"/>
        <v>660000</v>
      </c>
      <c r="M3056" s="49">
        <v>550000.0</v>
      </c>
      <c r="N3056" s="28"/>
      <c r="O3056" s="30">
        <v>10200.0</v>
      </c>
      <c r="P3056" s="31">
        <f t="shared" si="1084"/>
        <v>0.6470588235</v>
      </c>
      <c r="Q3056" s="32">
        <f t="shared" si="1085"/>
        <v>649800</v>
      </c>
      <c r="R3056" s="32">
        <f t="shared" si="1086"/>
        <v>639800</v>
      </c>
      <c r="S3056" s="28"/>
      <c r="T3056" s="28">
        <f t="shared" si="1087"/>
        <v>0</v>
      </c>
      <c r="V3056" s="28"/>
      <c r="W3056" s="28"/>
      <c r="X3056" s="28"/>
    </row>
    <row r="3057">
      <c r="A3057" s="25" t="s">
        <v>166</v>
      </c>
      <c r="B3057" s="26" t="s">
        <v>1933</v>
      </c>
      <c r="C3057" s="39" t="s">
        <v>9330</v>
      </c>
      <c r="D3057" s="28" t="s">
        <v>9331</v>
      </c>
      <c r="E3057" s="28" t="s">
        <v>1902</v>
      </c>
      <c r="F3057" s="28" t="s">
        <v>1924</v>
      </c>
      <c r="G3057" s="28" t="s">
        <v>9332</v>
      </c>
      <c r="H3057" s="53" t="s">
        <v>48</v>
      </c>
      <c r="I3057" s="28" t="s">
        <v>4177</v>
      </c>
      <c r="J3057" s="28" t="s">
        <v>1648</v>
      </c>
      <c r="K3057" s="28" t="s">
        <v>223</v>
      </c>
      <c r="L3057" s="29">
        <f t="shared" si="1088"/>
        <v>180000</v>
      </c>
      <c r="M3057" s="49">
        <v>150000.0</v>
      </c>
      <c r="N3057" s="28"/>
      <c r="O3057" s="30">
        <v>10200.0</v>
      </c>
      <c r="P3057" s="31">
        <f t="shared" si="1084"/>
        <v>0.1764705882</v>
      </c>
      <c r="Q3057" s="32">
        <f t="shared" si="1085"/>
        <v>169800</v>
      </c>
      <c r="R3057" s="32">
        <f t="shared" si="1086"/>
        <v>159800</v>
      </c>
      <c r="S3057" s="28"/>
      <c r="T3057" s="28">
        <f t="shared" si="1087"/>
        <v>0</v>
      </c>
      <c r="V3057" s="28"/>
      <c r="W3057" s="28"/>
      <c r="X3057" s="28"/>
    </row>
    <row r="3058">
      <c r="A3058" s="25" t="s">
        <v>166</v>
      </c>
      <c r="B3058" s="26" t="s">
        <v>1933</v>
      </c>
      <c r="C3058" s="39" t="s">
        <v>2444</v>
      </c>
      <c r="D3058" s="28" t="s">
        <v>9333</v>
      </c>
      <c r="E3058" s="28" t="s">
        <v>1905</v>
      </c>
      <c r="F3058" s="28" t="s">
        <v>1952</v>
      </c>
      <c r="G3058" s="28" t="s">
        <v>9334</v>
      </c>
      <c r="H3058" s="53" t="s">
        <v>48</v>
      </c>
      <c r="I3058" s="28" t="s">
        <v>127</v>
      </c>
      <c r="J3058" s="28" t="s">
        <v>1676</v>
      </c>
      <c r="K3058" s="28" t="s">
        <v>1143</v>
      </c>
      <c r="L3058" s="29">
        <f t="shared" si="1088"/>
        <v>300000</v>
      </c>
      <c r="M3058" s="49">
        <v>250000.0</v>
      </c>
      <c r="N3058" s="28"/>
      <c r="O3058" s="30">
        <v>10200.0</v>
      </c>
      <c r="P3058" s="31">
        <f t="shared" si="1084"/>
        <v>0.2941176471</v>
      </c>
      <c r="Q3058" s="32">
        <f t="shared" si="1085"/>
        <v>289800</v>
      </c>
      <c r="R3058" s="32">
        <f t="shared" si="1086"/>
        <v>279800</v>
      </c>
      <c r="S3058" s="28"/>
      <c r="T3058" s="28">
        <f t="shared" si="1087"/>
        <v>0</v>
      </c>
      <c r="V3058" s="28"/>
      <c r="W3058" s="28"/>
      <c r="X3058" s="28"/>
    </row>
    <row r="3059">
      <c r="A3059" s="25" t="s">
        <v>166</v>
      </c>
      <c r="B3059" s="26" t="s">
        <v>1933</v>
      </c>
      <c r="C3059" s="39" t="s">
        <v>8303</v>
      </c>
      <c r="D3059" s="28" t="s">
        <v>9335</v>
      </c>
      <c r="E3059" s="28" t="s">
        <v>1902</v>
      </c>
      <c r="F3059" s="28" t="s">
        <v>1924</v>
      </c>
      <c r="G3059" s="28" t="s">
        <v>9336</v>
      </c>
      <c r="H3059" s="53" t="s">
        <v>48</v>
      </c>
      <c r="I3059" s="28" t="s">
        <v>5620</v>
      </c>
      <c r="J3059" s="28" t="s">
        <v>1726</v>
      </c>
      <c r="K3059" s="28" t="s">
        <v>177</v>
      </c>
      <c r="L3059" s="29">
        <f t="shared" si="1088"/>
        <v>138000</v>
      </c>
      <c r="M3059" s="49">
        <v>115000.0</v>
      </c>
      <c r="N3059" s="28"/>
      <c r="O3059" s="30">
        <v>10200.0</v>
      </c>
      <c r="P3059" s="31">
        <f t="shared" si="1084"/>
        <v>0.1352941176</v>
      </c>
      <c r="Q3059" s="32">
        <f t="shared" si="1085"/>
        <v>127800</v>
      </c>
      <c r="R3059" s="32">
        <f t="shared" si="1086"/>
        <v>117800</v>
      </c>
      <c r="S3059" s="28"/>
      <c r="T3059" s="28">
        <f t="shared" si="1087"/>
        <v>0</v>
      </c>
      <c r="V3059" s="28"/>
      <c r="W3059" s="28"/>
      <c r="X3059" s="28"/>
    </row>
    <row r="3060">
      <c r="A3060" s="25" t="s">
        <v>166</v>
      </c>
      <c r="B3060" s="26" t="s">
        <v>1933</v>
      </c>
      <c r="C3060" s="39" t="s">
        <v>4949</v>
      </c>
      <c r="D3060" s="28" t="s">
        <v>9337</v>
      </c>
      <c r="E3060" s="28" t="s">
        <v>1902</v>
      </c>
      <c r="F3060" s="28" t="s">
        <v>1924</v>
      </c>
      <c r="G3060" s="28" t="s">
        <v>9338</v>
      </c>
      <c r="H3060" s="53" t="s">
        <v>48</v>
      </c>
      <c r="I3060" s="28" t="s">
        <v>146</v>
      </c>
      <c r="J3060" s="28" t="s">
        <v>1698</v>
      </c>
      <c r="K3060" s="28" t="s">
        <v>177</v>
      </c>
      <c r="L3060" s="29">
        <f t="shared" si="1088"/>
        <v>90000</v>
      </c>
      <c r="M3060" s="49">
        <v>75000.0</v>
      </c>
      <c r="N3060" s="28"/>
      <c r="O3060" s="30">
        <v>10200.0</v>
      </c>
      <c r="P3060" s="31">
        <f t="shared" si="1084"/>
        <v>0.08823529412</v>
      </c>
      <c r="Q3060" s="32">
        <f t="shared" si="1085"/>
        <v>79800</v>
      </c>
      <c r="R3060" s="32">
        <f t="shared" si="1086"/>
        <v>69800</v>
      </c>
      <c r="S3060" s="28"/>
      <c r="T3060" s="28">
        <f t="shared" si="1087"/>
        <v>0</v>
      </c>
      <c r="V3060" s="28"/>
      <c r="W3060" s="28"/>
      <c r="X3060" s="28"/>
    </row>
    <row r="3061">
      <c r="A3061" s="25" t="s">
        <v>166</v>
      </c>
      <c r="B3061" s="26" t="s">
        <v>1937</v>
      </c>
      <c r="C3061" s="44" t="s">
        <v>9339</v>
      </c>
      <c r="D3061" s="6" t="s">
        <v>9340</v>
      </c>
      <c r="E3061" s="6" t="s">
        <v>1905</v>
      </c>
      <c r="F3061" s="6" t="s">
        <v>1924</v>
      </c>
      <c r="G3061" s="6" t="s">
        <v>9341</v>
      </c>
      <c r="I3061" s="6" t="s">
        <v>48</v>
      </c>
      <c r="J3061" s="6" t="s">
        <v>1824</v>
      </c>
      <c r="K3061" s="6" t="s">
        <v>1209</v>
      </c>
      <c r="L3061" s="29">
        <f t="shared" si="1088"/>
        <v>14400</v>
      </c>
      <c r="M3061" s="45">
        <v>12000.0</v>
      </c>
      <c r="O3061" s="30">
        <v>10200.0</v>
      </c>
      <c r="P3061" s="31">
        <v>0.011764705882352941</v>
      </c>
      <c r="Q3061" s="32">
        <v>1800.0</v>
      </c>
      <c r="R3061" s="32">
        <v>-8200.0</v>
      </c>
      <c r="S3061" s="28"/>
      <c r="T3061" s="28">
        <f t="shared" ref="T3061:T3065" si="1089">IF(O3061&gt;=M3061,1,0)</f>
        <v>0</v>
      </c>
    </row>
    <row r="3062">
      <c r="A3062" s="25" t="s">
        <v>166</v>
      </c>
      <c r="B3062" s="26" t="s">
        <v>1937</v>
      </c>
      <c r="C3062" s="39" t="s">
        <v>9342</v>
      </c>
      <c r="D3062" s="28" t="s">
        <v>9343</v>
      </c>
      <c r="E3062" s="28" t="s">
        <v>1902</v>
      </c>
      <c r="F3062" s="28" t="s">
        <v>1924</v>
      </c>
      <c r="G3062" s="28" t="s">
        <v>9344</v>
      </c>
      <c r="H3062" s="28" t="s">
        <v>48</v>
      </c>
      <c r="I3062" s="28" t="s">
        <v>9345</v>
      </c>
      <c r="J3062" s="28" t="s">
        <v>1589</v>
      </c>
      <c r="K3062" s="28" t="s">
        <v>754</v>
      </c>
      <c r="L3062" s="29">
        <f t="shared" si="1088"/>
        <v>48000</v>
      </c>
      <c r="M3062" s="40">
        <v>40000.0</v>
      </c>
      <c r="N3062" s="32"/>
      <c r="O3062" s="30">
        <v>10200.0</v>
      </c>
      <c r="P3062" s="31">
        <f t="shared" ref="P3062:P3065" si="1090">sum(M3062/O3062/100)</f>
        <v>0.03921568627</v>
      </c>
      <c r="Q3062" s="32">
        <f t="shared" ref="Q3062:Q3065" si="1091">sum(M3062-O3062)</f>
        <v>29800</v>
      </c>
      <c r="R3062" s="32">
        <f t="shared" ref="R3062:R3065" si="1092">M3062-O3062-$S$1</f>
        <v>19800</v>
      </c>
      <c r="S3062" s="28"/>
      <c r="T3062" s="28">
        <f t="shared" si="1089"/>
        <v>0</v>
      </c>
      <c r="V3062" s="28"/>
      <c r="W3062" s="28"/>
      <c r="X3062" s="28"/>
    </row>
    <row r="3063">
      <c r="A3063" s="25" t="s">
        <v>166</v>
      </c>
      <c r="B3063" s="26" t="s">
        <v>1937</v>
      </c>
      <c r="C3063" s="39" t="s">
        <v>4307</v>
      </c>
      <c r="D3063" s="28" t="s">
        <v>9346</v>
      </c>
      <c r="E3063" s="28" t="s">
        <v>1902</v>
      </c>
      <c r="F3063" s="28" t="s">
        <v>1924</v>
      </c>
      <c r="G3063" s="28" t="s">
        <v>9347</v>
      </c>
      <c r="H3063" s="28" t="s">
        <v>48</v>
      </c>
      <c r="I3063" s="28" t="s">
        <v>9348</v>
      </c>
      <c r="J3063" s="28" t="s">
        <v>1874</v>
      </c>
      <c r="K3063" s="28" t="s">
        <v>941</v>
      </c>
      <c r="L3063" s="29">
        <f t="shared" si="1088"/>
        <v>86400</v>
      </c>
      <c r="M3063" s="40">
        <v>72000.0</v>
      </c>
      <c r="N3063" s="32"/>
      <c r="O3063" s="30">
        <v>10200.0</v>
      </c>
      <c r="P3063" s="31">
        <f t="shared" si="1090"/>
        <v>0.07058823529</v>
      </c>
      <c r="Q3063" s="32">
        <f t="shared" si="1091"/>
        <v>61800</v>
      </c>
      <c r="R3063" s="32">
        <f t="shared" si="1092"/>
        <v>51800</v>
      </c>
      <c r="S3063" s="28"/>
      <c r="T3063" s="28">
        <f t="shared" si="1089"/>
        <v>0</v>
      </c>
      <c r="V3063" s="28"/>
      <c r="W3063" s="28"/>
      <c r="X3063" s="28"/>
    </row>
    <row r="3064">
      <c r="A3064" s="25" t="s">
        <v>166</v>
      </c>
      <c r="B3064" s="26" t="s">
        <v>1937</v>
      </c>
      <c r="C3064" s="39" t="s">
        <v>9349</v>
      </c>
      <c r="D3064" s="28" t="s">
        <v>9350</v>
      </c>
      <c r="E3064" s="28" t="s">
        <v>1902</v>
      </c>
      <c r="F3064" s="28" t="s">
        <v>1924</v>
      </c>
      <c r="G3064" s="28" t="s">
        <v>9351</v>
      </c>
      <c r="H3064" s="28" t="s">
        <v>48</v>
      </c>
      <c r="I3064" s="28" t="s">
        <v>2771</v>
      </c>
      <c r="J3064" s="28" t="s">
        <v>1450</v>
      </c>
      <c r="K3064" s="28" t="s">
        <v>1247</v>
      </c>
      <c r="L3064" s="29">
        <f t="shared" si="1088"/>
        <v>384000</v>
      </c>
      <c r="M3064" s="40">
        <v>320000.0</v>
      </c>
      <c r="N3064" s="32"/>
      <c r="O3064" s="30">
        <v>10200.0</v>
      </c>
      <c r="P3064" s="31">
        <f t="shared" si="1090"/>
        <v>0.3137254902</v>
      </c>
      <c r="Q3064" s="32">
        <f t="shared" si="1091"/>
        <v>309800</v>
      </c>
      <c r="R3064" s="32">
        <f t="shared" si="1092"/>
        <v>299800</v>
      </c>
      <c r="S3064" s="28"/>
      <c r="T3064" s="28">
        <f t="shared" si="1089"/>
        <v>0</v>
      </c>
      <c r="V3064" s="28"/>
      <c r="W3064" s="28"/>
      <c r="X3064" s="28"/>
    </row>
    <row r="3065">
      <c r="A3065" s="25" t="s">
        <v>166</v>
      </c>
      <c r="B3065" s="26" t="s">
        <v>1937</v>
      </c>
      <c r="C3065" s="42" t="s">
        <v>7723</v>
      </c>
      <c r="D3065" s="28" t="s">
        <v>9352</v>
      </c>
      <c r="E3065" s="28" t="s">
        <v>1905</v>
      </c>
      <c r="F3065" s="28" t="s">
        <v>1924</v>
      </c>
      <c r="G3065" s="28" t="s">
        <v>9353</v>
      </c>
      <c r="H3065" s="28" t="s">
        <v>48</v>
      </c>
      <c r="I3065" s="28" t="s">
        <v>2205</v>
      </c>
      <c r="J3065" s="28" t="s">
        <v>1859</v>
      </c>
      <c r="K3065" s="28" t="s">
        <v>332</v>
      </c>
      <c r="L3065" s="29">
        <f t="shared" si="1088"/>
        <v>102000</v>
      </c>
      <c r="M3065" s="43">
        <v>85000.0</v>
      </c>
      <c r="N3065" s="28"/>
      <c r="O3065" s="30">
        <v>10200.0</v>
      </c>
      <c r="P3065" s="31">
        <f t="shared" si="1090"/>
        <v>0.08333333333</v>
      </c>
      <c r="Q3065" s="32">
        <f t="shared" si="1091"/>
        <v>74800</v>
      </c>
      <c r="R3065" s="32">
        <f t="shared" si="1092"/>
        <v>64800</v>
      </c>
      <c r="S3065" s="28"/>
      <c r="T3065" s="28">
        <f t="shared" si="1089"/>
        <v>0</v>
      </c>
      <c r="V3065" s="28"/>
      <c r="W3065" s="28"/>
      <c r="X3065" s="28"/>
    </row>
    <row r="3066">
      <c r="A3066" s="38" t="s">
        <v>167</v>
      </c>
      <c r="B3066" s="26" t="s">
        <v>1919</v>
      </c>
      <c r="C3066" s="34">
        <v>12.0</v>
      </c>
      <c r="D3066" s="26" t="s">
        <v>9354</v>
      </c>
      <c r="E3066" s="26" t="s">
        <v>1905</v>
      </c>
      <c r="F3066" s="35"/>
      <c r="G3066" s="26"/>
      <c r="H3066" s="26"/>
      <c r="I3066" s="26"/>
      <c r="J3066" s="26" t="s">
        <v>1848</v>
      </c>
      <c r="K3066" s="26" t="s">
        <v>1110</v>
      </c>
      <c r="L3066" s="36">
        <v>70000.0</v>
      </c>
      <c r="M3066" s="29">
        <f t="shared" ref="M3066:M3069" si="1093">L3066</f>
        <v>70000</v>
      </c>
      <c r="N3066" s="28"/>
      <c r="O3066" s="37">
        <v>10000.0</v>
      </c>
      <c r="P3066" s="31">
        <f t="shared" ref="P3066:P3069" si="1094">sum(L3066/O3066/100)</f>
        <v>0.07</v>
      </c>
      <c r="Q3066" s="32">
        <f t="shared" ref="Q3066:Q3069" si="1095">sum(L3066-O3066)</f>
        <v>60000</v>
      </c>
      <c r="R3066" s="32">
        <f t="shared" ref="R3066:R3069" si="1096">L3066-O3066-$S$1</f>
        <v>50000</v>
      </c>
      <c r="S3066" s="28"/>
      <c r="T3066" s="28">
        <f t="shared" ref="T3066:T3069" si="1097">IF(O3066&gt;=L3066,1,0)</f>
        <v>0</v>
      </c>
      <c r="V3066" s="28"/>
      <c r="W3066" s="28"/>
      <c r="X3066" s="28"/>
    </row>
    <row r="3067">
      <c r="A3067" s="33" t="s">
        <v>167</v>
      </c>
      <c r="B3067" s="26" t="s">
        <v>2005</v>
      </c>
      <c r="C3067" s="54">
        <v>649.0</v>
      </c>
      <c r="D3067" s="28" t="s">
        <v>9355</v>
      </c>
      <c r="E3067" s="26" t="s">
        <v>1905</v>
      </c>
      <c r="F3067" s="35" t="s">
        <v>1924</v>
      </c>
      <c r="G3067" s="35" t="s">
        <v>9356</v>
      </c>
      <c r="H3067" s="28"/>
      <c r="I3067" s="28"/>
      <c r="J3067" s="35" t="s">
        <v>1493</v>
      </c>
      <c r="K3067" s="35" t="s">
        <v>969</v>
      </c>
      <c r="L3067" s="40">
        <v>20000.0</v>
      </c>
      <c r="M3067" s="29">
        <f t="shared" si="1093"/>
        <v>20000</v>
      </c>
      <c r="N3067" s="53"/>
      <c r="O3067" s="37">
        <v>10000.0</v>
      </c>
      <c r="P3067" s="31">
        <f t="shared" si="1094"/>
        <v>0.02</v>
      </c>
      <c r="Q3067" s="32">
        <f t="shared" si="1095"/>
        <v>10000</v>
      </c>
      <c r="R3067" s="32">
        <f t="shared" si="1096"/>
        <v>0</v>
      </c>
      <c r="S3067" s="28"/>
      <c r="T3067" s="28">
        <f t="shared" si="1097"/>
        <v>0</v>
      </c>
      <c r="V3067" s="28"/>
      <c r="W3067" s="28"/>
      <c r="X3067" s="28"/>
    </row>
    <row r="3068">
      <c r="A3068" s="52" t="s">
        <v>167</v>
      </c>
      <c r="B3068" s="26" t="s">
        <v>2005</v>
      </c>
      <c r="C3068" s="34">
        <v>649.0</v>
      </c>
      <c r="D3068" s="28" t="s">
        <v>9355</v>
      </c>
      <c r="E3068" s="26" t="s">
        <v>1905</v>
      </c>
      <c r="F3068" s="26" t="s">
        <v>1924</v>
      </c>
      <c r="G3068" s="26" t="s">
        <v>9356</v>
      </c>
      <c r="H3068" s="28"/>
      <c r="I3068" s="28"/>
      <c r="J3068" s="26" t="s">
        <v>1493</v>
      </c>
      <c r="K3068" s="26" t="s">
        <v>969</v>
      </c>
      <c r="L3068" s="36">
        <v>20000.0</v>
      </c>
      <c r="M3068" s="29">
        <f t="shared" si="1093"/>
        <v>20000</v>
      </c>
      <c r="N3068" s="53"/>
      <c r="O3068" s="37">
        <v>10000.0</v>
      </c>
      <c r="P3068" s="31">
        <f t="shared" si="1094"/>
        <v>0.02</v>
      </c>
      <c r="Q3068" s="32">
        <f t="shared" si="1095"/>
        <v>10000</v>
      </c>
      <c r="R3068" s="32">
        <f t="shared" si="1096"/>
        <v>0</v>
      </c>
      <c r="S3068" s="28"/>
      <c r="T3068" s="28">
        <f t="shared" si="1097"/>
        <v>0</v>
      </c>
      <c r="V3068" s="28"/>
      <c r="W3068" s="28"/>
      <c r="X3068" s="28"/>
    </row>
    <row r="3069">
      <c r="A3069" s="38" t="s">
        <v>167</v>
      </c>
      <c r="B3069" s="34" t="s">
        <v>1921</v>
      </c>
      <c r="C3069" s="39" t="s">
        <v>2191</v>
      </c>
      <c r="D3069" s="28" t="s">
        <v>9357</v>
      </c>
      <c r="E3069" s="26" t="s">
        <v>1902</v>
      </c>
      <c r="F3069" s="28" t="s">
        <v>1924</v>
      </c>
      <c r="G3069" s="28" t="s">
        <v>9358</v>
      </c>
      <c r="H3069" s="28" t="s">
        <v>127</v>
      </c>
      <c r="I3069" s="28" t="s">
        <v>2168</v>
      </c>
      <c r="J3069" s="28" t="s">
        <v>1493</v>
      </c>
      <c r="K3069" s="28" t="s">
        <v>637</v>
      </c>
      <c r="L3069" s="40">
        <v>10000.0</v>
      </c>
      <c r="M3069" s="29">
        <f t="shared" si="1093"/>
        <v>10000</v>
      </c>
      <c r="N3069" s="57"/>
      <c r="O3069" s="37">
        <v>10000.0</v>
      </c>
      <c r="P3069" s="31">
        <f t="shared" si="1094"/>
        <v>0.01</v>
      </c>
      <c r="Q3069" s="32">
        <f t="shared" si="1095"/>
        <v>0</v>
      </c>
      <c r="R3069" s="32">
        <f t="shared" si="1096"/>
        <v>-10000</v>
      </c>
      <c r="S3069" s="28"/>
      <c r="T3069" s="28">
        <f t="shared" si="1097"/>
        <v>1</v>
      </c>
      <c r="V3069" s="28"/>
      <c r="W3069" s="28"/>
      <c r="X3069" s="28"/>
    </row>
    <row r="3070">
      <c r="A3070" s="38" t="s">
        <v>167</v>
      </c>
      <c r="B3070" s="26" t="s">
        <v>1937</v>
      </c>
      <c r="C3070" s="42" t="s">
        <v>9359</v>
      </c>
      <c r="D3070" s="28" t="s">
        <v>9360</v>
      </c>
      <c r="E3070" s="28" t="s">
        <v>1902</v>
      </c>
      <c r="F3070" s="28" t="s">
        <v>1924</v>
      </c>
      <c r="G3070" s="28" t="s">
        <v>9361</v>
      </c>
      <c r="H3070" s="28" t="s">
        <v>9362</v>
      </c>
      <c r="I3070" s="28" t="s">
        <v>2054</v>
      </c>
      <c r="J3070" s="28" t="s">
        <v>1679</v>
      </c>
      <c r="K3070" s="28" t="s">
        <v>925</v>
      </c>
      <c r="L3070" s="29">
        <f t="shared" ref="L3070:L3077" si="1098">M3070*1.2</f>
        <v>108000</v>
      </c>
      <c r="M3070" s="43">
        <v>90000.0</v>
      </c>
      <c r="N3070" s="28"/>
      <c r="O3070" s="30">
        <v>10000.0</v>
      </c>
      <c r="P3070" s="31">
        <f>sum(M3070/O3070/100)</f>
        <v>0.09</v>
      </c>
      <c r="Q3070" s="32">
        <f>sum(M3070-O3070)</f>
        <v>80000</v>
      </c>
      <c r="R3070" s="32">
        <f>M3070-O3070-$S$1</f>
        <v>70000</v>
      </c>
      <c r="S3070" s="28"/>
      <c r="T3070" s="28">
        <f>IF(O3070&gt;=M3070,1,0)</f>
        <v>0</v>
      </c>
      <c r="V3070" s="28"/>
      <c r="W3070" s="28"/>
      <c r="X3070" s="28"/>
    </row>
    <row r="3071">
      <c r="A3071" s="25" t="s">
        <v>168</v>
      </c>
      <c r="B3071" s="26" t="s">
        <v>1900</v>
      </c>
      <c r="C3071" s="27">
        <v>13.0</v>
      </c>
      <c r="D3071" s="28" t="s">
        <v>9363</v>
      </c>
      <c r="E3071" s="28" t="s">
        <v>1905</v>
      </c>
      <c r="F3071" s="28"/>
      <c r="G3071" s="28" t="s">
        <v>9364</v>
      </c>
      <c r="H3071" s="28"/>
      <c r="I3071" s="28"/>
      <c r="J3071" s="28" t="s">
        <v>1582</v>
      </c>
      <c r="K3071" s="28" t="s">
        <v>1034</v>
      </c>
      <c r="L3071" s="29">
        <f t="shared" si="1098"/>
        <v>12000</v>
      </c>
      <c r="M3071" s="29">
        <v>10000.0</v>
      </c>
      <c r="N3071" s="28"/>
      <c r="O3071" s="37">
        <v>25000.0</v>
      </c>
      <c r="P3071" s="31">
        <f t="shared" ref="P3071:P3083" si="1099">sum(L3071/O3071/100)</f>
        <v>0.0048</v>
      </c>
      <c r="Q3071" s="32">
        <f t="shared" ref="Q3071:Q3083" si="1100">sum(L3071-O3071)</f>
        <v>-13000</v>
      </c>
      <c r="R3071" s="32">
        <f t="shared" ref="R3071:R3083" si="1101">L3071-O3071-$S$1</f>
        <v>-23000</v>
      </c>
      <c r="S3071" s="28"/>
      <c r="T3071" s="28">
        <f t="shared" ref="T3071:T3083" si="1102">IF(O3071&gt;=L3071,1,0)</f>
        <v>1</v>
      </c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</row>
    <row r="3072">
      <c r="A3072" s="25" t="s">
        <v>168</v>
      </c>
      <c r="B3072" s="26" t="s">
        <v>1900</v>
      </c>
      <c r="C3072" s="27">
        <v>57.0</v>
      </c>
      <c r="D3072" s="28" t="s">
        <v>9365</v>
      </c>
      <c r="E3072" s="28" t="s">
        <v>1902</v>
      </c>
      <c r="F3072" s="28"/>
      <c r="G3072" s="28" t="s">
        <v>9366</v>
      </c>
      <c r="H3072" s="28"/>
      <c r="I3072" s="28"/>
      <c r="J3072" s="28" t="s">
        <v>1574</v>
      </c>
      <c r="K3072" s="28" t="s">
        <v>1193</v>
      </c>
      <c r="L3072" s="29">
        <f t="shared" si="1098"/>
        <v>98400</v>
      </c>
      <c r="M3072" s="29">
        <v>82000.0</v>
      </c>
      <c r="N3072" s="28"/>
      <c r="O3072" s="37">
        <v>25000.0</v>
      </c>
      <c r="P3072" s="31">
        <f t="shared" si="1099"/>
        <v>0.03936</v>
      </c>
      <c r="Q3072" s="32">
        <f t="shared" si="1100"/>
        <v>73400</v>
      </c>
      <c r="R3072" s="32">
        <f t="shared" si="1101"/>
        <v>63400</v>
      </c>
      <c r="S3072" s="28"/>
      <c r="T3072" s="28">
        <f t="shared" si="1102"/>
        <v>0</v>
      </c>
    </row>
    <row r="3073">
      <c r="A3073" s="25" t="s">
        <v>168</v>
      </c>
      <c r="B3073" s="26" t="s">
        <v>1900</v>
      </c>
      <c r="C3073" s="27">
        <v>110.0</v>
      </c>
      <c r="D3073" s="28" t="s">
        <v>9367</v>
      </c>
      <c r="E3073" s="28" t="s">
        <v>1905</v>
      </c>
      <c r="F3073" s="28"/>
      <c r="G3073" s="28" t="s">
        <v>9368</v>
      </c>
      <c r="H3073" s="28"/>
      <c r="I3073" s="28"/>
      <c r="J3073" s="28" t="s">
        <v>1612</v>
      </c>
      <c r="K3073" s="28" t="s">
        <v>1316</v>
      </c>
      <c r="L3073" s="29">
        <f t="shared" si="1098"/>
        <v>8400</v>
      </c>
      <c r="M3073" s="29">
        <v>7000.0</v>
      </c>
      <c r="N3073" s="28"/>
      <c r="O3073" s="37">
        <v>25000.0</v>
      </c>
      <c r="P3073" s="31">
        <f t="shared" si="1099"/>
        <v>0.00336</v>
      </c>
      <c r="Q3073" s="32">
        <f t="shared" si="1100"/>
        <v>-16600</v>
      </c>
      <c r="R3073" s="32">
        <f t="shared" si="1101"/>
        <v>-26600</v>
      </c>
      <c r="S3073" s="28"/>
      <c r="T3073" s="28">
        <f t="shared" si="1102"/>
        <v>1</v>
      </c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</row>
    <row r="3074">
      <c r="A3074" s="25" t="s">
        <v>168</v>
      </c>
      <c r="B3074" s="26" t="s">
        <v>1900</v>
      </c>
      <c r="C3074" s="27">
        <v>295.0</v>
      </c>
      <c r="D3074" s="28" t="s">
        <v>9369</v>
      </c>
      <c r="E3074" s="28" t="s">
        <v>1905</v>
      </c>
      <c r="F3074" s="28"/>
      <c r="G3074" s="28" t="s">
        <v>9370</v>
      </c>
      <c r="H3074" s="28"/>
      <c r="I3074" s="28"/>
      <c r="J3074" s="28" t="s">
        <v>1499</v>
      </c>
      <c r="K3074" s="28" t="s">
        <v>750</v>
      </c>
      <c r="L3074" s="29">
        <f t="shared" si="1098"/>
        <v>3600</v>
      </c>
      <c r="M3074" s="29">
        <v>3000.0</v>
      </c>
      <c r="N3074" s="28"/>
      <c r="O3074" s="37">
        <v>25000.0</v>
      </c>
      <c r="P3074" s="31">
        <f t="shared" si="1099"/>
        <v>0.00144</v>
      </c>
      <c r="Q3074" s="32">
        <f t="shared" si="1100"/>
        <v>-21400</v>
      </c>
      <c r="R3074" s="32">
        <f t="shared" si="1101"/>
        <v>-31400</v>
      </c>
      <c r="S3074" s="28"/>
      <c r="T3074" s="28">
        <f t="shared" si="1102"/>
        <v>1</v>
      </c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</row>
    <row r="3075">
      <c r="A3075" s="25" t="s">
        <v>168</v>
      </c>
      <c r="B3075" s="26" t="s">
        <v>1900</v>
      </c>
      <c r="C3075" s="27">
        <v>367.0</v>
      </c>
      <c r="D3075" s="28" t="s">
        <v>9371</v>
      </c>
      <c r="E3075" s="28" t="s">
        <v>1902</v>
      </c>
      <c r="F3075" s="28"/>
      <c r="G3075" s="28" t="s">
        <v>9372</v>
      </c>
      <c r="H3075" s="28"/>
      <c r="I3075" s="28"/>
      <c r="J3075" s="28" t="s">
        <v>1621</v>
      </c>
      <c r="K3075" s="28" t="s">
        <v>624</v>
      </c>
      <c r="L3075" s="29">
        <f t="shared" si="1098"/>
        <v>60000</v>
      </c>
      <c r="M3075" s="29">
        <v>50000.0</v>
      </c>
      <c r="N3075" s="28"/>
      <c r="O3075" s="37">
        <v>25000.0</v>
      </c>
      <c r="P3075" s="31">
        <f t="shared" si="1099"/>
        <v>0.024</v>
      </c>
      <c r="Q3075" s="32">
        <f t="shared" si="1100"/>
        <v>35000</v>
      </c>
      <c r="R3075" s="32">
        <f t="shared" si="1101"/>
        <v>25000</v>
      </c>
      <c r="S3075" s="28"/>
      <c r="T3075" s="28">
        <f t="shared" si="1102"/>
        <v>0</v>
      </c>
    </row>
    <row r="3076">
      <c r="A3076" s="25" t="s">
        <v>168</v>
      </c>
      <c r="B3076" s="26" t="s">
        <v>1900</v>
      </c>
      <c r="C3076" s="27">
        <v>446.0</v>
      </c>
      <c r="D3076" s="28" t="s">
        <v>9373</v>
      </c>
      <c r="E3076" s="28" t="s">
        <v>1902</v>
      </c>
      <c r="F3076" s="28"/>
      <c r="G3076" s="28" t="s">
        <v>9374</v>
      </c>
      <c r="H3076" s="28"/>
      <c r="I3076" s="28"/>
      <c r="J3076" s="28" t="s">
        <v>1680</v>
      </c>
      <c r="K3076" s="28" t="s">
        <v>1311</v>
      </c>
      <c r="L3076" s="29">
        <f t="shared" si="1098"/>
        <v>6000</v>
      </c>
      <c r="M3076" s="29">
        <v>5000.0</v>
      </c>
      <c r="N3076" s="28"/>
      <c r="O3076" s="37">
        <v>25000.0</v>
      </c>
      <c r="P3076" s="31">
        <f t="shared" si="1099"/>
        <v>0.0024</v>
      </c>
      <c r="Q3076" s="32">
        <f t="shared" si="1100"/>
        <v>-19000</v>
      </c>
      <c r="R3076" s="32">
        <f t="shared" si="1101"/>
        <v>-29000</v>
      </c>
      <c r="S3076" s="28"/>
      <c r="T3076" s="28">
        <f t="shared" si="1102"/>
        <v>1</v>
      </c>
      <c r="V3076" s="28"/>
      <c r="W3076" s="28"/>
      <c r="X3076" s="28"/>
    </row>
    <row r="3077">
      <c r="A3077" s="25" t="s">
        <v>168</v>
      </c>
      <c r="B3077" s="26" t="s">
        <v>1900</v>
      </c>
      <c r="C3077" s="27">
        <v>447.0</v>
      </c>
      <c r="D3077" s="28" t="s">
        <v>9375</v>
      </c>
      <c r="E3077" s="28" t="s">
        <v>1905</v>
      </c>
      <c r="F3077" s="28"/>
      <c r="G3077" s="28" t="s">
        <v>9376</v>
      </c>
      <c r="H3077" s="28"/>
      <c r="I3077" s="28"/>
      <c r="J3077" s="28" t="s">
        <v>1706</v>
      </c>
      <c r="K3077" s="28" t="s">
        <v>935</v>
      </c>
      <c r="L3077" s="29">
        <f t="shared" si="1098"/>
        <v>57600</v>
      </c>
      <c r="M3077" s="29">
        <v>48000.0</v>
      </c>
      <c r="N3077" s="28"/>
      <c r="O3077" s="37">
        <v>25000.0</v>
      </c>
      <c r="P3077" s="31">
        <f t="shared" si="1099"/>
        <v>0.02304</v>
      </c>
      <c r="Q3077" s="32">
        <f t="shared" si="1100"/>
        <v>32600</v>
      </c>
      <c r="R3077" s="32">
        <f t="shared" si="1101"/>
        <v>22600</v>
      </c>
      <c r="S3077" s="28"/>
      <c r="T3077" s="28">
        <f t="shared" si="1102"/>
        <v>0</v>
      </c>
    </row>
    <row r="3078">
      <c r="A3078" s="33" t="s">
        <v>168</v>
      </c>
      <c r="B3078" s="26" t="s">
        <v>1919</v>
      </c>
      <c r="C3078" s="34">
        <v>171.0</v>
      </c>
      <c r="D3078" s="26" t="s">
        <v>9377</v>
      </c>
      <c r="E3078" s="26" t="s">
        <v>1905</v>
      </c>
      <c r="F3078" s="35"/>
      <c r="G3078" s="26"/>
      <c r="H3078" s="26"/>
      <c r="I3078" s="26"/>
      <c r="J3078" s="26" t="s">
        <v>1449</v>
      </c>
      <c r="K3078" s="26" t="s">
        <v>409</v>
      </c>
      <c r="L3078" s="36">
        <v>40000.0</v>
      </c>
      <c r="M3078" s="29">
        <f t="shared" ref="M3078:M3083" si="1103">L3078</f>
        <v>40000</v>
      </c>
      <c r="N3078" s="28"/>
      <c r="O3078" s="37">
        <v>25000.0</v>
      </c>
      <c r="P3078" s="31">
        <f t="shared" si="1099"/>
        <v>0.016</v>
      </c>
      <c r="Q3078" s="32">
        <f t="shared" si="1100"/>
        <v>15000</v>
      </c>
      <c r="R3078" s="32">
        <f t="shared" si="1101"/>
        <v>5000</v>
      </c>
      <c r="S3078" s="28"/>
      <c r="T3078" s="28">
        <f t="shared" si="1102"/>
        <v>0</v>
      </c>
    </row>
    <row r="3079">
      <c r="A3079" s="33" t="s">
        <v>168</v>
      </c>
      <c r="B3079" s="26" t="s">
        <v>1919</v>
      </c>
      <c r="C3079" s="34">
        <v>196.0</v>
      </c>
      <c r="D3079" s="26" t="s">
        <v>9378</v>
      </c>
      <c r="E3079" s="26" t="s">
        <v>1905</v>
      </c>
      <c r="F3079" s="35"/>
      <c r="G3079" s="26"/>
      <c r="H3079" s="26"/>
      <c r="I3079" s="26"/>
      <c r="J3079" s="26" t="s">
        <v>1868</v>
      </c>
      <c r="K3079" s="26" t="s">
        <v>614</v>
      </c>
      <c r="L3079" s="36">
        <v>80000.0</v>
      </c>
      <c r="M3079" s="29">
        <f t="shared" si="1103"/>
        <v>80000</v>
      </c>
      <c r="N3079" s="28"/>
      <c r="O3079" s="37">
        <v>25000.0</v>
      </c>
      <c r="P3079" s="31">
        <f t="shared" si="1099"/>
        <v>0.032</v>
      </c>
      <c r="Q3079" s="32">
        <f t="shared" si="1100"/>
        <v>55000</v>
      </c>
      <c r="R3079" s="32">
        <f t="shared" si="1101"/>
        <v>45000</v>
      </c>
      <c r="S3079" s="28"/>
      <c r="T3079" s="28">
        <f t="shared" si="1102"/>
        <v>0</v>
      </c>
    </row>
    <row r="3080">
      <c r="A3080" s="33" t="s">
        <v>168</v>
      </c>
      <c r="B3080" s="26" t="s">
        <v>1919</v>
      </c>
      <c r="C3080" s="34">
        <v>224.0</v>
      </c>
      <c r="D3080" s="26" t="s">
        <v>9379</v>
      </c>
      <c r="E3080" s="26" t="s">
        <v>1905</v>
      </c>
      <c r="F3080" s="35"/>
      <c r="G3080" s="26"/>
      <c r="H3080" s="26"/>
      <c r="I3080" s="26"/>
      <c r="J3080" s="26" t="s">
        <v>1674</v>
      </c>
      <c r="K3080" s="26" t="s">
        <v>525</v>
      </c>
      <c r="L3080" s="36">
        <v>50000.0</v>
      </c>
      <c r="M3080" s="29">
        <f t="shared" si="1103"/>
        <v>50000</v>
      </c>
      <c r="N3080" s="53"/>
      <c r="O3080" s="37">
        <v>25000.0</v>
      </c>
      <c r="P3080" s="31">
        <f t="shared" si="1099"/>
        <v>0.02</v>
      </c>
      <c r="Q3080" s="32">
        <f t="shared" si="1100"/>
        <v>25000</v>
      </c>
      <c r="R3080" s="32">
        <f t="shared" si="1101"/>
        <v>15000</v>
      </c>
      <c r="S3080" s="28"/>
      <c r="T3080" s="28">
        <f t="shared" si="1102"/>
        <v>0</v>
      </c>
    </row>
    <row r="3081">
      <c r="A3081" s="33" t="s">
        <v>168</v>
      </c>
      <c r="B3081" s="26" t="s">
        <v>1919</v>
      </c>
      <c r="C3081" s="34">
        <v>247.0</v>
      </c>
      <c r="D3081" s="26" t="s">
        <v>9380</v>
      </c>
      <c r="E3081" s="26" t="s">
        <v>1905</v>
      </c>
      <c r="F3081" s="35"/>
      <c r="G3081" s="26"/>
      <c r="H3081" s="26"/>
      <c r="I3081" s="26"/>
      <c r="J3081" s="26" t="s">
        <v>1636</v>
      </c>
      <c r="K3081" s="26" t="s">
        <v>319</v>
      </c>
      <c r="L3081" s="36">
        <v>80000.0</v>
      </c>
      <c r="M3081" s="29">
        <f t="shared" si="1103"/>
        <v>80000</v>
      </c>
      <c r="N3081" s="53"/>
      <c r="O3081" s="37">
        <v>25000.0</v>
      </c>
      <c r="P3081" s="31">
        <f t="shared" si="1099"/>
        <v>0.032</v>
      </c>
      <c r="Q3081" s="32">
        <f t="shared" si="1100"/>
        <v>55000</v>
      </c>
      <c r="R3081" s="32">
        <f t="shared" si="1101"/>
        <v>45000</v>
      </c>
      <c r="S3081" s="28"/>
      <c r="T3081" s="28">
        <f t="shared" si="1102"/>
        <v>0</v>
      </c>
    </row>
    <row r="3082">
      <c r="A3082" s="52" t="s">
        <v>168</v>
      </c>
      <c r="B3082" s="26" t="s">
        <v>1919</v>
      </c>
      <c r="C3082" s="34">
        <v>283.0</v>
      </c>
      <c r="D3082" s="26" t="s">
        <v>9381</v>
      </c>
      <c r="E3082" s="26" t="s">
        <v>1902</v>
      </c>
      <c r="F3082" s="28"/>
      <c r="G3082" s="28"/>
      <c r="H3082" s="28"/>
      <c r="I3082" s="28"/>
      <c r="J3082" s="26" t="s">
        <v>1680</v>
      </c>
      <c r="K3082" s="26" t="s">
        <v>1148</v>
      </c>
      <c r="L3082" s="40">
        <v>28000.0</v>
      </c>
      <c r="M3082" s="29">
        <f t="shared" si="1103"/>
        <v>28000</v>
      </c>
      <c r="N3082" s="53"/>
      <c r="O3082" s="37">
        <v>25000.0</v>
      </c>
      <c r="P3082" s="31">
        <f t="shared" si="1099"/>
        <v>0.0112</v>
      </c>
      <c r="Q3082" s="32">
        <f t="shared" si="1100"/>
        <v>3000</v>
      </c>
      <c r="R3082" s="32">
        <f t="shared" si="1101"/>
        <v>-7000</v>
      </c>
      <c r="S3082" s="28"/>
      <c r="T3082" s="28">
        <f t="shared" si="1102"/>
        <v>0</v>
      </c>
    </row>
    <row r="3083">
      <c r="A3083" s="52" t="s">
        <v>168</v>
      </c>
      <c r="B3083" s="34" t="s">
        <v>1921</v>
      </c>
      <c r="C3083" s="39" t="s">
        <v>9382</v>
      </c>
      <c r="D3083" s="28" t="s">
        <v>9383</v>
      </c>
      <c r="E3083" s="26" t="s">
        <v>1905</v>
      </c>
      <c r="F3083" s="28" t="s">
        <v>1952</v>
      </c>
      <c r="G3083" s="28" t="s">
        <v>9384</v>
      </c>
      <c r="H3083" s="28" t="s">
        <v>9385</v>
      </c>
      <c r="I3083" s="28" t="s">
        <v>2034</v>
      </c>
      <c r="J3083" s="28" t="s">
        <v>1839</v>
      </c>
      <c r="K3083" s="28" t="s">
        <v>1231</v>
      </c>
      <c r="L3083" s="40">
        <v>18000.0</v>
      </c>
      <c r="M3083" s="29">
        <f t="shared" si="1103"/>
        <v>18000</v>
      </c>
      <c r="N3083" s="57"/>
      <c r="O3083" s="37">
        <v>25000.0</v>
      </c>
      <c r="P3083" s="31">
        <f t="shared" si="1099"/>
        <v>0.0072</v>
      </c>
      <c r="Q3083" s="32">
        <f t="shared" si="1100"/>
        <v>-7000</v>
      </c>
      <c r="R3083" s="32">
        <f t="shared" si="1101"/>
        <v>-17000</v>
      </c>
      <c r="S3083" s="28"/>
      <c r="T3083" s="28">
        <f t="shared" si="1102"/>
        <v>1</v>
      </c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</row>
    <row r="3084">
      <c r="A3084" s="52" t="s">
        <v>168</v>
      </c>
      <c r="B3084" s="26" t="s">
        <v>1937</v>
      </c>
      <c r="C3084" s="42" t="s">
        <v>9386</v>
      </c>
      <c r="D3084" s="28" t="s">
        <v>9387</v>
      </c>
      <c r="E3084" s="28" t="s">
        <v>1902</v>
      </c>
      <c r="F3084" s="28" t="s">
        <v>1924</v>
      </c>
      <c r="G3084" s="28" t="s">
        <v>9388</v>
      </c>
      <c r="H3084" s="28" t="s">
        <v>9385</v>
      </c>
      <c r="I3084" s="28" t="s">
        <v>75</v>
      </c>
      <c r="J3084" s="28" t="s">
        <v>1859</v>
      </c>
      <c r="K3084" s="28" t="s">
        <v>441</v>
      </c>
      <c r="L3084" s="29">
        <f t="shared" ref="L3084:L3097" si="1104">M3084*1.2</f>
        <v>72000</v>
      </c>
      <c r="M3084" s="43">
        <v>60000.0</v>
      </c>
      <c r="N3084" s="28"/>
      <c r="O3084" s="30">
        <v>25000.0</v>
      </c>
      <c r="P3084" s="31">
        <f>sum(M3084/O3084/100)</f>
        <v>0.024</v>
      </c>
      <c r="Q3084" s="32">
        <f>sum(M3084-O3084)</f>
        <v>35000</v>
      </c>
      <c r="R3084" s="32">
        <f>M3084-O3084-$S$1</f>
        <v>25000</v>
      </c>
      <c r="S3084" s="28"/>
      <c r="T3084" s="28">
        <f t="shared" ref="T3084:T3105" si="1105">IF(O3084&gt;=M3084,1,0)</f>
        <v>0</v>
      </c>
    </row>
    <row r="3085">
      <c r="A3085" s="25" t="s">
        <v>168</v>
      </c>
      <c r="B3085" s="26" t="s">
        <v>1937</v>
      </c>
      <c r="C3085" s="44" t="s">
        <v>9386</v>
      </c>
      <c r="D3085" s="6" t="s">
        <v>9387</v>
      </c>
      <c r="E3085" s="6" t="s">
        <v>1902</v>
      </c>
      <c r="F3085" s="6" t="s">
        <v>1924</v>
      </c>
      <c r="G3085" s="6" t="s">
        <v>9388</v>
      </c>
      <c r="I3085" s="6" t="s">
        <v>9385</v>
      </c>
      <c r="J3085" s="6" t="s">
        <v>1859</v>
      </c>
      <c r="K3085" s="6" t="s">
        <v>441</v>
      </c>
      <c r="L3085" s="29">
        <f t="shared" si="1104"/>
        <v>72000</v>
      </c>
      <c r="M3085" s="45">
        <v>60000.0</v>
      </c>
      <c r="O3085" s="30">
        <v>25000.0</v>
      </c>
      <c r="P3085" s="31">
        <v>0.024</v>
      </c>
      <c r="Q3085" s="32">
        <v>35000.0</v>
      </c>
      <c r="R3085" s="32">
        <v>25000.0</v>
      </c>
      <c r="S3085" s="28"/>
      <c r="T3085" s="28">
        <f t="shared" si="1105"/>
        <v>0</v>
      </c>
    </row>
    <row r="3086">
      <c r="A3086" s="52" t="s">
        <v>168</v>
      </c>
      <c r="B3086" s="26" t="s">
        <v>1937</v>
      </c>
      <c r="C3086" s="42" t="s">
        <v>9389</v>
      </c>
      <c r="D3086" s="28" t="s">
        <v>9390</v>
      </c>
      <c r="E3086" s="28" t="s">
        <v>1902</v>
      </c>
      <c r="F3086" s="28" t="s">
        <v>1924</v>
      </c>
      <c r="G3086" s="28" t="s">
        <v>9391</v>
      </c>
      <c r="H3086" s="28" t="s">
        <v>9385</v>
      </c>
      <c r="I3086" s="28" t="s">
        <v>130</v>
      </c>
      <c r="J3086" s="28" t="s">
        <v>1859</v>
      </c>
      <c r="K3086" s="28" t="s">
        <v>216</v>
      </c>
      <c r="L3086" s="29">
        <f t="shared" si="1104"/>
        <v>60000</v>
      </c>
      <c r="M3086" s="43">
        <v>50000.0</v>
      </c>
      <c r="N3086" s="28"/>
      <c r="O3086" s="30">
        <v>25000.0</v>
      </c>
      <c r="P3086" s="31">
        <f>sum(M3086/O3086/100)</f>
        <v>0.02</v>
      </c>
      <c r="Q3086" s="32">
        <f>sum(M3086-O3086)</f>
        <v>25000</v>
      </c>
      <c r="R3086" s="32">
        <f>M3086-O3086-$S$1</f>
        <v>15000</v>
      </c>
      <c r="S3086" s="28"/>
      <c r="T3086" s="28">
        <f t="shared" si="1105"/>
        <v>0</v>
      </c>
    </row>
    <row r="3087">
      <c r="A3087" s="25" t="s">
        <v>168</v>
      </c>
      <c r="B3087" s="26" t="s">
        <v>1937</v>
      </c>
      <c r="C3087" s="44" t="s">
        <v>9389</v>
      </c>
      <c r="D3087" s="6" t="s">
        <v>9390</v>
      </c>
      <c r="E3087" s="6" t="s">
        <v>1902</v>
      </c>
      <c r="F3087" s="6" t="s">
        <v>1924</v>
      </c>
      <c r="G3087" s="6" t="s">
        <v>9391</v>
      </c>
      <c r="I3087" s="6" t="s">
        <v>9385</v>
      </c>
      <c r="J3087" s="6" t="s">
        <v>1859</v>
      </c>
      <c r="K3087" s="6" t="s">
        <v>216</v>
      </c>
      <c r="L3087" s="29">
        <f t="shared" si="1104"/>
        <v>60000</v>
      </c>
      <c r="M3087" s="45">
        <v>50000.0</v>
      </c>
      <c r="O3087" s="30">
        <v>25000.0</v>
      </c>
      <c r="P3087" s="31">
        <v>0.02</v>
      </c>
      <c r="Q3087" s="32">
        <v>25000.0</v>
      </c>
      <c r="R3087" s="32">
        <v>15000.0</v>
      </c>
      <c r="S3087" s="28"/>
      <c r="T3087" s="28">
        <f t="shared" si="1105"/>
        <v>0</v>
      </c>
    </row>
    <row r="3088">
      <c r="A3088" s="25" t="s">
        <v>168</v>
      </c>
      <c r="B3088" s="26" t="s">
        <v>1937</v>
      </c>
      <c r="C3088" s="44" t="s">
        <v>9392</v>
      </c>
      <c r="D3088" s="6" t="s">
        <v>9393</v>
      </c>
      <c r="E3088" s="6" t="s">
        <v>1905</v>
      </c>
      <c r="F3088" s="6" t="s">
        <v>1924</v>
      </c>
      <c r="G3088" s="6" t="s">
        <v>9394</v>
      </c>
      <c r="I3088" s="6" t="s">
        <v>9385</v>
      </c>
      <c r="J3088" s="6" t="s">
        <v>1693</v>
      </c>
      <c r="K3088" s="6" t="s">
        <v>648</v>
      </c>
      <c r="L3088" s="29">
        <f t="shared" si="1104"/>
        <v>114000</v>
      </c>
      <c r="M3088" s="45">
        <v>95000.0</v>
      </c>
      <c r="O3088" s="30">
        <v>25000.0</v>
      </c>
      <c r="P3088" s="31">
        <v>0.038</v>
      </c>
      <c r="Q3088" s="32">
        <v>70000.0</v>
      </c>
      <c r="R3088" s="32">
        <v>60000.0</v>
      </c>
      <c r="S3088" s="28"/>
      <c r="T3088" s="28">
        <f t="shared" si="1105"/>
        <v>0</v>
      </c>
    </row>
    <row r="3089">
      <c r="A3089" s="25" t="s">
        <v>168</v>
      </c>
      <c r="B3089" s="26" t="s">
        <v>1937</v>
      </c>
      <c r="C3089" s="44" t="s">
        <v>9395</v>
      </c>
      <c r="D3089" s="6" t="s">
        <v>9396</v>
      </c>
      <c r="E3089" s="6" t="s">
        <v>1905</v>
      </c>
      <c r="F3089" s="6" t="s">
        <v>1924</v>
      </c>
      <c r="G3089" s="6" t="s">
        <v>9397</v>
      </c>
      <c r="I3089" s="6" t="s">
        <v>9385</v>
      </c>
      <c r="J3089" s="6" t="s">
        <v>1681</v>
      </c>
      <c r="K3089" s="6" t="s">
        <v>177</v>
      </c>
      <c r="L3089" s="29">
        <f t="shared" si="1104"/>
        <v>210000</v>
      </c>
      <c r="M3089" s="45">
        <v>175000.0</v>
      </c>
      <c r="O3089" s="30">
        <v>25000.0</v>
      </c>
      <c r="P3089" s="31">
        <v>0.07</v>
      </c>
      <c r="Q3089" s="32">
        <v>150000.0</v>
      </c>
      <c r="R3089" s="32">
        <v>140000.0</v>
      </c>
      <c r="S3089" s="28"/>
      <c r="T3089" s="28">
        <f t="shared" si="1105"/>
        <v>0</v>
      </c>
    </row>
    <row r="3090">
      <c r="A3090" s="25" t="s">
        <v>168</v>
      </c>
      <c r="B3090" s="26" t="s">
        <v>1937</v>
      </c>
      <c r="C3090" s="44" t="s">
        <v>9398</v>
      </c>
      <c r="D3090" s="6" t="s">
        <v>9399</v>
      </c>
      <c r="E3090" s="6" t="s">
        <v>1902</v>
      </c>
      <c r="F3090" s="6" t="s">
        <v>1924</v>
      </c>
      <c r="G3090" s="6" t="s">
        <v>9400</v>
      </c>
      <c r="I3090" s="6" t="s">
        <v>9385</v>
      </c>
      <c r="J3090" s="6" t="s">
        <v>1610</v>
      </c>
      <c r="K3090" s="6" t="s">
        <v>441</v>
      </c>
      <c r="L3090" s="29">
        <f t="shared" si="1104"/>
        <v>12000</v>
      </c>
      <c r="M3090" s="45">
        <v>10000.0</v>
      </c>
      <c r="O3090" s="30">
        <v>25000.0</v>
      </c>
      <c r="P3090" s="31">
        <v>0.004</v>
      </c>
      <c r="Q3090" s="32">
        <v>-15000.0</v>
      </c>
      <c r="R3090" s="32">
        <v>-25000.0</v>
      </c>
      <c r="S3090" s="28"/>
      <c r="T3090" s="28">
        <f t="shared" si="1105"/>
        <v>1</v>
      </c>
    </row>
    <row r="3091">
      <c r="A3091" s="25" t="s">
        <v>168</v>
      </c>
      <c r="B3091" s="26" t="s">
        <v>1937</v>
      </c>
      <c r="C3091" s="44" t="s">
        <v>9401</v>
      </c>
      <c r="D3091" s="6" t="s">
        <v>9402</v>
      </c>
      <c r="E3091" s="6" t="s">
        <v>1902</v>
      </c>
      <c r="F3091" s="6" t="s">
        <v>1924</v>
      </c>
      <c r="G3091" s="6" t="s">
        <v>9403</v>
      </c>
      <c r="I3091" s="6" t="s">
        <v>9385</v>
      </c>
      <c r="J3091" s="6" t="s">
        <v>1859</v>
      </c>
      <c r="K3091" s="6" t="s">
        <v>694</v>
      </c>
      <c r="L3091" s="29">
        <f t="shared" si="1104"/>
        <v>42000</v>
      </c>
      <c r="M3091" s="45">
        <v>35000.0</v>
      </c>
      <c r="O3091" s="30">
        <v>25000.0</v>
      </c>
      <c r="P3091" s="31">
        <v>0.013999999999999999</v>
      </c>
      <c r="Q3091" s="32">
        <v>10000.0</v>
      </c>
      <c r="R3091" s="32">
        <v>0.0</v>
      </c>
      <c r="S3091" s="28"/>
      <c r="T3091" s="28">
        <f t="shared" si="1105"/>
        <v>0</v>
      </c>
    </row>
    <row r="3092">
      <c r="A3092" s="25" t="s">
        <v>168</v>
      </c>
      <c r="B3092" s="26" t="s">
        <v>1937</v>
      </c>
      <c r="C3092" s="44" t="s">
        <v>9404</v>
      </c>
      <c r="D3092" s="6" t="s">
        <v>9405</v>
      </c>
      <c r="E3092" s="6" t="s">
        <v>1902</v>
      </c>
      <c r="F3092" s="6" t="s">
        <v>1924</v>
      </c>
      <c r="G3092" s="6" t="s">
        <v>9406</v>
      </c>
      <c r="I3092" s="6" t="s">
        <v>9385</v>
      </c>
      <c r="J3092" s="6" t="s">
        <v>1859</v>
      </c>
      <c r="K3092" s="6" t="s">
        <v>694</v>
      </c>
      <c r="L3092" s="29">
        <f t="shared" si="1104"/>
        <v>48000</v>
      </c>
      <c r="M3092" s="45">
        <v>40000.0</v>
      </c>
      <c r="O3092" s="30">
        <v>25000.0</v>
      </c>
      <c r="P3092" s="31">
        <v>0.016</v>
      </c>
      <c r="Q3092" s="32">
        <v>15000.0</v>
      </c>
      <c r="R3092" s="32">
        <v>5000.0</v>
      </c>
      <c r="S3092" s="28"/>
      <c r="T3092" s="28">
        <f t="shared" si="1105"/>
        <v>0</v>
      </c>
    </row>
    <row r="3093">
      <c r="A3093" s="52" t="s">
        <v>168</v>
      </c>
      <c r="B3093" s="26" t="s">
        <v>1937</v>
      </c>
      <c r="C3093" s="39" t="s">
        <v>7753</v>
      </c>
      <c r="D3093" s="28" t="s">
        <v>9407</v>
      </c>
      <c r="E3093" s="28" t="s">
        <v>1905</v>
      </c>
      <c r="F3093" s="28" t="s">
        <v>1924</v>
      </c>
      <c r="G3093" s="28" t="s">
        <v>9408</v>
      </c>
      <c r="H3093" s="28" t="s">
        <v>9385</v>
      </c>
      <c r="I3093" s="28" t="s">
        <v>112</v>
      </c>
      <c r="J3093" s="28" t="s">
        <v>1726</v>
      </c>
      <c r="K3093" s="28" t="s">
        <v>1240</v>
      </c>
      <c r="L3093" s="29">
        <f t="shared" si="1104"/>
        <v>138000</v>
      </c>
      <c r="M3093" s="40">
        <v>115000.0</v>
      </c>
      <c r="N3093" s="32"/>
      <c r="O3093" s="37">
        <v>25000.0</v>
      </c>
      <c r="P3093" s="31">
        <f t="shared" ref="P3093:P3105" si="1106">sum(M3093/O3093/100)</f>
        <v>0.046</v>
      </c>
      <c r="Q3093" s="32">
        <f t="shared" ref="Q3093:Q3105" si="1107">sum(M3093-O3093)</f>
        <v>90000</v>
      </c>
      <c r="R3093" s="32">
        <f t="shared" ref="R3093:R3105" si="1108">M3093-O3093-$S$1</f>
        <v>80000</v>
      </c>
      <c r="S3093" s="28"/>
      <c r="T3093" s="28">
        <f t="shared" si="1105"/>
        <v>0</v>
      </c>
    </row>
    <row r="3094">
      <c r="A3094" s="52" t="s">
        <v>168</v>
      </c>
      <c r="B3094" s="26" t="s">
        <v>1937</v>
      </c>
      <c r="C3094" s="39" t="s">
        <v>6916</v>
      </c>
      <c r="D3094" s="28" t="s">
        <v>9409</v>
      </c>
      <c r="E3094" s="28" t="s">
        <v>1905</v>
      </c>
      <c r="F3094" s="28" t="s">
        <v>1924</v>
      </c>
      <c r="G3094" s="28" t="s">
        <v>9410</v>
      </c>
      <c r="H3094" s="28" t="s">
        <v>9385</v>
      </c>
      <c r="I3094" s="28" t="s">
        <v>2205</v>
      </c>
      <c r="J3094" s="28" t="s">
        <v>1620</v>
      </c>
      <c r="K3094" s="28" t="s">
        <v>1374</v>
      </c>
      <c r="L3094" s="29">
        <f t="shared" si="1104"/>
        <v>10800</v>
      </c>
      <c r="M3094" s="40">
        <v>9000.0</v>
      </c>
      <c r="N3094" s="32"/>
      <c r="O3094" s="37">
        <v>25000.0</v>
      </c>
      <c r="P3094" s="31">
        <f t="shared" si="1106"/>
        <v>0.0036</v>
      </c>
      <c r="Q3094" s="32">
        <f t="shared" si="1107"/>
        <v>-16000</v>
      </c>
      <c r="R3094" s="32">
        <f t="shared" si="1108"/>
        <v>-26000</v>
      </c>
      <c r="S3094" s="28"/>
      <c r="T3094" s="28">
        <f t="shared" si="1105"/>
        <v>1</v>
      </c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</row>
    <row r="3095">
      <c r="A3095" s="52" t="s">
        <v>168</v>
      </c>
      <c r="B3095" s="26" t="s">
        <v>1937</v>
      </c>
      <c r="C3095" s="39" t="s">
        <v>4602</v>
      </c>
      <c r="D3095" s="28" t="s">
        <v>9411</v>
      </c>
      <c r="E3095" s="28" t="s">
        <v>1905</v>
      </c>
      <c r="F3095" s="28" t="s">
        <v>1924</v>
      </c>
      <c r="G3095" s="28" t="s">
        <v>9412</v>
      </c>
      <c r="H3095" s="28" t="s">
        <v>9385</v>
      </c>
      <c r="I3095" s="28" t="s">
        <v>2197</v>
      </c>
      <c r="J3095" s="28" t="s">
        <v>1859</v>
      </c>
      <c r="K3095" s="28" t="s">
        <v>409</v>
      </c>
      <c r="L3095" s="29">
        <f t="shared" si="1104"/>
        <v>96000</v>
      </c>
      <c r="M3095" s="40">
        <v>80000.0</v>
      </c>
      <c r="N3095" s="32"/>
      <c r="O3095" s="37">
        <v>25000.0</v>
      </c>
      <c r="P3095" s="31">
        <f t="shared" si="1106"/>
        <v>0.032</v>
      </c>
      <c r="Q3095" s="32">
        <f t="shared" si="1107"/>
        <v>55000</v>
      </c>
      <c r="R3095" s="32">
        <f t="shared" si="1108"/>
        <v>45000</v>
      </c>
      <c r="S3095" s="28"/>
      <c r="T3095" s="28">
        <f t="shared" si="1105"/>
        <v>0</v>
      </c>
    </row>
    <row r="3096">
      <c r="A3096" s="52" t="s">
        <v>168</v>
      </c>
      <c r="B3096" s="26" t="s">
        <v>1937</v>
      </c>
      <c r="C3096" s="42" t="s">
        <v>4310</v>
      </c>
      <c r="D3096" s="28" t="s">
        <v>9413</v>
      </c>
      <c r="E3096" s="28" t="s">
        <v>1902</v>
      </c>
      <c r="F3096" s="28" t="s">
        <v>1924</v>
      </c>
      <c r="G3096" s="28" t="s">
        <v>9414</v>
      </c>
      <c r="H3096" s="28" t="s">
        <v>9385</v>
      </c>
      <c r="I3096" s="28" t="s">
        <v>2550</v>
      </c>
      <c r="J3096" s="28" t="s">
        <v>1859</v>
      </c>
      <c r="K3096" s="28" t="s">
        <v>926</v>
      </c>
      <c r="L3096" s="29">
        <f t="shared" si="1104"/>
        <v>36000</v>
      </c>
      <c r="M3096" s="43">
        <v>30000.0</v>
      </c>
      <c r="N3096" s="28"/>
      <c r="O3096" s="30">
        <v>25000.0</v>
      </c>
      <c r="P3096" s="31">
        <f t="shared" si="1106"/>
        <v>0.012</v>
      </c>
      <c r="Q3096" s="32">
        <f t="shared" si="1107"/>
        <v>5000</v>
      </c>
      <c r="R3096" s="32">
        <f t="shared" si="1108"/>
        <v>-5000</v>
      </c>
      <c r="S3096" s="28"/>
      <c r="T3096" s="28">
        <f t="shared" si="1105"/>
        <v>0</v>
      </c>
    </row>
    <row r="3097">
      <c r="A3097" s="52" t="s">
        <v>168</v>
      </c>
      <c r="B3097" s="26" t="s">
        <v>1937</v>
      </c>
      <c r="C3097" s="42" t="s">
        <v>9415</v>
      </c>
      <c r="D3097" s="28" t="s">
        <v>9416</v>
      </c>
      <c r="E3097" s="28" t="s">
        <v>1902</v>
      </c>
      <c r="F3097" s="28" t="s">
        <v>1924</v>
      </c>
      <c r="G3097" s="28" t="s">
        <v>9417</v>
      </c>
      <c r="H3097" s="28" t="s">
        <v>9385</v>
      </c>
      <c r="I3097" s="28" t="s">
        <v>2505</v>
      </c>
      <c r="J3097" s="28" t="s">
        <v>1569</v>
      </c>
      <c r="K3097" s="28" t="s">
        <v>584</v>
      </c>
      <c r="L3097" s="29">
        <f t="shared" si="1104"/>
        <v>156000</v>
      </c>
      <c r="M3097" s="43">
        <v>130000.0</v>
      </c>
      <c r="N3097" s="28"/>
      <c r="O3097" s="30">
        <v>25000.0</v>
      </c>
      <c r="P3097" s="31">
        <f t="shared" si="1106"/>
        <v>0.052</v>
      </c>
      <c r="Q3097" s="32">
        <f t="shared" si="1107"/>
        <v>105000</v>
      </c>
      <c r="R3097" s="32">
        <f t="shared" si="1108"/>
        <v>95000</v>
      </c>
      <c r="S3097" s="28"/>
      <c r="T3097" s="28">
        <f t="shared" si="1105"/>
        <v>0</v>
      </c>
    </row>
    <row r="3098">
      <c r="A3098" s="25" t="s">
        <v>168</v>
      </c>
      <c r="B3098" s="35" t="s">
        <v>1949</v>
      </c>
      <c r="C3098" s="44" t="s">
        <v>9418</v>
      </c>
      <c r="D3098" s="6" t="s">
        <v>9419</v>
      </c>
      <c r="E3098" s="6" t="s">
        <v>1902</v>
      </c>
      <c r="F3098" s="6" t="s">
        <v>1924</v>
      </c>
      <c r="G3098" s="6" t="s">
        <v>9420</v>
      </c>
      <c r="H3098" s="6" t="s">
        <v>9385</v>
      </c>
      <c r="I3098" s="6" t="s">
        <v>2296</v>
      </c>
      <c r="J3098" s="6" t="s">
        <v>1859</v>
      </c>
      <c r="K3098" s="6" t="s">
        <v>760</v>
      </c>
      <c r="L3098" s="46">
        <v>38400.0</v>
      </c>
      <c r="M3098" s="47">
        <v>32000.0</v>
      </c>
      <c r="O3098" s="48">
        <v>25000.0</v>
      </c>
      <c r="P3098" s="31">
        <f t="shared" si="1106"/>
        <v>0.0128</v>
      </c>
      <c r="Q3098" s="32">
        <f t="shared" si="1107"/>
        <v>7000</v>
      </c>
      <c r="R3098" s="32">
        <f t="shared" si="1108"/>
        <v>-3000</v>
      </c>
      <c r="S3098" s="28"/>
      <c r="T3098" s="28">
        <f t="shared" si="1105"/>
        <v>0</v>
      </c>
    </row>
    <row r="3099">
      <c r="A3099" s="25" t="s">
        <v>168</v>
      </c>
      <c r="B3099" s="35" t="s">
        <v>1949</v>
      </c>
      <c r="C3099" s="27" t="s">
        <v>9421</v>
      </c>
      <c r="D3099" s="28" t="s">
        <v>9422</v>
      </c>
      <c r="E3099" s="28" t="s">
        <v>1905</v>
      </c>
      <c r="F3099" s="28" t="s">
        <v>2324</v>
      </c>
      <c r="G3099" s="28" t="s">
        <v>9423</v>
      </c>
      <c r="H3099" s="28" t="s">
        <v>9385</v>
      </c>
      <c r="I3099" s="28" t="s">
        <v>9424</v>
      </c>
      <c r="J3099" s="32" t="s">
        <v>1859</v>
      </c>
      <c r="K3099" s="32" t="s">
        <v>732</v>
      </c>
      <c r="L3099" s="29">
        <v>25200.0</v>
      </c>
      <c r="M3099" s="49">
        <v>21000.0</v>
      </c>
      <c r="N3099" s="50"/>
      <c r="O3099" s="48">
        <v>25000.0</v>
      </c>
      <c r="P3099" s="31">
        <f t="shared" si="1106"/>
        <v>0.0084</v>
      </c>
      <c r="Q3099" s="32">
        <f t="shared" si="1107"/>
        <v>-4000</v>
      </c>
      <c r="R3099" s="32">
        <f t="shared" si="1108"/>
        <v>-14000</v>
      </c>
      <c r="S3099" s="28"/>
      <c r="T3099" s="28">
        <f t="shared" si="1105"/>
        <v>1</v>
      </c>
      <c r="U3099" s="28"/>
      <c r="V3099" s="28"/>
      <c r="W3099" s="28"/>
    </row>
    <row r="3100">
      <c r="A3100" s="25" t="s">
        <v>168</v>
      </c>
      <c r="B3100" s="35" t="s">
        <v>1949</v>
      </c>
      <c r="C3100" s="27" t="s">
        <v>9425</v>
      </c>
      <c r="D3100" s="28" t="s">
        <v>9426</v>
      </c>
      <c r="E3100" s="28" t="s">
        <v>1902</v>
      </c>
      <c r="F3100" s="28" t="s">
        <v>1924</v>
      </c>
      <c r="G3100" s="28" t="s">
        <v>9427</v>
      </c>
      <c r="H3100" s="28" t="s">
        <v>9385</v>
      </c>
      <c r="I3100" s="28" t="s">
        <v>9</v>
      </c>
      <c r="J3100" s="32" t="s">
        <v>1729</v>
      </c>
      <c r="K3100" s="32" t="s">
        <v>466</v>
      </c>
      <c r="L3100" s="29">
        <v>36000.0</v>
      </c>
      <c r="M3100" s="49">
        <v>30000.0</v>
      </c>
      <c r="N3100" s="50"/>
      <c r="O3100" s="48">
        <v>25000.0</v>
      </c>
      <c r="P3100" s="31">
        <f t="shared" si="1106"/>
        <v>0.012</v>
      </c>
      <c r="Q3100" s="32">
        <f t="shared" si="1107"/>
        <v>5000</v>
      </c>
      <c r="R3100" s="32">
        <f t="shared" si="1108"/>
        <v>-5000</v>
      </c>
      <c r="S3100" s="28"/>
      <c r="T3100" s="28">
        <f t="shared" si="1105"/>
        <v>0</v>
      </c>
      <c r="U3100" s="28"/>
      <c r="V3100" s="28"/>
      <c r="W3100" s="28"/>
    </row>
    <row r="3101">
      <c r="A3101" s="25" t="s">
        <v>168</v>
      </c>
      <c r="B3101" s="35" t="s">
        <v>1949</v>
      </c>
      <c r="C3101" s="27" t="s">
        <v>9428</v>
      </c>
      <c r="D3101" s="28" t="s">
        <v>9429</v>
      </c>
      <c r="E3101" s="28" t="s">
        <v>1902</v>
      </c>
      <c r="F3101" s="28" t="s">
        <v>1924</v>
      </c>
      <c r="G3101" s="28" t="s">
        <v>9430</v>
      </c>
      <c r="H3101" s="28" t="s">
        <v>9385</v>
      </c>
      <c r="I3101" s="28" t="s">
        <v>2477</v>
      </c>
      <c r="J3101" s="32" t="s">
        <v>1759</v>
      </c>
      <c r="K3101" s="32" t="s">
        <v>843</v>
      </c>
      <c r="L3101" s="29">
        <v>60000.0</v>
      </c>
      <c r="M3101" s="49">
        <v>50000.0</v>
      </c>
      <c r="N3101" s="50"/>
      <c r="O3101" s="48">
        <v>25000.0</v>
      </c>
      <c r="P3101" s="31">
        <f t="shared" si="1106"/>
        <v>0.02</v>
      </c>
      <c r="Q3101" s="32">
        <f t="shared" si="1107"/>
        <v>25000</v>
      </c>
      <c r="R3101" s="32">
        <f t="shared" si="1108"/>
        <v>15000</v>
      </c>
      <c r="S3101" s="28"/>
      <c r="T3101" s="28">
        <f t="shared" si="1105"/>
        <v>0</v>
      </c>
      <c r="U3101" s="28"/>
      <c r="V3101" s="28"/>
      <c r="W3101" s="28"/>
    </row>
    <row r="3102">
      <c r="A3102" s="25" t="s">
        <v>168</v>
      </c>
      <c r="B3102" s="35" t="s">
        <v>1949</v>
      </c>
      <c r="C3102" s="27" t="s">
        <v>9431</v>
      </c>
      <c r="D3102" s="28" t="s">
        <v>9432</v>
      </c>
      <c r="E3102" s="28" t="s">
        <v>1905</v>
      </c>
      <c r="F3102" s="28" t="s">
        <v>1924</v>
      </c>
      <c r="G3102" s="28" t="s">
        <v>9433</v>
      </c>
      <c r="H3102" s="28" t="s">
        <v>9385</v>
      </c>
      <c r="I3102" s="28" t="s">
        <v>2826</v>
      </c>
      <c r="J3102" s="32" t="s">
        <v>1736</v>
      </c>
      <c r="K3102" s="32" t="s">
        <v>1199</v>
      </c>
      <c r="L3102" s="29">
        <v>12000.0</v>
      </c>
      <c r="M3102" s="49">
        <v>10000.0</v>
      </c>
      <c r="N3102" s="50"/>
      <c r="O3102" s="48">
        <v>25000.0</v>
      </c>
      <c r="P3102" s="31">
        <f t="shared" si="1106"/>
        <v>0.004</v>
      </c>
      <c r="Q3102" s="32">
        <f t="shared" si="1107"/>
        <v>-15000</v>
      </c>
      <c r="R3102" s="32">
        <f t="shared" si="1108"/>
        <v>-25000</v>
      </c>
      <c r="S3102" s="28"/>
      <c r="T3102" s="28">
        <f t="shared" si="1105"/>
        <v>1</v>
      </c>
      <c r="U3102" s="28"/>
      <c r="V3102" s="28"/>
      <c r="W3102" s="28"/>
    </row>
    <row r="3103">
      <c r="A3103" s="25" t="s">
        <v>168</v>
      </c>
      <c r="B3103" s="35" t="s">
        <v>1949</v>
      </c>
      <c r="C3103" s="27" t="s">
        <v>9434</v>
      </c>
      <c r="D3103" s="28" t="s">
        <v>9435</v>
      </c>
      <c r="E3103" s="28" t="s">
        <v>1902</v>
      </c>
      <c r="F3103" s="28" t="s">
        <v>1924</v>
      </c>
      <c r="G3103" s="28" t="s">
        <v>9436</v>
      </c>
      <c r="H3103" s="28" t="s">
        <v>9385</v>
      </c>
      <c r="I3103" s="28" t="s">
        <v>48</v>
      </c>
      <c r="J3103" s="32" t="s">
        <v>1612</v>
      </c>
      <c r="K3103" s="32" t="s">
        <v>512</v>
      </c>
      <c r="L3103" s="29">
        <v>36000.0</v>
      </c>
      <c r="M3103" s="49">
        <v>30000.0</v>
      </c>
      <c r="N3103" s="50"/>
      <c r="O3103" s="48">
        <v>25000.0</v>
      </c>
      <c r="P3103" s="31">
        <f t="shared" si="1106"/>
        <v>0.012</v>
      </c>
      <c r="Q3103" s="32">
        <f t="shared" si="1107"/>
        <v>5000</v>
      </c>
      <c r="R3103" s="32">
        <f t="shared" si="1108"/>
        <v>-5000</v>
      </c>
      <c r="S3103" s="28"/>
      <c r="T3103" s="28">
        <f t="shared" si="1105"/>
        <v>0</v>
      </c>
      <c r="U3103" s="28"/>
      <c r="V3103" s="28"/>
      <c r="W3103" s="28"/>
    </row>
    <row r="3104">
      <c r="A3104" s="25" t="s">
        <v>168</v>
      </c>
      <c r="B3104" s="35" t="s">
        <v>1949</v>
      </c>
      <c r="C3104" s="27" t="s">
        <v>9437</v>
      </c>
      <c r="D3104" s="28" t="s">
        <v>9438</v>
      </c>
      <c r="E3104" s="28" t="s">
        <v>1905</v>
      </c>
      <c r="F3104" s="28" t="s">
        <v>1924</v>
      </c>
      <c r="G3104" s="28" t="s">
        <v>9439</v>
      </c>
      <c r="H3104" s="28" t="s">
        <v>9385</v>
      </c>
      <c r="I3104" s="28" t="s">
        <v>2104</v>
      </c>
      <c r="J3104" s="32" t="s">
        <v>1693</v>
      </c>
      <c r="K3104" s="32" t="s">
        <v>679</v>
      </c>
      <c r="L3104" s="29">
        <v>24000.0</v>
      </c>
      <c r="M3104" s="49">
        <v>20000.0</v>
      </c>
      <c r="N3104" s="50"/>
      <c r="O3104" s="48">
        <v>25000.0</v>
      </c>
      <c r="P3104" s="31">
        <f t="shared" si="1106"/>
        <v>0.008</v>
      </c>
      <c r="Q3104" s="32">
        <f t="shared" si="1107"/>
        <v>-5000</v>
      </c>
      <c r="R3104" s="32">
        <f t="shared" si="1108"/>
        <v>-15000</v>
      </c>
      <c r="S3104" s="28"/>
      <c r="T3104" s="28">
        <f t="shared" si="1105"/>
        <v>1</v>
      </c>
      <c r="U3104" s="28"/>
      <c r="V3104" s="28"/>
      <c r="W3104" s="28"/>
    </row>
    <row r="3105">
      <c r="A3105" s="25" t="s">
        <v>168</v>
      </c>
      <c r="B3105" s="35" t="s">
        <v>1949</v>
      </c>
      <c r="C3105" s="27" t="s">
        <v>9440</v>
      </c>
      <c r="D3105" s="28" t="s">
        <v>9441</v>
      </c>
      <c r="E3105" s="28" t="s">
        <v>1902</v>
      </c>
      <c r="F3105" s="28" t="s">
        <v>1924</v>
      </c>
      <c r="G3105" s="28" t="s">
        <v>9442</v>
      </c>
      <c r="H3105" s="28" t="s">
        <v>9385</v>
      </c>
      <c r="I3105" s="28" t="s">
        <v>3882</v>
      </c>
      <c r="J3105" s="32" t="s">
        <v>1620</v>
      </c>
      <c r="K3105" s="32" t="s">
        <v>378</v>
      </c>
      <c r="L3105" s="29">
        <v>22800.0</v>
      </c>
      <c r="M3105" s="49">
        <v>19000.0</v>
      </c>
      <c r="N3105" s="50"/>
      <c r="O3105" s="48">
        <v>25000.0</v>
      </c>
      <c r="P3105" s="31">
        <f t="shared" si="1106"/>
        <v>0.0076</v>
      </c>
      <c r="Q3105" s="32">
        <f t="shared" si="1107"/>
        <v>-6000</v>
      </c>
      <c r="R3105" s="32">
        <f t="shared" si="1108"/>
        <v>-16000</v>
      </c>
      <c r="S3105" s="28"/>
      <c r="T3105" s="28">
        <f t="shared" si="1105"/>
        <v>1</v>
      </c>
      <c r="U3105" s="28"/>
      <c r="V3105" s="28"/>
      <c r="W3105" s="28"/>
    </row>
    <row r="3106">
      <c r="A3106" s="25"/>
      <c r="B3106" s="26"/>
      <c r="C3106" s="27"/>
      <c r="D3106" s="28"/>
      <c r="E3106" s="28"/>
      <c r="F3106" s="28"/>
      <c r="G3106" s="28"/>
      <c r="H3106" s="28"/>
      <c r="I3106" s="31"/>
      <c r="J3106" s="32"/>
      <c r="K3106" s="28"/>
      <c r="L3106" s="29"/>
      <c r="M3106" s="50"/>
      <c r="N3106" s="28"/>
      <c r="O3106" s="27"/>
      <c r="P3106" s="31"/>
      <c r="Q3106" s="32"/>
      <c r="R3106" s="32"/>
      <c r="S3106" s="28"/>
      <c r="T3106" s="28"/>
      <c r="U3106" s="28"/>
      <c r="V3106" s="28"/>
    </row>
    <row r="3107">
      <c r="A3107" s="25"/>
      <c r="B3107" s="35"/>
      <c r="C3107" s="27"/>
      <c r="D3107" s="28"/>
      <c r="E3107" s="28"/>
      <c r="F3107" s="28"/>
      <c r="G3107" s="28"/>
      <c r="H3107" s="28"/>
      <c r="I3107" s="28"/>
      <c r="J3107" s="32"/>
      <c r="K3107" s="32"/>
      <c r="L3107" s="29"/>
      <c r="M3107" s="28"/>
      <c r="N3107" s="50"/>
      <c r="O3107" s="48"/>
      <c r="P3107" s="28"/>
      <c r="Q3107" s="28"/>
      <c r="R3107" s="28"/>
      <c r="S3107" s="28"/>
      <c r="T3107" s="28"/>
      <c r="U3107" s="28"/>
      <c r="V3107" s="28"/>
      <c r="W3107" s="28"/>
    </row>
    <row r="3108">
      <c r="A3108" s="25"/>
      <c r="B3108" s="35"/>
      <c r="C3108" s="27"/>
      <c r="D3108" s="28"/>
      <c r="E3108" s="28"/>
      <c r="F3108" s="28"/>
      <c r="G3108" s="28"/>
      <c r="H3108" s="28"/>
      <c r="I3108" s="28"/>
      <c r="J3108" s="32"/>
      <c r="K3108" s="32"/>
      <c r="L3108" s="29"/>
      <c r="M3108" s="28"/>
      <c r="N3108" s="50"/>
      <c r="O3108" s="48"/>
      <c r="P3108" s="28"/>
      <c r="Q3108" s="28"/>
      <c r="R3108" s="28"/>
      <c r="S3108" s="28"/>
      <c r="T3108" s="28"/>
      <c r="U3108" s="28"/>
      <c r="V3108" s="28"/>
      <c r="W3108" s="28"/>
    </row>
    <row r="3109">
      <c r="A3109" s="25"/>
      <c r="B3109" s="35"/>
      <c r="C3109" s="27"/>
      <c r="D3109" s="28"/>
      <c r="E3109" s="28"/>
      <c r="F3109" s="28"/>
      <c r="G3109" s="28"/>
      <c r="H3109" s="28"/>
      <c r="I3109" s="28"/>
      <c r="J3109" s="32"/>
      <c r="K3109" s="32"/>
      <c r="L3109" s="29"/>
      <c r="M3109" s="28"/>
      <c r="N3109" s="50"/>
      <c r="O3109" s="48"/>
      <c r="P3109" s="28"/>
      <c r="Q3109" s="28"/>
      <c r="R3109" s="28"/>
      <c r="S3109" s="28"/>
      <c r="T3109" s="28"/>
      <c r="U3109" s="28"/>
      <c r="V3109" s="28"/>
      <c r="W3109" s="28"/>
    </row>
    <row r="3110">
      <c r="A3110" s="25"/>
      <c r="B3110" s="35"/>
      <c r="C3110" s="27"/>
      <c r="D3110" s="28"/>
      <c r="E3110" s="28"/>
      <c r="F3110" s="28"/>
      <c r="G3110" s="28"/>
      <c r="H3110" s="28"/>
      <c r="I3110" s="28"/>
      <c r="J3110" s="32"/>
      <c r="K3110" s="32"/>
      <c r="L3110" s="29"/>
      <c r="M3110" s="28"/>
      <c r="N3110" s="50"/>
      <c r="O3110" s="48"/>
      <c r="P3110" s="28"/>
      <c r="Q3110" s="28"/>
      <c r="R3110" s="28"/>
      <c r="S3110" s="28"/>
      <c r="T3110" s="28"/>
      <c r="U3110" s="28"/>
      <c r="V3110" s="28"/>
      <c r="W3110" s="28"/>
    </row>
    <row r="3111">
      <c r="A3111" s="25"/>
      <c r="B3111" s="35"/>
      <c r="C3111" s="27"/>
      <c r="D3111" s="28"/>
      <c r="E3111" s="28"/>
      <c r="F3111" s="28"/>
      <c r="G3111" s="28"/>
      <c r="H3111" s="28"/>
      <c r="I3111" s="28"/>
      <c r="J3111" s="32"/>
      <c r="K3111" s="32"/>
      <c r="L3111" s="29"/>
      <c r="M3111" s="28"/>
      <c r="N3111" s="50"/>
      <c r="O3111" s="48"/>
      <c r="P3111" s="28"/>
      <c r="Q3111" s="28"/>
      <c r="R3111" s="28"/>
      <c r="S3111" s="28"/>
      <c r="T3111" s="28"/>
      <c r="U3111" s="28"/>
      <c r="V3111" s="28"/>
      <c r="W3111" s="28"/>
    </row>
    <row r="3112">
      <c r="A3112" s="25"/>
      <c r="B3112" s="35"/>
      <c r="C3112" s="27"/>
      <c r="D3112" s="28"/>
      <c r="E3112" s="28"/>
      <c r="F3112" s="28"/>
      <c r="G3112" s="28"/>
      <c r="H3112" s="28"/>
      <c r="I3112" s="28"/>
      <c r="J3112" s="32"/>
      <c r="K3112" s="32"/>
      <c r="L3112" s="29"/>
      <c r="M3112" s="28"/>
      <c r="N3112" s="50"/>
      <c r="O3112" s="48"/>
      <c r="P3112" s="28"/>
      <c r="Q3112" s="28"/>
      <c r="R3112" s="28"/>
      <c r="S3112" s="28"/>
      <c r="T3112" s="28"/>
      <c r="U3112" s="28"/>
      <c r="V3112" s="28"/>
      <c r="W3112" s="28"/>
    </row>
    <row r="3113">
      <c r="A3113" s="25"/>
      <c r="B3113" s="35"/>
      <c r="C3113" s="27"/>
      <c r="D3113" s="28"/>
      <c r="E3113" s="28"/>
      <c r="F3113" s="28"/>
      <c r="G3113" s="28"/>
      <c r="H3113" s="28"/>
      <c r="I3113" s="28"/>
      <c r="J3113" s="32"/>
      <c r="K3113" s="32"/>
      <c r="L3113" s="29"/>
      <c r="M3113" s="28"/>
      <c r="N3113" s="50"/>
      <c r="O3113" s="48"/>
      <c r="P3113" s="28"/>
      <c r="Q3113" s="28"/>
      <c r="R3113" s="28"/>
      <c r="S3113" s="28"/>
      <c r="T3113" s="28"/>
      <c r="U3113" s="28"/>
      <c r="V3113" s="28"/>
      <c r="W3113" s="28"/>
    </row>
    <row r="3114">
      <c r="A3114" s="25"/>
      <c r="B3114" s="35"/>
      <c r="C3114" s="27"/>
      <c r="D3114" s="28"/>
      <c r="E3114" s="28"/>
      <c r="F3114" s="28"/>
      <c r="G3114" s="28"/>
      <c r="H3114" s="28"/>
      <c r="I3114" s="28"/>
      <c r="J3114" s="32"/>
      <c r="K3114" s="32"/>
      <c r="L3114" s="29"/>
      <c r="M3114" s="28"/>
      <c r="N3114" s="50"/>
      <c r="O3114" s="48"/>
      <c r="P3114" s="28"/>
      <c r="Q3114" s="28"/>
      <c r="R3114" s="28"/>
      <c r="S3114" s="28"/>
      <c r="T3114" s="28"/>
      <c r="U3114" s="28"/>
      <c r="V3114" s="28"/>
      <c r="W3114" s="28"/>
    </row>
    <row r="3115">
      <c r="A3115" s="25"/>
      <c r="B3115" s="35"/>
      <c r="C3115" s="27"/>
      <c r="D3115" s="28"/>
      <c r="E3115" s="28"/>
      <c r="F3115" s="28"/>
      <c r="G3115" s="28"/>
      <c r="H3115" s="28"/>
      <c r="I3115" s="28"/>
      <c r="J3115" s="32"/>
      <c r="K3115" s="32"/>
      <c r="L3115" s="29"/>
      <c r="M3115" s="28"/>
      <c r="N3115" s="50"/>
      <c r="O3115" s="48"/>
      <c r="P3115" s="28"/>
      <c r="Q3115" s="28"/>
      <c r="R3115" s="28"/>
      <c r="S3115" s="28"/>
      <c r="T3115" s="28"/>
      <c r="U3115" s="28"/>
      <c r="V3115" s="28"/>
      <c r="W3115" s="28"/>
    </row>
    <row r="3116">
      <c r="A3116" s="25"/>
      <c r="B3116" s="35"/>
      <c r="C3116" s="27"/>
      <c r="D3116" s="28"/>
      <c r="E3116" s="28"/>
      <c r="F3116" s="28"/>
      <c r="G3116" s="28"/>
      <c r="H3116" s="28"/>
      <c r="I3116" s="28"/>
      <c r="J3116" s="32"/>
      <c r="K3116" s="32"/>
      <c r="L3116" s="29"/>
      <c r="M3116" s="28"/>
      <c r="N3116" s="50"/>
      <c r="O3116" s="48"/>
      <c r="P3116" s="28"/>
      <c r="Q3116" s="28"/>
      <c r="R3116" s="28"/>
      <c r="S3116" s="28"/>
      <c r="T3116" s="28"/>
      <c r="U3116" s="28"/>
      <c r="V3116" s="28"/>
      <c r="W3116" s="28"/>
    </row>
  </sheetData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75"/>
  <cols>
    <col customWidth="1" min="1" max="1" width="7.67"/>
    <col customWidth="1" min="3" max="3" width="15.33"/>
    <col customWidth="1" min="4" max="4" width="31.89"/>
    <col customWidth="1" min="6" max="6" width="16.33"/>
    <col customWidth="1" hidden="1" min="7" max="7" width="10.33"/>
    <col customWidth="1" min="9" max="9" width="24.67"/>
    <col customWidth="1" min="10" max="10" width="18.33"/>
  </cols>
  <sheetData>
    <row r="1" ht="12.75" customHeight="1">
      <c r="A1" s="75" t="s">
        <v>9443</v>
      </c>
      <c r="B1" s="76" t="s">
        <v>1885</v>
      </c>
      <c r="C1" s="76" t="s">
        <v>1886</v>
      </c>
      <c r="D1" s="75" t="s">
        <v>1887</v>
      </c>
      <c r="E1" s="75" t="s">
        <v>1888</v>
      </c>
      <c r="F1" s="75" t="s">
        <v>1889</v>
      </c>
      <c r="G1" s="75" t="s">
        <v>1890</v>
      </c>
      <c r="H1" s="75" t="s">
        <v>1393</v>
      </c>
      <c r="I1" s="75" t="s">
        <v>170</v>
      </c>
      <c r="J1" s="77" t="s">
        <v>9444</v>
      </c>
      <c r="K1" s="78" t="s">
        <v>9445</v>
      </c>
      <c r="L1" s="79" t="s">
        <v>9446</v>
      </c>
    </row>
    <row r="2" ht="12.75" customHeight="1">
      <c r="A2" s="6" t="s">
        <v>8</v>
      </c>
      <c r="B2" s="80" t="s">
        <v>1900</v>
      </c>
      <c r="C2" s="6">
        <v>102.0</v>
      </c>
      <c r="D2" s="6" t="s">
        <v>9447</v>
      </c>
      <c r="E2" s="6" t="s">
        <v>1905</v>
      </c>
      <c r="G2" s="6" t="s">
        <v>9448</v>
      </c>
      <c r="H2" s="6" t="s">
        <v>1409</v>
      </c>
      <c r="J2" s="6" t="s">
        <v>9449</v>
      </c>
      <c r="K2" s="30">
        <f>VLOOKUP(A2,'All Yearling Sale Lots'!$A$2:$O$3275,15)</f>
        <v>6000</v>
      </c>
      <c r="L2" s="80">
        <v>0.0</v>
      </c>
    </row>
    <row r="3" ht="12.75" customHeight="1">
      <c r="A3" s="6" t="s">
        <v>8</v>
      </c>
      <c r="B3" s="80" t="s">
        <v>1900</v>
      </c>
      <c r="C3" s="6">
        <v>410.0</v>
      </c>
      <c r="D3" s="6" t="s">
        <v>9450</v>
      </c>
      <c r="E3" s="6" t="s">
        <v>1905</v>
      </c>
      <c r="G3" s="6" t="s">
        <v>9451</v>
      </c>
      <c r="H3" s="6" t="s">
        <v>1621</v>
      </c>
      <c r="J3" s="6" t="s">
        <v>9452</v>
      </c>
      <c r="K3" s="30">
        <f>VLOOKUP(A3,'All Yearling Sale Lots'!$A$2:$O$3275,15)</f>
        <v>6000</v>
      </c>
      <c r="L3" s="6">
        <f t="shared" ref="L3:L17" si="1">IF(J3&lt;K3,1,0)</f>
        <v>0</v>
      </c>
    </row>
    <row r="4" ht="12.75" customHeight="1">
      <c r="A4" s="6" t="s">
        <v>8</v>
      </c>
      <c r="B4" s="80" t="s">
        <v>1900</v>
      </c>
      <c r="C4" s="6">
        <v>47.0</v>
      </c>
      <c r="D4" s="6" t="s">
        <v>9453</v>
      </c>
      <c r="E4" s="6" t="s">
        <v>1902</v>
      </c>
      <c r="G4" s="6" t="s">
        <v>9454</v>
      </c>
      <c r="H4" s="6" t="s">
        <v>1623</v>
      </c>
      <c r="J4" s="6" t="s">
        <v>9455</v>
      </c>
      <c r="K4" s="30">
        <f>VLOOKUP(A4,'All Yearling Sale Lots'!$A$2:$O$3275,15)</f>
        <v>6000</v>
      </c>
      <c r="L4" s="6">
        <f t="shared" si="1"/>
        <v>0</v>
      </c>
    </row>
    <row r="5" ht="12.75" customHeight="1">
      <c r="A5" s="6" t="s">
        <v>8</v>
      </c>
      <c r="B5" s="80" t="s">
        <v>1900</v>
      </c>
      <c r="C5" s="6">
        <v>247.0</v>
      </c>
      <c r="D5" s="6" t="s">
        <v>9456</v>
      </c>
      <c r="E5" s="6" t="s">
        <v>1905</v>
      </c>
      <c r="G5" s="6" t="s">
        <v>9457</v>
      </c>
      <c r="H5" s="6" t="s">
        <v>1767</v>
      </c>
      <c r="J5" s="6" t="s">
        <v>9458</v>
      </c>
      <c r="K5" s="30">
        <f>VLOOKUP(A5,'All Yearling Sale Lots'!$A$2:$O$3275,15)</f>
        <v>6000</v>
      </c>
      <c r="L5" s="6">
        <f t="shared" si="1"/>
        <v>0</v>
      </c>
    </row>
    <row r="6" ht="12.75" customHeight="1">
      <c r="A6" s="6" t="s">
        <v>8</v>
      </c>
      <c r="B6" s="80" t="s">
        <v>1900</v>
      </c>
      <c r="C6" s="6">
        <v>286.0</v>
      </c>
      <c r="D6" s="6" t="s">
        <v>9459</v>
      </c>
      <c r="E6" s="6" t="s">
        <v>1902</v>
      </c>
      <c r="G6" s="6" t="s">
        <v>9460</v>
      </c>
      <c r="H6" s="6" t="s">
        <v>1805</v>
      </c>
      <c r="J6" s="6" t="s">
        <v>9461</v>
      </c>
      <c r="K6" s="30">
        <f>VLOOKUP(A6,'All Yearling Sale Lots'!$A$2:$O$3275,15)</f>
        <v>6000</v>
      </c>
      <c r="L6" s="6">
        <f t="shared" si="1"/>
        <v>0</v>
      </c>
    </row>
    <row r="7" ht="12.75" customHeight="1">
      <c r="A7" s="25" t="s">
        <v>8</v>
      </c>
      <c r="B7" s="35" t="s">
        <v>1949</v>
      </c>
      <c r="C7" s="27" t="s">
        <v>9462</v>
      </c>
      <c r="D7" s="28" t="s">
        <v>9463</v>
      </c>
      <c r="E7" s="28" t="s">
        <v>1905</v>
      </c>
      <c r="F7" s="28" t="s">
        <v>1952</v>
      </c>
      <c r="G7" s="28" t="s">
        <v>9464</v>
      </c>
      <c r="H7" s="32" t="s">
        <v>1480</v>
      </c>
      <c r="I7" s="32" t="s">
        <v>9465</v>
      </c>
      <c r="J7" s="29">
        <v>0.0</v>
      </c>
      <c r="K7" s="49"/>
      <c r="L7" s="6">
        <f t="shared" si="1"/>
        <v>0</v>
      </c>
    </row>
    <row r="8" ht="12.75" customHeight="1">
      <c r="A8" s="6" t="s">
        <v>8</v>
      </c>
      <c r="B8" s="81" t="s">
        <v>1949</v>
      </c>
      <c r="C8" s="6" t="s">
        <v>9466</v>
      </c>
      <c r="D8" s="6" t="s">
        <v>9467</v>
      </c>
      <c r="E8" s="82" t="s">
        <v>1905</v>
      </c>
      <c r="F8" s="6" t="s">
        <v>1924</v>
      </c>
      <c r="G8" s="6" t="s">
        <v>9468</v>
      </c>
      <c r="H8" s="10" t="s">
        <v>1653</v>
      </c>
      <c r="I8" s="10" t="s">
        <v>9469</v>
      </c>
      <c r="J8" s="7">
        <v>7200.0</v>
      </c>
      <c r="K8" s="7">
        <v>6000.0</v>
      </c>
      <c r="L8" s="6">
        <f t="shared" si="1"/>
        <v>0</v>
      </c>
    </row>
    <row r="9" ht="12.75" customHeight="1">
      <c r="A9" s="6" t="s">
        <v>8</v>
      </c>
      <c r="B9" s="81" t="s">
        <v>1949</v>
      </c>
      <c r="C9" s="6" t="s">
        <v>9470</v>
      </c>
      <c r="D9" s="6" t="s">
        <v>9471</v>
      </c>
      <c r="E9" s="82" t="s">
        <v>1902</v>
      </c>
      <c r="F9" s="6" t="s">
        <v>1952</v>
      </c>
      <c r="G9" s="6" t="s">
        <v>9472</v>
      </c>
      <c r="H9" s="10" t="s">
        <v>1454</v>
      </c>
      <c r="I9" s="10" t="s">
        <v>9469</v>
      </c>
      <c r="J9" s="7">
        <v>1200.0</v>
      </c>
      <c r="K9" s="7">
        <v>6000.0</v>
      </c>
      <c r="L9" s="6">
        <f t="shared" si="1"/>
        <v>1</v>
      </c>
    </row>
    <row r="10" ht="12.75" customHeight="1">
      <c r="A10" s="6" t="s">
        <v>8</v>
      </c>
      <c r="B10" s="81" t="s">
        <v>1983</v>
      </c>
      <c r="C10" s="6" t="s">
        <v>9473</v>
      </c>
      <c r="D10" s="6" t="s">
        <v>9474</v>
      </c>
      <c r="E10" s="82" t="s">
        <v>1902</v>
      </c>
      <c r="F10" s="6" t="s">
        <v>1924</v>
      </c>
      <c r="G10" s="6" t="s">
        <v>9475</v>
      </c>
      <c r="H10" s="10" t="s">
        <v>1604</v>
      </c>
      <c r="I10" s="10" t="s">
        <v>9469</v>
      </c>
      <c r="J10" s="7">
        <v>1920.0</v>
      </c>
      <c r="K10" s="7">
        <v>6000.0</v>
      </c>
      <c r="L10" s="6">
        <f t="shared" si="1"/>
        <v>1</v>
      </c>
    </row>
    <row r="11" ht="12.75" customHeight="1">
      <c r="A11" s="6" t="s">
        <v>8</v>
      </c>
      <c r="B11" s="81" t="s">
        <v>1983</v>
      </c>
      <c r="C11" s="6" t="s">
        <v>9476</v>
      </c>
      <c r="D11" s="6" t="s">
        <v>9477</v>
      </c>
      <c r="E11" s="82" t="s">
        <v>1905</v>
      </c>
      <c r="F11" s="6" t="s">
        <v>1924</v>
      </c>
      <c r="G11" s="6" t="s">
        <v>9478</v>
      </c>
      <c r="H11" s="10" t="s">
        <v>1604</v>
      </c>
      <c r="I11" s="10" t="s">
        <v>9469</v>
      </c>
      <c r="J11" s="7">
        <v>6000.0</v>
      </c>
      <c r="K11" s="7">
        <v>6000.0</v>
      </c>
      <c r="L11" s="6">
        <f t="shared" si="1"/>
        <v>0</v>
      </c>
    </row>
    <row r="12" ht="12.75" customHeight="1">
      <c r="A12" s="80" t="s">
        <v>9</v>
      </c>
      <c r="B12" s="83" t="s">
        <v>9479</v>
      </c>
      <c r="C12" s="83">
        <v>294.0</v>
      </c>
      <c r="D12" s="80" t="s">
        <v>9480</v>
      </c>
      <c r="E12" s="6" t="s">
        <v>1902</v>
      </c>
      <c r="H12" s="80" t="s">
        <v>1678</v>
      </c>
      <c r="I12" s="80" t="s">
        <v>9481</v>
      </c>
      <c r="J12" s="84">
        <v>50000.0</v>
      </c>
      <c r="K12" s="30">
        <f>VLOOKUP(A12,'All Yearling Sale Lots'!$A$2:$O$3275,15)</f>
        <v>25000</v>
      </c>
      <c r="L12" s="6">
        <f t="shared" si="1"/>
        <v>0</v>
      </c>
    </row>
    <row r="13" ht="12.75" customHeight="1">
      <c r="A13" s="80" t="s">
        <v>9</v>
      </c>
      <c r="B13" s="80" t="s">
        <v>9482</v>
      </c>
      <c r="C13" s="85">
        <v>690.0</v>
      </c>
      <c r="D13" s="6" t="s">
        <v>9483</v>
      </c>
      <c r="E13" s="80" t="s">
        <v>1902</v>
      </c>
      <c r="F13" s="80" t="s">
        <v>1924</v>
      </c>
      <c r="G13" s="80" t="s">
        <v>9484</v>
      </c>
      <c r="H13" s="86" t="s">
        <v>9485</v>
      </c>
      <c r="I13" s="80" t="s">
        <v>9469</v>
      </c>
      <c r="J13" s="80">
        <v>10000.0</v>
      </c>
      <c r="K13" s="30">
        <f>VLOOKUP(A13,'All Yearling Sale Lots'!$A$2:$O$3275,15)</f>
        <v>25000</v>
      </c>
      <c r="L13" s="6">
        <f t="shared" si="1"/>
        <v>1</v>
      </c>
    </row>
    <row r="14" ht="12.75" customHeight="1">
      <c r="A14" s="6" t="s">
        <v>9</v>
      </c>
      <c r="B14" s="80" t="s">
        <v>1937</v>
      </c>
      <c r="C14" s="44" t="s">
        <v>9486</v>
      </c>
      <c r="D14" s="6" t="s">
        <v>9487</v>
      </c>
      <c r="E14" s="6" t="s">
        <v>1902</v>
      </c>
      <c r="F14" s="6" t="s">
        <v>1924</v>
      </c>
      <c r="H14" s="6" t="s">
        <v>1884</v>
      </c>
      <c r="I14" s="6" t="s">
        <v>9469</v>
      </c>
      <c r="J14" s="45">
        <v>28000.0</v>
      </c>
      <c r="K14" s="30">
        <f>VLOOKUP(A14,'All Yearling Sale Lots'!$A$2:$O$3275,15)</f>
        <v>25000</v>
      </c>
      <c r="L14" s="6">
        <f t="shared" si="1"/>
        <v>0</v>
      </c>
    </row>
    <row r="15" ht="12.75" customHeight="1">
      <c r="A15" s="6" t="s">
        <v>10</v>
      </c>
      <c r="B15" s="80" t="s">
        <v>1900</v>
      </c>
      <c r="C15" s="6">
        <v>265.0</v>
      </c>
      <c r="D15" s="6" t="s">
        <v>9488</v>
      </c>
      <c r="E15" s="6" t="s">
        <v>1902</v>
      </c>
      <c r="G15" s="6" t="s">
        <v>9489</v>
      </c>
      <c r="H15" s="6" t="s">
        <v>1805</v>
      </c>
      <c r="J15" s="6" t="s">
        <v>9490</v>
      </c>
      <c r="K15" s="30">
        <f>VLOOKUP(A15,'All Yearling Sale Lots'!$A$2:$O$3275,15)</f>
        <v>9600</v>
      </c>
      <c r="L15" s="6">
        <f t="shared" si="1"/>
        <v>0</v>
      </c>
    </row>
    <row r="16" ht="12.75" customHeight="1">
      <c r="A16" s="6" t="s">
        <v>10</v>
      </c>
      <c r="B16" s="81" t="s">
        <v>1949</v>
      </c>
      <c r="C16" s="6" t="s">
        <v>9491</v>
      </c>
      <c r="D16" s="6" t="s">
        <v>9492</v>
      </c>
      <c r="E16" s="82" t="s">
        <v>1902</v>
      </c>
      <c r="F16" s="6" t="s">
        <v>1924</v>
      </c>
      <c r="G16" s="6" t="s">
        <v>9493</v>
      </c>
      <c r="H16" s="10" t="s">
        <v>1846</v>
      </c>
      <c r="I16" s="10" t="s">
        <v>9469</v>
      </c>
      <c r="J16" s="7">
        <v>12000.0</v>
      </c>
      <c r="K16" s="7">
        <v>9600.0</v>
      </c>
      <c r="L16" s="6">
        <f t="shared" si="1"/>
        <v>0</v>
      </c>
    </row>
    <row r="17" ht="12.75" customHeight="1">
      <c r="A17" s="6" t="s">
        <v>10</v>
      </c>
      <c r="B17" s="81" t="s">
        <v>1983</v>
      </c>
      <c r="C17" s="6" t="s">
        <v>9494</v>
      </c>
      <c r="D17" s="6" t="s">
        <v>9495</v>
      </c>
      <c r="E17" s="82" t="s">
        <v>1902</v>
      </c>
      <c r="F17" s="6" t="s">
        <v>1924</v>
      </c>
      <c r="G17" s="6" t="s">
        <v>9496</v>
      </c>
      <c r="H17" s="10" t="s">
        <v>1844</v>
      </c>
      <c r="I17" s="10" t="s">
        <v>9469</v>
      </c>
      <c r="J17" s="7">
        <v>2400.0</v>
      </c>
      <c r="K17" s="7">
        <v>9600.0</v>
      </c>
      <c r="L17" s="6">
        <f t="shared" si="1"/>
        <v>1</v>
      </c>
    </row>
    <row r="18" ht="12.75" customHeight="1">
      <c r="A18" s="26" t="s">
        <v>11</v>
      </c>
      <c r="B18" s="26" t="s">
        <v>2005</v>
      </c>
      <c r="C18" s="34">
        <v>818.0</v>
      </c>
      <c r="D18" s="27" t="s">
        <v>9497</v>
      </c>
      <c r="E18" s="26" t="s">
        <v>11</v>
      </c>
      <c r="F18" s="26" t="s">
        <v>1905</v>
      </c>
      <c r="G18" s="26" t="s">
        <v>2096</v>
      </c>
      <c r="H18" s="26" t="s">
        <v>1435</v>
      </c>
      <c r="I18" s="26" t="s">
        <v>1313</v>
      </c>
      <c r="K18" s="30">
        <f>VLOOKUP(A18,'All Yearling Sale Lots'!$A$2:$O$3275,15)</f>
        <v>12000</v>
      </c>
      <c r="L18" s="87">
        <v>1.0</v>
      </c>
    </row>
    <row r="19" ht="12.75" customHeight="1">
      <c r="A19" s="25" t="s">
        <v>11</v>
      </c>
      <c r="B19" s="35" t="s">
        <v>1983</v>
      </c>
      <c r="C19" s="27" t="s">
        <v>9498</v>
      </c>
      <c r="D19" s="28" t="s">
        <v>9499</v>
      </c>
      <c r="E19" s="28" t="s">
        <v>1905</v>
      </c>
      <c r="F19" s="28" t="s">
        <v>1924</v>
      </c>
      <c r="G19" s="28" t="s">
        <v>9500</v>
      </c>
      <c r="H19" s="32" t="s">
        <v>1614</v>
      </c>
      <c r="I19" s="32" t="s">
        <v>9465</v>
      </c>
      <c r="J19" s="29">
        <v>0.0</v>
      </c>
      <c r="K19" s="49"/>
      <c r="L19" s="6">
        <f t="shared" ref="L19:L27" si="2">IF(J19&lt;K19,1,0)</f>
        <v>0</v>
      </c>
    </row>
    <row r="20" ht="12.75" customHeight="1">
      <c r="A20" s="6" t="s">
        <v>11</v>
      </c>
      <c r="B20" s="81" t="s">
        <v>1949</v>
      </c>
      <c r="C20" s="6" t="s">
        <v>9501</v>
      </c>
      <c r="D20" s="6" t="s">
        <v>9502</v>
      </c>
      <c r="E20" s="82" t="s">
        <v>1905</v>
      </c>
      <c r="F20" s="6" t="s">
        <v>1924</v>
      </c>
      <c r="G20" s="6" t="s">
        <v>9503</v>
      </c>
      <c r="H20" s="10" t="s">
        <v>1605</v>
      </c>
      <c r="I20" s="10" t="s">
        <v>9469</v>
      </c>
      <c r="J20" s="7">
        <v>8400.0</v>
      </c>
      <c r="K20" s="7">
        <v>12000.0</v>
      </c>
      <c r="L20" s="6">
        <f t="shared" si="2"/>
        <v>1</v>
      </c>
    </row>
    <row r="21" ht="12.75" customHeight="1">
      <c r="A21" s="6" t="s">
        <v>11</v>
      </c>
      <c r="B21" s="81" t="s">
        <v>1949</v>
      </c>
      <c r="C21" s="6" t="s">
        <v>9504</v>
      </c>
      <c r="D21" s="6" t="s">
        <v>9505</v>
      </c>
      <c r="E21" s="82" t="s">
        <v>1905</v>
      </c>
      <c r="F21" s="6" t="s">
        <v>1924</v>
      </c>
      <c r="G21" s="6" t="s">
        <v>9506</v>
      </c>
      <c r="H21" s="10" t="s">
        <v>1653</v>
      </c>
      <c r="I21" s="10" t="s">
        <v>9469</v>
      </c>
      <c r="J21" s="7">
        <v>6000.0</v>
      </c>
      <c r="K21" s="7">
        <v>12000.0</v>
      </c>
      <c r="L21" s="6">
        <f t="shared" si="2"/>
        <v>1</v>
      </c>
    </row>
    <row r="22" ht="12.75" customHeight="1">
      <c r="A22" s="6" t="s">
        <v>9507</v>
      </c>
      <c r="B22" s="80" t="s">
        <v>9508</v>
      </c>
      <c r="C22" s="88" t="s">
        <v>3665</v>
      </c>
      <c r="D22" s="6" t="s">
        <v>9509</v>
      </c>
      <c r="E22" s="6" t="s">
        <v>1902</v>
      </c>
      <c r="F22" s="6" t="s">
        <v>1924</v>
      </c>
      <c r="G22" s="6" t="s">
        <v>9510</v>
      </c>
      <c r="H22" s="6" t="s">
        <v>1584</v>
      </c>
      <c r="I22" s="6" t="s">
        <v>9469</v>
      </c>
      <c r="J22" s="45">
        <v>1000.0</v>
      </c>
      <c r="K22" s="30">
        <f>VLOOKUP(A22,'All Yearling Sale Lots'!$A$2:$O$3275,15)</f>
        <v>12000</v>
      </c>
      <c r="L22" s="6">
        <f t="shared" si="2"/>
        <v>1</v>
      </c>
    </row>
    <row r="23" ht="12.75" customHeight="1">
      <c r="A23" s="26" t="s">
        <v>13</v>
      </c>
      <c r="B23" s="26" t="s">
        <v>2005</v>
      </c>
      <c r="C23" s="34">
        <v>932.0</v>
      </c>
      <c r="D23" s="27" t="s">
        <v>9511</v>
      </c>
      <c r="E23" s="26" t="s">
        <v>1905</v>
      </c>
      <c r="G23" s="26" t="s">
        <v>2152</v>
      </c>
      <c r="H23" s="26" t="s">
        <v>1091</v>
      </c>
      <c r="I23" s="26" t="s">
        <v>1314</v>
      </c>
      <c r="K23" s="30">
        <f>VLOOKUP(A23,'All Yearling Sale Lots'!$A$2:$O$3275,15)</f>
        <v>5000</v>
      </c>
      <c r="L23" s="6">
        <f t="shared" si="2"/>
        <v>1</v>
      </c>
    </row>
    <row r="24" ht="12.75" customHeight="1">
      <c r="A24" s="81" t="s">
        <v>13</v>
      </c>
      <c r="B24" s="80" t="s">
        <v>2005</v>
      </c>
      <c r="C24" s="85">
        <v>851.0</v>
      </c>
      <c r="D24" s="6" t="s">
        <v>9512</v>
      </c>
      <c r="E24" s="80" t="s">
        <v>1902</v>
      </c>
      <c r="F24" s="80" t="s">
        <v>2019</v>
      </c>
      <c r="H24" s="80" t="s">
        <v>1868</v>
      </c>
      <c r="I24" s="86" t="s">
        <v>9513</v>
      </c>
      <c r="K24" s="30">
        <f>VLOOKUP(A24,'All Yearling Sale Lots'!$A$2:$O$3275,15)</f>
        <v>5000</v>
      </c>
      <c r="L24" s="6">
        <f t="shared" si="2"/>
        <v>1</v>
      </c>
    </row>
    <row r="25" ht="12.75" customHeight="1">
      <c r="A25" s="26" t="s">
        <v>13</v>
      </c>
      <c r="B25" s="26" t="s">
        <v>2005</v>
      </c>
      <c r="C25" s="34">
        <v>851.0</v>
      </c>
      <c r="D25" s="27" t="s">
        <v>9514</v>
      </c>
      <c r="E25" s="26" t="s">
        <v>13</v>
      </c>
      <c r="F25" s="26" t="s">
        <v>1902</v>
      </c>
      <c r="G25" s="26" t="s">
        <v>13</v>
      </c>
      <c r="H25" s="26" t="s">
        <v>1868</v>
      </c>
      <c r="I25" s="26" t="s">
        <v>9513</v>
      </c>
      <c r="K25" s="30">
        <f>VLOOKUP(A25,'All Yearling Sale Lots'!$A$2:$O$3275,15)</f>
        <v>5000</v>
      </c>
      <c r="L25" s="6">
        <f t="shared" si="2"/>
        <v>1</v>
      </c>
    </row>
    <row r="26" ht="12.75" customHeight="1">
      <c r="A26" s="6" t="s">
        <v>13</v>
      </c>
      <c r="B26" s="81" t="s">
        <v>1949</v>
      </c>
      <c r="C26" s="89" t="s">
        <v>9515</v>
      </c>
      <c r="D26" s="6" t="s">
        <v>9516</v>
      </c>
      <c r="E26" s="82" t="s">
        <v>1902</v>
      </c>
      <c r="F26" s="6" t="s">
        <v>1924</v>
      </c>
      <c r="G26" s="6" t="s">
        <v>9517</v>
      </c>
      <c r="H26" s="6" t="s">
        <v>1450</v>
      </c>
      <c r="I26" s="6" t="s">
        <v>9469</v>
      </c>
      <c r="J26" s="7">
        <v>36000.0</v>
      </c>
      <c r="K26" s="7">
        <v>5000.0</v>
      </c>
      <c r="L26" s="6">
        <f t="shared" si="2"/>
        <v>0</v>
      </c>
    </row>
    <row r="27" ht="12.75" customHeight="1">
      <c r="A27" s="6" t="s">
        <v>13</v>
      </c>
      <c r="B27" s="81" t="s">
        <v>1949</v>
      </c>
      <c r="C27" s="6" t="s">
        <v>9518</v>
      </c>
      <c r="D27" s="6" t="s">
        <v>9519</v>
      </c>
      <c r="E27" s="82" t="s">
        <v>1902</v>
      </c>
      <c r="F27" s="6" t="s">
        <v>1924</v>
      </c>
      <c r="G27" s="6" t="s">
        <v>9520</v>
      </c>
      <c r="H27" s="10" t="s">
        <v>1791</v>
      </c>
      <c r="I27" s="10" t="s">
        <v>9469</v>
      </c>
      <c r="J27" s="7">
        <v>1200.0</v>
      </c>
      <c r="K27" s="7">
        <v>5000.0</v>
      </c>
      <c r="L27" s="6">
        <f t="shared" si="2"/>
        <v>1</v>
      </c>
    </row>
    <row r="28" ht="12.75" customHeight="1">
      <c r="A28" s="6" t="s">
        <v>16</v>
      </c>
      <c r="B28" s="80" t="s">
        <v>1900</v>
      </c>
      <c r="C28" s="6">
        <v>201.0</v>
      </c>
      <c r="D28" s="6" t="s">
        <v>9521</v>
      </c>
      <c r="E28" s="6" t="s">
        <v>1902</v>
      </c>
      <c r="G28" s="6" t="s">
        <v>9522</v>
      </c>
      <c r="H28" s="6" t="s">
        <v>1442</v>
      </c>
      <c r="J28" s="6" t="s">
        <v>9523</v>
      </c>
      <c r="K28" s="30">
        <f>VLOOKUP(A28,'All Yearling Sale Lots'!$A$2:$O$3275,15)</f>
        <v>15000</v>
      </c>
      <c r="L28" s="80">
        <v>0.0</v>
      </c>
    </row>
    <row r="29" ht="12.75" customHeight="1">
      <c r="A29" s="26" t="s">
        <v>16</v>
      </c>
      <c r="B29" s="34" t="s">
        <v>1921</v>
      </c>
      <c r="C29" s="39" t="s">
        <v>6689</v>
      </c>
      <c r="D29" s="28" t="s">
        <v>9524</v>
      </c>
      <c r="E29" s="26" t="s">
        <v>1905</v>
      </c>
      <c r="F29" s="28" t="s">
        <v>1924</v>
      </c>
      <c r="G29" s="28" t="s">
        <v>88</v>
      </c>
      <c r="H29" s="28" t="s">
        <v>1882</v>
      </c>
      <c r="I29" s="28" t="s">
        <v>9465</v>
      </c>
      <c r="K29" s="30">
        <f>VLOOKUP(A29,'All Yearling Sale Lots'!$A$2:$O$3275,15)</f>
        <v>15000</v>
      </c>
      <c r="L29" s="6">
        <f t="shared" ref="L29:L36" si="3">IF(J29&lt;K29,1,0)</f>
        <v>1</v>
      </c>
      <c r="M29" s="28"/>
      <c r="N29" s="28"/>
    </row>
    <row r="30" ht="12.75" customHeight="1">
      <c r="A30" s="25" t="s">
        <v>16</v>
      </c>
      <c r="B30" s="35" t="s">
        <v>1949</v>
      </c>
      <c r="C30" s="27" t="s">
        <v>9525</v>
      </c>
      <c r="D30" s="28" t="s">
        <v>9526</v>
      </c>
      <c r="E30" s="28" t="s">
        <v>1905</v>
      </c>
      <c r="F30" s="28" t="s">
        <v>1924</v>
      </c>
      <c r="G30" s="28" t="s">
        <v>9527</v>
      </c>
      <c r="H30" s="32" t="s">
        <v>1736</v>
      </c>
      <c r="I30" s="32" t="s">
        <v>9465</v>
      </c>
      <c r="J30" s="29">
        <v>8400.0</v>
      </c>
      <c r="K30" s="49">
        <v>7000.0</v>
      </c>
      <c r="L30" s="6">
        <f t="shared" si="3"/>
        <v>0</v>
      </c>
    </row>
    <row r="31" ht="12.75" customHeight="1">
      <c r="A31" s="25" t="s">
        <v>16</v>
      </c>
      <c r="B31" s="35" t="s">
        <v>1949</v>
      </c>
      <c r="C31" s="27" t="s">
        <v>9528</v>
      </c>
      <c r="D31" s="28" t="s">
        <v>9529</v>
      </c>
      <c r="E31" s="28" t="s">
        <v>1905</v>
      </c>
      <c r="F31" s="28" t="s">
        <v>1924</v>
      </c>
      <c r="G31" s="28" t="s">
        <v>9530</v>
      </c>
      <c r="H31" s="32" t="s">
        <v>1614</v>
      </c>
      <c r="I31" s="32" t="s">
        <v>9465</v>
      </c>
      <c r="J31" s="29">
        <v>16800.0</v>
      </c>
      <c r="K31" s="49">
        <v>14000.0</v>
      </c>
      <c r="L31" s="6">
        <f t="shared" si="3"/>
        <v>0</v>
      </c>
    </row>
    <row r="32" ht="12.75" customHeight="1">
      <c r="A32" s="6" t="s">
        <v>16</v>
      </c>
      <c r="B32" s="81" t="s">
        <v>1949</v>
      </c>
      <c r="C32" s="89" t="s">
        <v>9531</v>
      </c>
      <c r="D32" s="6" t="s">
        <v>9532</v>
      </c>
      <c r="E32" s="82" t="s">
        <v>1902</v>
      </c>
      <c r="F32" s="6" t="s">
        <v>1924</v>
      </c>
      <c r="G32" s="6" t="s">
        <v>9533</v>
      </c>
      <c r="H32" s="6" t="s">
        <v>1679</v>
      </c>
      <c r="I32" s="6" t="s">
        <v>9469</v>
      </c>
      <c r="J32" s="7">
        <v>25200.0</v>
      </c>
      <c r="K32" s="7">
        <v>15000.0</v>
      </c>
      <c r="L32" s="6">
        <f t="shared" si="3"/>
        <v>0</v>
      </c>
    </row>
    <row r="33" ht="12.75" customHeight="1">
      <c r="A33" s="6" t="s">
        <v>16</v>
      </c>
      <c r="B33" s="81" t="s">
        <v>1949</v>
      </c>
      <c r="C33" s="6" t="s">
        <v>9534</v>
      </c>
      <c r="D33" s="6" t="s">
        <v>9535</v>
      </c>
      <c r="E33" s="82" t="s">
        <v>1902</v>
      </c>
      <c r="F33" s="6" t="s">
        <v>1924</v>
      </c>
      <c r="G33" s="6" t="s">
        <v>9536</v>
      </c>
      <c r="H33" s="10" t="s">
        <v>1605</v>
      </c>
      <c r="I33" s="10" t="s">
        <v>9469</v>
      </c>
      <c r="J33" s="7">
        <v>24000.0</v>
      </c>
      <c r="K33" s="7">
        <v>15000.0</v>
      </c>
      <c r="L33" s="6">
        <f t="shared" si="3"/>
        <v>0</v>
      </c>
    </row>
    <row r="34" ht="12.75" customHeight="1">
      <c r="A34" s="6" t="s">
        <v>17</v>
      </c>
      <c r="B34" s="80" t="s">
        <v>9508</v>
      </c>
      <c r="C34" s="88" t="s">
        <v>6540</v>
      </c>
      <c r="D34" s="6" t="s">
        <v>9537</v>
      </c>
      <c r="E34" s="6" t="s">
        <v>1905</v>
      </c>
      <c r="F34" s="6" t="s">
        <v>1944</v>
      </c>
      <c r="G34" s="6" t="s">
        <v>9538</v>
      </c>
      <c r="H34" s="6" t="s">
        <v>9539</v>
      </c>
      <c r="I34" s="6" t="s">
        <v>9465</v>
      </c>
      <c r="J34" s="45">
        <v>1500.0</v>
      </c>
      <c r="K34" s="30">
        <f>VLOOKUP(A34,'All Yearling Sale Lots'!$A$2:$O$3275,15)</f>
        <v>5000</v>
      </c>
      <c r="L34" s="6">
        <f t="shared" si="3"/>
        <v>1</v>
      </c>
    </row>
    <row r="35" ht="12.75" customHeight="1">
      <c r="A35" s="6" t="s">
        <v>17</v>
      </c>
      <c r="B35" s="80" t="s">
        <v>9508</v>
      </c>
      <c r="C35" s="88" t="s">
        <v>5483</v>
      </c>
      <c r="D35" s="6" t="s">
        <v>9540</v>
      </c>
      <c r="E35" s="6" t="s">
        <v>1905</v>
      </c>
      <c r="F35" s="6" t="s">
        <v>1952</v>
      </c>
      <c r="G35" s="6" t="s">
        <v>9541</v>
      </c>
      <c r="H35" s="6" t="s">
        <v>1816</v>
      </c>
      <c r="I35" s="6" t="s">
        <v>9465</v>
      </c>
      <c r="J35" s="45"/>
      <c r="K35" s="30">
        <f>VLOOKUP(A35,'All Yearling Sale Lots'!$A$2:$O$3275,15)</f>
        <v>5000</v>
      </c>
      <c r="L35" s="6">
        <f t="shared" si="3"/>
        <v>1</v>
      </c>
    </row>
    <row r="36" ht="12.75" customHeight="1">
      <c r="A36" s="6" t="s">
        <v>17</v>
      </c>
      <c r="B36" s="80" t="s">
        <v>9508</v>
      </c>
      <c r="C36" s="88" t="s">
        <v>9542</v>
      </c>
      <c r="D36" s="6" t="s">
        <v>9543</v>
      </c>
      <c r="E36" s="6" t="s">
        <v>1902</v>
      </c>
      <c r="F36" s="6" t="s">
        <v>1924</v>
      </c>
      <c r="G36" s="6" t="s">
        <v>9544</v>
      </c>
      <c r="H36" s="6" t="s">
        <v>1768</v>
      </c>
      <c r="I36" s="6" t="s">
        <v>9465</v>
      </c>
      <c r="J36" s="45"/>
      <c r="K36" s="30">
        <f>VLOOKUP(A36,'All Yearling Sale Lots'!$A$2:$O$3275,15)</f>
        <v>5000</v>
      </c>
      <c r="L36" s="6">
        <f t="shared" si="3"/>
        <v>1</v>
      </c>
    </row>
    <row r="37" ht="12.75" customHeight="1">
      <c r="A37" s="6" t="s">
        <v>17</v>
      </c>
      <c r="B37" s="83" t="s">
        <v>9508</v>
      </c>
      <c r="C37" s="88" t="s">
        <v>6343</v>
      </c>
      <c r="D37" s="6" t="s">
        <v>9545</v>
      </c>
      <c r="E37" s="6" t="s">
        <v>1902</v>
      </c>
      <c r="F37" s="6" t="s">
        <v>1924</v>
      </c>
      <c r="G37" s="6" t="s">
        <v>9546</v>
      </c>
      <c r="H37" s="6" t="s">
        <v>1449</v>
      </c>
      <c r="I37" s="6" t="s">
        <v>9465</v>
      </c>
      <c r="J37" s="45">
        <v>7500.0</v>
      </c>
      <c r="K37" s="30">
        <f>VLOOKUP(A37,'All Yearling Sale Lots'!$A$2:$O$3275,15)</f>
        <v>5000</v>
      </c>
      <c r="L37" s="80">
        <v>0.0</v>
      </c>
    </row>
    <row r="38" ht="12.75" customHeight="1">
      <c r="A38" s="6" t="s">
        <v>18</v>
      </c>
      <c r="B38" s="80" t="s">
        <v>9508</v>
      </c>
      <c r="C38" s="88" t="s">
        <v>9547</v>
      </c>
      <c r="D38" s="6" t="s">
        <v>9548</v>
      </c>
      <c r="E38" s="6" t="s">
        <v>1905</v>
      </c>
      <c r="F38" s="6" t="s">
        <v>1952</v>
      </c>
      <c r="G38" s="6" t="s">
        <v>9549</v>
      </c>
      <c r="H38" s="6" t="s">
        <v>1586</v>
      </c>
      <c r="I38" s="6" t="s">
        <v>9465</v>
      </c>
      <c r="J38" s="45">
        <v>28000.0</v>
      </c>
      <c r="K38" s="30">
        <f>VLOOKUP(A38,'All Yearling Sale Lots'!$A$2:$O$3275,15)</f>
        <v>17500</v>
      </c>
      <c r="L38" s="6">
        <f t="shared" ref="L38:L39" si="4">IF(J38&lt;K38,1,0)</f>
        <v>0</v>
      </c>
    </row>
    <row r="39" ht="12.75" customHeight="1">
      <c r="A39" s="6" t="s">
        <v>18</v>
      </c>
      <c r="B39" s="80" t="s">
        <v>9508</v>
      </c>
      <c r="C39" s="88" t="s">
        <v>5963</v>
      </c>
      <c r="D39" s="6" t="s">
        <v>9550</v>
      </c>
      <c r="E39" s="6" t="s">
        <v>1905</v>
      </c>
      <c r="F39" s="6" t="s">
        <v>1924</v>
      </c>
      <c r="G39" s="6" t="s">
        <v>9551</v>
      </c>
      <c r="H39" s="6" t="s">
        <v>1530</v>
      </c>
      <c r="I39" s="6" t="s">
        <v>9469</v>
      </c>
      <c r="J39" s="45">
        <v>5000.0</v>
      </c>
      <c r="K39" s="30">
        <f>VLOOKUP(A39,'All Yearling Sale Lots'!$A$2:$O$3275,15)</f>
        <v>17500</v>
      </c>
      <c r="L39" s="6">
        <f t="shared" si="4"/>
        <v>1</v>
      </c>
    </row>
    <row r="40" ht="12.75" customHeight="1">
      <c r="A40" s="80" t="s">
        <v>18</v>
      </c>
      <c r="B40" s="83" t="s">
        <v>9479</v>
      </c>
      <c r="C40" s="83">
        <v>319.0</v>
      </c>
      <c r="D40" s="80" t="s">
        <v>9552</v>
      </c>
      <c r="E40" s="6" t="s">
        <v>1902</v>
      </c>
      <c r="H40" s="80" t="s">
        <v>1403</v>
      </c>
      <c r="I40" s="80" t="s">
        <v>9553</v>
      </c>
      <c r="J40" s="90">
        <v>0.0</v>
      </c>
      <c r="K40" s="30">
        <f>VLOOKUP(A40,'All Yearling Sale Lots'!$A$2:$O$3275,15)</f>
        <v>17500</v>
      </c>
      <c r="L40" s="80">
        <v>0.0</v>
      </c>
    </row>
    <row r="41" ht="12.75" customHeight="1">
      <c r="A41" s="80" t="s">
        <v>18</v>
      </c>
      <c r="B41" s="83" t="s">
        <v>9479</v>
      </c>
      <c r="C41" s="83">
        <v>493.0</v>
      </c>
      <c r="D41" s="80" t="s">
        <v>9554</v>
      </c>
      <c r="E41" s="6" t="s">
        <v>1902</v>
      </c>
      <c r="H41" s="80" t="s">
        <v>1858</v>
      </c>
      <c r="I41" s="80" t="s">
        <v>9555</v>
      </c>
      <c r="J41" s="84">
        <v>40000.0</v>
      </c>
      <c r="K41" s="30">
        <f>VLOOKUP(A41,'All Yearling Sale Lots'!$A$2:$O$3275,15)</f>
        <v>17500</v>
      </c>
      <c r="L41" s="6">
        <f t="shared" ref="L41:L43" si="5">IF(J41&lt;K41,1,0)</f>
        <v>0</v>
      </c>
    </row>
    <row r="42" ht="12.75" customHeight="1">
      <c r="A42" s="81" t="s">
        <v>18</v>
      </c>
      <c r="B42" s="83" t="s">
        <v>9556</v>
      </c>
      <c r="C42" s="83">
        <v>53.0</v>
      </c>
      <c r="D42" s="80" t="s">
        <v>9557</v>
      </c>
      <c r="E42" s="80" t="s">
        <v>1902</v>
      </c>
      <c r="F42" s="81"/>
      <c r="G42" s="80"/>
      <c r="H42" s="80" t="s">
        <v>1839</v>
      </c>
      <c r="I42" s="80" t="s">
        <v>9558</v>
      </c>
      <c r="J42" s="91">
        <v>20000.0</v>
      </c>
      <c r="K42" s="30">
        <f>VLOOKUP(A42,'All Yearling Sale Lots'!$A$2:$O$3275,15)</f>
        <v>17500</v>
      </c>
      <c r="L42" s="6">
        <f t="shared" si="5"/>
        <v>0</v>
      </c>
    </row>
    <row r="43" ht="12.75" customHeight="1">
      <c r="A43" s="81" t="s">
        <v>18</v>
      </c>
      <c r="B43" s="83" t="s">
        <v>9556</v>
      </c>
      <c r="C43" s="83">
        <v>136.0</v>
      </c>
      <c r="D43" s="80" t="s">
        <v>9559</v>
      </c>
      <c r="E43" s="6" t="s">
        <v>1902</v>
      </c>
      <c r="F43" s="81"/>
      <c r="G43" s="80"/>
      <c r="H43" s="80" t="s">
        <v>1839</v>
      </c>
      <c r="I43" s="80" t="s">
        <v>9560</v>
      </c>
      <c r="J43" s="84"/>
      <c r="K43" s="30">
        <f>VLOOKUP(A43,'All Yearling Sale Lots'!$A$2:$O$3275,15)</f>
        <v>17500</v>
      </c>
      <c r="L43" s="6">
        <f t="shared" si="5"/>
        <v>1</v>
      </c>
    </row>
    <row r="44" ht="12.75" customHeight="1">
      <c r="A44" s="80" t="s">
        <v>18</v>
      </c>
      <c r="B44" s="80" t="s">
        <v>9482</v>
      </c>
      <c r="C44" s="85">
        <v>705.0</v>
      </c>
      <c r="D44" s="80" t="s">
        <v>9561</v>
      </c>
      <c r="E44" s="80" t="s">
        <v>1902</v>
      </c>
      <c r="F44" s="80" t="s">
        <v>1952</v>
      </c>
      <c r="G44" s="80">
        <v>2023.0</v>
      </c>
      <c r="H44" s="80" t="s">
        <v>1431</v>
      </c>
      <c r="I44" s="80" t="s">
        <v>9562</v>
      </c>
      <c r="J44" s="92"/>
      <c r="K44" s="30">
        <f>VLOOKUP(A44,'All Yearling Sale Lots'!$A$2:$O$3275,15)</f>
        <v>17500</v>
      </c>
      <c r="L44" s="80">
        <v>0.0</v>
      </c>
    </row>
    <row r="45" ht="12.75" customHeight="1">
      <c r="A45" s="80" t="s">
        <v>18</v>
      </c>
      <c r="B45" s="85" t="s">
        <v>9482</v>
      </c>
      <c r="C45" s="85">
        <v>551.0</v>
      </c>
      <c r="D45" s="6" t="str">
        <f t="shared" ref="D45:D46" si="6">CONCAT(A45,G45)</f>
        <v>Australia (GB)Voice of Truth (IRE)</v>
      </c>
      <c r="E45" s="80" t="s">
        <v>9563</v>
      </c>
      <c r="F45" s="80" t="s">
        <v>2432</v>
      </c>
      <c r="G45" s="80" t="s">
        <v>9564</v>
      </c>
      <c r="H45" s="80" t="s">
        <v>1449</v>
      </c>
      <c r="I45" s="80" t="s">
        <v>9469</v>
      </c>
      <c r="J45" s="6">
        <v>2.0E7</v>
      </c>
      <c r="K45" s="30">
        <f>VLOOKUP(A45,'All Yearling Sale Lots'!$A$2:$O$3275,15)</f>
        <v>17500</v>
      </c>
      <c r="L45" s="80">
        <v>0.0</v>
      </c>
    </row>
    <row r="46" ht="12.75" customHeight="1">
      <c r="A46" s="80" t="s">
        <v>18</v>
      </c>
      <c r="B46" s="85" t="s">
        <v>9482</v>
      </c>
      <c r="C46" s="85">
        <v>547.0</v>
      </c>
      <c r="D46" s="6" t="str">
        <f t="shared" si="6"/>
        <v>Australia (GB)Vestavia (IRE)</v>
      </c>
      <c r="E46" s="80" t="s">
        <v>9563</v>
      </c>
      <c r="F46" s="80" t="s">
        <v>2139</v>
      </c>
      <c r="G46" s="80" t="s">
        <v>9565</v>
      </c>
      <c r="H46" s="80" t="s">
        <v>1731</v>
      </c>
      <c r="I46" s="80" t="s">
        <v>9469</v>
      </c>
      <c r="J46" s="6">
        <v>2.0E7</v>
      </c>
      <c r="K46" s="30">
        <f>VLOOKUP(A46,'All Yearling Sale Lots'!$A$2:$O$3275,15)</f>
        <v>17500</v>
      </c>
      <c r="L46" s="6">
        <f t="shared" ref="L46:L88" si="7">IF(J46&lt;K46,1,0)</f>
        <v>0</v>
      </c>
    </row>
    <row r="47" ht="12.75" customHeight="1">
      <c r="A47" s="80" t="s">
        <v>18</v>
      </c>
      <c r="B47" s="80" t="s">
        <v>1937</v>
      </c>
      <c r="C47" s="44" t="s">
        <v>6168</v>
      </c>
      <c r="D47" s="6" t="s">
        <v>9566</v>
      </c>
      <c r="E47" s="6" t="s">
        <v>1902</v>
      </c>
      <c r="F47" s="6" t="s">
        <v>1924</v>
      </c>
      <c r="H47" s="6" t="s">
        <v>1790</v>
      </c>
      <c r="I47" s="6" t="s">
        <v>9465</v>
      </c>
      <c r="J47" s="45">
        <v>38000.0</v>
      </c>
      <c r="K47" s="30">
        <f>VLOOKUP(A47,'All Yearling Sale Lots'!$A$2:$O$3275,15)</f>
        <v>17500</v>
      </c>
      <c r="L47" s="6">
        <f t="shared" si="7"/>
        <v>0</v>
      </c>
    </row>
    <row r="48" ht="12.75" customHeight="1">
      <c r="A48" s="6" t="s">
        <v>19</v>
      </c>
      <c r="B48" s="80" t="s">
        <v>9508</v>
      </c>
      <c r="C48" s="88" t="s">
        <v>9567</v>
      </c>
      <c r="D48" s="6" t="s">
        <v>9568</v>
      </c>
      <c r="E48" s="6" t="s">
        <v>1902</v>
      </c>
      <c r="F48" s="6" t="s">
        <v>1924</v>
      </c>
      <c r="G48" s="6" t="s">
        <v>9569</v>
      </c>
      <c r="H48" s="6" t="s">
        <v>9570</v>
      </c>
      <c r="I48" s="6" t="s">
        <v>9465</v>
      </c>
      <c r="J48" s="45">
        <v>11000.0</v>
      </c>
      <c r="K48" s="30">
        <f>VLOOKUP(A48,'All Yearling Sale Lots'!$A$2:$O$3275,15)</f>
        <v>5000</v>
      </c>
      <c r="L48" s="6">
        <f t="shared" si="7"/>
        <v>0</v>
      </c>
    </row>
    <row r="49" ht="12.75" customHeight="1">
      <c r="A49" s="80" t="s">
        <v>19</v>
      </c>
      <c r="B49" s="80" t="s">
        <v>9508</v>
      </c>
      <c r="C49" s="88" t="s">
        <v>5001</v>
      </c>
      <c r="D49" s="6" t="s">
        <v>9571</v>
      </c>
      <c r="E49" s="6" t="s">
        <v>1905</v>
      </c>
      <c r="F49" s="6" t="s">
        <v>1924</v>
      </c>
      <c r="G49" s="6" t="s">
        <v>9572</v>
      </c>
      <c r="H49" s="6" t="s">
        <v>1616</v>
      </c>
      <c r="I49" s="6" t="s">
        <v>9469</v>
      </c>
      <c r="J49" s="45">
        <v>30000.0</v>
      </c>
      <c r="K49" s="30">
        <f>VLOOKUP(A49,'All Yearling Sale Lots'!$A$2:$O$3275,15)</f>
        <v>5000</v>
      </c>
      <c r="L49" s="6">
        <f t="shared" si="7"/>
        <v>0</v>
      </c>
    </row>
    <row r="50" ht="12.75" customHeight="1">
      <c r="A50" s="81" t="s">
        <v>19</v>
      </c>
      <c r="B50" s="80" t="s">
        <v>2005</v>
      </c>
      <c r="C50" s="85">
        <v>912.0</v>
      </c>
      <c r="D50" s="6" t="s">
        <v>9573</v>
      </c>
      <c r="E50" s="80" t="s">
        <v>1905</v>
      </c>
      <c r="F50" s="80" t="s">
        <v>2019</v>
      </c>
      <c r="H50" s="80" t="s">
        <v>9574</v>
      </c>
      <c r="I50" s="86" t="s">
        <v>9523</v>
      </c>
      <c r="K50" s="30">
        <f>VLOOKUP(A50,'All Yearling Sale Lots'!$A$2:$O$3275,15)</f>
        <v>5000</v>
      </c>
      <c r="L50" s="6">
        <f t="shared" si="7"/>
        <v>1</v>
      </c>
    </row>
    <row r="51" ht="12.75" customHeight="1">
      <c r="A51" s="26" t="s">
        <v>19</v>
      </c>
      <c r="B51" s="26" t="s">
        <v>2005</v>
      </c>
      <c r="C51" s="34">
        <v>912.0</v>
      </c>
      <c r="D51" s="27" t="s">
        <v>9573</v>
      </c>
      <c r="E51" s="26" t="s">
        <v>1905</v>
      </c>
      <c r="G51" s="26" t="s">
        <v>9575</v>
      </c>
      <c r="H51" s="26" t="s">
        <v>9574</v>
      </c>
      <c r="I51" s="26" t="s">
        <v>9523</v>
      </c>
      <c r="K51" s="30">
        <f>VLOOKUP(A51,'All Yearling Sale Lots'!$A$2:$O$3275,15)</f>
        <v>5000</v>
      </c>
      <c r="L51" s="6">
        <f t="shared" si="7"/>
        <v>1</v>
      </c>
    </row>
    <row r="52" ht="12.75" customHeight="1">
      <c r="A52" s="80" t="s">
        <v>19</v>
      </c>
      <c r="B52" s="80" t="s">
        <v>9482</v>
      </c>
      <c r="C52" s="85">
        <v>708.0</v>
      </c>
      <c r="D52" s="80" t="s">
        <v>9576</v>
      </c>
      <c r="E52" s="80" t="s">
        <v>1902</v>
      </c>
      <c r="F52" s="80" t="s">
        <v>1924</v>
      </c>
      <c r="G52" s="80">
        <v>2023.0</v>
      </c>
      <c r="H52" s="86" t="s">
        <v>9577</v>
      </c>
      <c r="I52" s="80" t="s">
        <v>9558</v>
      </c>
      <c r="J52" s="93">
        <v>20000.0</v>
      </c>
      <c r="K52" s="30">
        <f>VLOOKUP(A52,'All Yearling Sale Lots'!$A$2:$O$3275,15)</f>
        <v>5000</v>
      </c>
      <c r="L52" s="6">
        <f t="shared" si="7"/>
        <v>0</v>
      </c>
    </row>
    <row r="53" ht="12.75" customHeight="1">
      <c r="A53" s="80" t="str">
        <f t="shared" ref="A53:A54" si="8">LEFT(G53, FIND(" x ", G53) - 1)</f>
        <v>Awtaad (IRE)</v>
      </c>
      <c r="B53" s="85" t="s">
        <v>9482</v>
      </c>
      <c r="C53" s="85">
        <v>609.0</v>
      </c>
      <c r="D53" s="6" t="str">
        <f t="shared" ref="D53:D54" si="9">CONCAT(A53,G53)</f>
        <v>Awtaad (IRE)Awtaad (IRE) x Art of Persuasion (GB)</v>
      </c>
      <c r="E53" s="80" t="s">
        <v>9578</v>
      </c>
      <c r="F53" s="80" t="s">
        <v>2007</v>
      </c>
      <c r="G53" s="80" t="s">
        <v>9579</v>
      </c>
      <c r="H53" s="80" t="s">
        <v>1785</v>
      </c>
      <c r="I53" s="80" t="s">
        <v>9580</v>
      </c>
      <c r="J53" s="6">
        <v>0.0</v>
      </c>
      <c r="K53" s="30">
        <f>VLOOKUP(A53,'All Yearling Sale Lots'!$A$2:$O$3275,15)</f>
        <v>5000</v>
      </c>
      <c r="L53" s="6">
        <f t="shared" si="7"/>
        <v>1</v>
      </c>
    </row>
    <row r="54" ht="12.75" customHeight="1">
      <c r="A54" s="80" t="str">
        <f t="shared" si="8"/>
        <v>Awtaad (IRE)</v>
      </c>
      <c r="B54" s="85" t="s">
        <v>9482</v>
      </c>
      <c r="C54" s="85">
        <v>629.0</v>
      </c>
      <c r="D54" s="6" t="str">
        <f t="shared" si="9"/>
        <v>Awtaad (IRE)Awtaad (IRE) x Beramana (FR)</v>
      </c>
      <c r="E54" s="80" t="s">
        <v>9563</v>
      </c>
      <c r="F54" s="80" t="s">
        <v>2010</v>
      </c>
      <c r="G54" s="80" t="s">
        <v>9581</v>
      </c>
      <c r="H54" s="80" t="s">
        <v>9582</v>
      </c>
      <c r="I54" s="80" t="s">
        <v>9580</v>
      </c>
      <c r="J54" s="6">
        <v>0.0</v>
      </c>
      <c r="K54" s="30">
        <f>VLOOKUP(A54,'All Yearling Sale Lots'!$A$2:$O$3275,15)</f>
        <v>5000</v>
      </c>
      <c r="L54" s="6">
        <f t="shared" si="7"/>
        <v>1</v>
      </c>
    </row>
    <row r="55" ht="12.75" customHeight="1">
      <c r="A55" s="6" t="s">
        <v>20</v>
      </c>
      <c r="B55" s="81" t="s">
        <v>1949</v>
      </c>
      <c r="C55" s="6" t="s">
        <v>9583</v>
      </c>
      <c r="D55" s="6" t="s">
        <v>9584</v>
      </c>
      <c r="E55" s="82" t="s">
        <v>1902</v>
      </c>
      <c r="F55" s="6" t="s">
        <v>1924</v>
      </c>
      <c r="G55" s="6" t="s">
        <v>9585</v>
      </c>
      <c r="H55" s="10" t="s">
        <v>1874</v>
      </c>
      <c r="I55" s="10" t="s">
        <v>9469</v>
      </c>
      <c r="J55" s="7">
        <v>1200.0</v>
      </c>
      <c r="K55" s="7">
        <v>5000.0</v>
      </c>
      <c r="L55" s="6">
        <f t="shared" si="7"/>
        <v>1</v>
      </c>
    </row>
    <row r="56" ht="12.75" customHeight="1">
      <c r="A56" s="6" t="s">
        <v>21</v>
      </c>
      <c r="B56" s="80" t="s">
        <v>9508</v>
      </c>
      <c r="C56" s="88" t="s">
        <v>5326</v>
      </c>
      <c r="D56" s="6" t="s">
        <v>9586</v>
      </c>
      <c r="E56" s="6" t="s">
        <v>1902</v>
      </c>
      <c r="F56" s="6" t="s">
        <v>1924</v>
      </c>
      <c r="G56" s="6" t="s">
        <v>9587</v>
      </c>
      <c r="H56" s="6" t="s">
        <v>1560</v>
      </c>
      <c r="I56" s="6" t="s">
        <v>9469</v>
      </c>
      <c r="J56" s="45">
        <v>20000.0</v>
      </c>
      <c r="K56" s="30">
        <f>VLOOKUP(A56,'All Yearling Sale Lots'!$A$2:$O$3275,15)</f>
        <v>12000</v>
      </c>
      <c r="L56" s="6">
        <f t="shared" si="7"/>
        <v>0</v>
      </c>
    </row>
    <row r="57" ht="12.75" customHeight="1">
      <c r="A57" s="6" t="s">
        <v>21</v>
      </c>
      <c r="B57" s="80" t="s">
        <v>1900</v>
      </c>
      <c r="C57" s="6">
        <v>298.0</v>
      </c>
      <c r="D57" s="6" t="s">
        <v>9588</v>
      </c>
      <c r="E57" s="6" t="s">
        <v>1905</v>
      </c>
      <c r="G57" s="6" t="s">
        <v>9589</v>
      </c>
      <c r="H57" s="6" t="s">
        <v>1736</v>
      </c>
      <c r="J57" s="6" t="s">
        <v>9558</v>
      </c>
      <c r="K57" s="30">
        <f>VLOOKUP(A57,'All Yearling Sale Lots'!$A$2:$O$3275,15)</f>
        <v>12000</v>
      </c>
      <c r="L57" s="6">
        <f t="shared" si="7"/>
        <v>0</v>
      </c>
    </row>
    <row r="58" ht="12.75" customHeight="1">
      <c r="A58" s="81" t="s">
        <v>21</v>
      </c>
      <c r="B58" s="94" t="s">
        <v>9556</v>
      </c>
      <c r="C58" s="83">
        <v>51.0</v>
      </c>
      <c r="D58" s="80" t="s">
        <v>9590</v>
      </c>
      <c r="E58" s="6" t="s">
        <v>1905</v>
      </c>
      <c r="F58" s="81"/>
      <c r="G58" s="80"/>
      <c r="H58" s="80" t="s">
        <v>1627</v>
      </c>
      <c r="I58" s="80" t="s">
        <v>9591</v>
      </c>
      <c r="J58" s="91">
        <v>150000.0</v>
      </c>
      <c r="K58" s="30">
        <f>VLOOKUP(A58,'All Yearling Sale Lots'!$A$2:$O$3275,15)</f>
        <v>12000</v>
      </c>
      <c r="L58" s="6">
        <f t="shared" si="7"/>
        <v>0</v>
      </c>
    </row>
    <row r="59" ht="12.75" customHeight="1">
      <c r="A59" s="80" t="s">
        <v>21</v>
      </c>
      <c r="B59" s="85" t="s">
        <v>9482</v>
      </c>
      <c r="C59" s="85">
        <v>565.0</v>
      </c>
      <c r="D59" s="6" t="str">
        <f>CONCAT(A59,G59)</f>
        <v>Bated Breath (GB)Zaminast (GB)</v>
      </c>
      <c r="E59" s="80" t="s">
        <v>9563</v>
      </c>
      <c r="F59" s="80" t="s">
        <v>2010</v>
      </c>
      <c r="G59" s="80" t="s">
        <v>9592</v>
      </c>
      <c r="H59" s="80" t="s">
        <v>1655</v>
      </c>
      <c r="I59" s="80" t="s">
        <v>9469</v>
      </c>
      <c r="J59" s="6">
        <v>5000000.0</v>
      </c>
      <c r="K59" s="30">
        <f>VLOOKUP(A59,'All Yearling Sale Lots'!$A$2:$O$3275,15)</f>
        <v>12000</v>
      </c>
      <c r="L59" s="6">
        <f t="shared" si="7"/>
        <v>0</v>
      </c>
    </row>
    <row r="60" ht="12.75" customHeight="1">
      <c r="A60" s="6" t="s">
        <v>21</v>
      </c>
      <c r="B60" s="80" t="s">
        <v>1937</v>
      </c>
      <c r="C60" s="44" t="s">
        <v>5098</v>
      </c>
      <c r="D60" s="6" t="s">
        <v>9593</v>
      </c>
      <c r="E60" s="6" t="s">
        <v>1905</v>
      </c>
      <c r="F60" s="6" t="s">
        <v>1952</v>
      </c>
      <c r="G60" s="6" t="s">
        <v>9594</v>
      </c>
      <c r="H60" s="6" t="s">
        <v>1874</v>
      </c>
      <c r="I60" s="6" t="s">
        <v>9469</v>
      </c>
      <c r="J60" s="45">
        <v>26000.0</v>
      </c>
      <c r="K60" s="30">
        <f>VLOOKUP(A60,'All Yearling Sale Lots'!$A$2:$O$3275,15)</f>
        <v>12000</v>
      </c>
      <c r="L60" s="6">
        <f t="shared" si="7"/>
        <v>0</v>
      </c>
    </row>
    <row r="61" ht="12.75" customHeight="1">
      <c r="A61" s="6" t="s">
        <v>21</v>
      </c>
      <c r="B61" s="81" t="s">
        <v>1949</v>
      </c>
      <c r="C61" s="6" t="s">
        <v>9595</v>
      </c>
      <c r="D61" s="6" t="s">
        <v>9596</v>
      </c>
      <c r="E61" s="82" t="s">
        <v>1905</v>
      </c>
      <c r="F61" s="6" t="s">
        <v>1924</v>
      </c>
      <c r="G61" s="6" t="s">
        <v>9597</v>
      </c>
      <c r="H61" s="10" t="s">
        <v>1874</v>
      </c>
      <c r="I61" s="10" t="s">
        <v>9469</v>
      </c>
      <c r="J61" s="7">
        <v>6000.0</v>
      </c>
      <c r="K61" s="7">
        <v>12000.0</v>
      </c>
      <c r="L61" s="6">
        <f t="shared" si="7"/>
        <v>1</v>
      </c>
    </row>
    <row r="62" ht="12.75" customHeight="1">
      <c r="A62" s="6" t="s">
        <v>21</v>
      </c>
      <c r="B62" s="81" t="s">
        <v>1949</v>
      </c>
      <c r="C62" s="6" t="s">
        <v>9598</v>
      </c>
      <c r="D62" s="6" t="s">
        <v>9599</v>
      </c>
      <c r="E62" s="82" t="s">
        <v>1902</v>
      </c>
      <c r="F62" s="6" t="s">
        <v>1924</v>
      </c>
      <c r="G62" s="6" t="s">
        <v>9600</v>
      </c>
      <c r="H62" s="10" t="s">
        <v>1454</v>
      </c>
      <c r="I62" s="10" t="s">
        <v>9469</v>
      </c>
      <c r="J62" s="7">
        <v>1200.0</v>
      </c>
      <c r="K62" s="7">
        <v>12000.0</v>
      </c>
      <c r="L62" s="6">
        <f t="shared" si="7"/>
        <v>1</v>
      </c>
    </row>
    <row r="63" ht="12.75" customHeight="1">
      <c r="A63" s="6" t="s">
        <v>21</v>
      </c>
      <c r="B63" s="81" t="s">
        <v>1949</v>
      </c>
      <c r="C63" s="6" t="s">
        <v>9601</v>
      </c>
      <c r="D63" s="6" t="s">
        <v>9602</v>
      </c>
      <c r="E63" s="82" t="s">
        <v>1905</v>
      </c>
      <c r="F63" s="6" t="s">
        <v>1924</v>
      </c>
      <c r="G63" s="6" t="s">
        <v>9603</v>
      </c>
      <c r="H63" s="10" t="s">
        <v>1566</v>
      </c>
      <c r="I63" s="10" t="s">
        <v>9469</v>
      </c>
      <c r="J63" s="7">
        <v>6000.0</v>
      </c>
      <c r="K63" s="7">
        <v>12000.0</v>
      </c>
      <c r="L63" s="6">
        <f t="shared" si="7"/>
        <v>1</v>
      </c>
    </row>
    <row r="64" ht="12.75" customHeight="1">
      <c r="A64" s="6" t="s">
        <v>21</v>
      </c>
      <c r="B64" s="81" t="s">
        <v>1949</v>
      </c>
      <c r="C64" s="6" t="s">
        <v>9604</v>
      </c>
      <c r="D64" s="6" t="s">
        <v>9605</v>
      </c>
      <c r="E64" s="82" t="s">
        <v>1902</v>
      </c>
      <c r="F64" s="6" t="s">
        <v>1952</v>
      </c>
      <c r="G64" s="6" t="s">
        <v>9606</v>
      </c>
      <c r="H64" s="10" t="s">
        <v>358</v>
      </c>
      <c r="I64" s="10" t="s">
        <v>9469</v>
      </c>
      <c r="J64" s="7">
        <v>1200.0</v>
      </c>
      <c r="K64" s="7">
        <v>12000.0</v>
      </c>
      <c r="L64" s="6">
        <f t="shared" si="7"/>
        <v>1</v>
      </c>
    </row>
    <row r="65" ht="12.75" customHeight="1">
      <c r="A65" s="80" t="str">
        <f>LEFT(G65, FIND(" x ", G65) - 1)</f>
        <v>Belardo (IRE)</v>
      </c>
      <c r="B65" s="85" t="s">
        <v>9482</v>
      </c>
      <c r="C65" s="85">
        <v>623.0</v>
      </c>
      <c r="D65" s="6" t="str">
        <f>CONCAT(A65,G65)</f>
        <v>Belardo (IRE)Belardo (IRE) x Bantam (IRE)</v>
      </c>
      <c r="E65" s="80" t="s">
        <v>9563</v>
      </c>
      <c r="F65" s="80" t="s">
        <v>2010</v>
      </c>
      <c r="G65" s="80" t="s">
        <v>9607</v>
      </c>
      <c r="H65" s="80" t="s">
        <v>1680</v>
      </c>
      <c r="I65" s="80" t="s">
        <v>9608</v>
      </c>
      <c r="J65" s="80">
        <v>18000.0</v>
      </c>
      <c r="K65" s="30">
        <f>VLOOKUP(A65,'All Yearling Sale Lots'!$A$2:$O$3275,15)</f>
        <v>6600</v>
      </c>
      <c r="L65" s="6">
        <f t="shared" si="7"/>
        <v>0</v>
      </c>
    </row>
    <row r="66" ht="12.75" customHeight="1">
      <c r="A66" s="6" t="s">
        <v>24</v>
      </c>
      <c r="B66" s="34" t="s">
        <v>9609</v>
      </c>
      <c r="C66" s="95" t="s">
        <v>6029</v>
      </c>
      <c r="D66" s="28"/>
      <c r="E66" s="28" t="s">
        <v>1902</v>
      </c>
      <c r="G66" s="28" t="s">
        <v>9610</v>
      </c>
      <c r="H66" s="28" t="s">
        <v>1614</v>
      </c>
      <c r="I66" s="28" t="s">
        <v>9469</v>
      </c>
      <c r="J66" s="96">
        <v>60000.0</v>
      </c>
      <c r="K66" s="30">
        <f>VLOOKUP(A66,'All Yearling Sale Lots'!$A$2:$O$3275,15)</f>
        <v>60000</v>
      </c>
      <c r="L66" s="6">
        <f t="shared" si="7"/>
        <v>0</v>
      </c>
    </row>
    <row r="67" ht="12.75" customHeight="1">
      <c r="A67" s="6" t="s">
        <v>24</v>
      </c>
      <c r="B67" s="34" t="s">
        <v>9609</v>
      </c>
      <c r="C67" s="95" t="s">
        <v>2860</v>
      </c>
      <c r="D67" s="28"/>
      <c r="E67" s="28" t="s">
        <v>1905</v>
      </c>
      <c r="G67" s="28" t="s">
        <v>9611</v>
      </c>
      <c r="H67" s="28" t="s">
        <v>1808</v>
      </c>
      <c r="I67" s="28" t="s">
        <v>9469</v>
      </c>
      <c r="J67" s="96">
        <v>120000.0</v>
      </c>
      <c r="K67" s="30">
        <f>VLOOKUP(A67,'All Yearling Sale Lots'!$A$2:$O$3275,15)</f>
        <v>60000</v>
      </c>
      <c r="L67" s="6">
        <f t="shared" si="7"/>
        <v>0</v>
      </c>
    </row>
    <row r="68" ht="12.75" customHeight="1">
      <c r="A68" s="80" t="s">
        <v>24</v>
      </c>
      <c r="B68" s="83" t="s">
        <v>9479</v>
      </c>
      <c r="C68" s="83">
        <v>452.0</v>
      </c>
      <c r="D68" s="80" t="s">
        <v>9612</v>
      </c>
      <c r="E68" s="6" t="s">
        <v>1905</v>
      </c>
      <c r="H68" s="80" t="s">
        <v>1715</v>
      </c>
      <c r="I68" s="80" t="s">
        <v>9613</v>
      </c>
      <c r="J68" s="90">
        <v>90000.0</v>
      </c>
      <c r="K68" s="30">
        <f>VLOOKUP(A68,'All Yearling Sale Lots'!$A$2:$O$3275,15)</f>
        <v>60000</v>
      </c>
      <c r="L68" s="6">
        <f t="shared" si="7"/>
        <v>0</v>
      </c>
    </row>
    <row r="69" ht="12.75" customHeight="1">
      <c r="A69" s="80" t="s">
        <v>24</v>
      </c>
      <c r="B69" s="83" t="s">
        <v>9479</v>
      </c>
      <c r="C69" s="83">
        <v>308.0</v>
      </c>
      <c r="D69" s="80" t="s">
        <v>9614</v>
      </c>
      <c r="E69" s="6" t="s">
        <v>1905</v>
      </c>
      <c r="H69" s="80" t="s">
        <v>1387</v>
      </c>
      <c r="I69" s="80" t="s">
        <v>9591</v>
      </c>
      <c r="J69" s="84">
        <v>150000.0</v>
      </c>
      <c r="K69" s="30">
        <f>VLOOKUP(A69,'All Yearling Sale Lots'!$A$2:$O$3275,15)</f>
        <v>60000</v>
      </c>
      <c r="L69" s="6">
        <f t="shared" si="7"/>
        <v>0</v>
      </c>
    </row>
    <row r="70" ht="12.75" customHeight="1">
      <c r="A70" s="97" t="s">
        <v>24</v>
      </c>
      <c r="B70" s="80" t="s">
        <v>9609</v>
      </c>
      <c r="C70" s="98" t="s">
        <v>6029</v>
      </c>
      <c r="D70" s="6" t="s">
        <v>9615</v>
      </c>
      <c r="E70" s="6" t="s">
        <v>1902</v>
      </c>
      <c r="F70" s="6" t="s">
        <v>1924</v>
      </c>
      <c r="G70" s="6" t="s">
        <v>2314</v>
      </c>
      <c r="H70" s="99" t="s">
        <v>1614</v>
      </c>
      <c r="I70" s="6" t="s">
        <v>9469</v>
      </c>
      <c r="J70" s="96">
        <v>60000.0</v>
      </c>
      <c r="K70" s="30">
        <f>VLOOKUP(A70,'All Yearling Sale Lots'!$A$2:$O$3275,15)</f>
        <v>60000</v>
      </c>
      <c r="L70" s="6">
        <f t="shared" si="7"/>
        <v>0</v>
      </c>
    </row>
    <row r="71" ht="12.75" customHeight="1">
      <c r="A71" s="97" t="s">
        <v>24</v>
      </c>
      <c r="B71" s="80" t="s">
        <v>9609</v>
      </c>
      <c r="C71" s="98" t="s">
        <v>2860</v>
      </c>
      <c r="D71" s="6" t="s">
        <v>9616</v>
      </c>
      <c r="E71" s="6" t="s">
        <v>1905</v>
      </c>
      <c r="F71" s="6" t="s">
        <v>1924</v>
      </c>
      <c r="G71" s="6" t="s">
        <v>2314</v>
      </c>
      <c r="H71" s="6" t="s">
        <v>1808</v>
      </c>
      <c r="I71" s="99" t="s">
        <v>9469</v>
      </c>
      <c r="J71" s="96">
        <v>120000.0</v>
      </c>
      <c r="K71" s="30">
        <f>VLOOKUP(A71,'All Yearling Sale Lots'!$A$2:$O$3275,15)</f>
        <v>60000</v>
      </c>
      <c r="L71" s="6">
        <f t="shared" si="7"/>
        <v>0</v>
      </c>
    </row>
    <row r="72" ht="12.75" customHeight="1">
      <c r="A72" s="6" t="s">
        <v>24</v>
      </c>
      <c r="B72" s="80" t="s">
        <v>1937</v>
      </c>
      <c r="C72" s="44" t="s">
        <v>9617</v>
      </c>
      <c r="D72" s="6" t="s">
        <v>9618</v>
      </c>
      <c r="E72" s="6" t="s">
        <v>1902</v>
      </c>
      <c r="F72" s="6" t="s">
        <v>1924</v>
      </c>
      <c r="H72" s="6" t="s">
        <v>1762</v>
      </c>
      <c r="I72" s="6" t="s">
        <v>9469</v>
      </c>
      <c r="J72" s="45">
        <v>35000.0</v>
      </c>
      <c r="K72" s="30">
        <f>VLOOKUP(A72,'All Yearling Sale Lots'!$A$2:$O$3275,15)</f>
        <v>60000</v>
      </c>
      <c r="L72" s="6">
        <f t="shared" si="7"/>
        <v>1</v>
      </c>
    </row>
    <row r="73" ht="12.75" customHeight="1">
      <c r="A73" s="6" t="s">
        <v>24</v>
      </c>
      <c r="B73" s="81" t="s">
        <v>1949</v>
      </c>
      <c r="C73" s="6" t="s">
        <v>9619</v>
      </c>
      <c r="D73" s="6" t="s">
        <v>9620</v>
      </c>
      <c r="E73" s="82" t="s">
        <v>1902</v>
      </c>
      <c r="F73" s="6" t="s">
        <v>1924</v>
      </c>
      <c r="G73" s="6" t="s">
        <v>9621</v>
      </c>
      <c r="H73" s="10" t="s">
        <v>1839</v>
      </c>
      <c r="I73" s="10" t="s">
        <v>9469</v>
      </c>
      <c r="J73" s="7">
        <v>72000.0</v>
      </c>
      <c r="K73" s="7">
        <v>60000.0</v>
      </c>
      <c r="L73" s="6">
        <f t="shared" si="7"/>
        <v>0</v>
      </c>
    </row>
    <row r="74" ht="12.75" customHeight="1">
      <c r="A74" s="6" t="s">
        <v>26</v>
      </c>
      <c r="B74" s="80" t="s">
        <v>9508</v>
      </c>
      <c r="C74" s="88" t="s">
        <v>8584</v>
      </c>
      <c r="D74" s="6" t="s">
        <v>9622</v>
      </c>
      <c r="E74" s="6" t="s">
        <v>1905</v>
      </c>
      <c r="F74" s="6" t="s">
        <v>1924</v>
      </c>
      <c r="G74" s="6" t="s">
        <v>9623</v>
      </c>
      <c r="H74" s="6" t="s">
        <v>1519</v>
      </c>
      <c r="I74" s="6" t="s">
        <v>9469</v>
      </c>
      <c r="J74" s="45">
        <v>1500.0</v>
      </c>
      <c r="K74" s="30">
        <f>VLOOKUP(A74,'All Yearling Sale Lots'!$A$2:$O$3275,15)</f>
        <v>7500</v>
      </c>
      <c r="L74" s="6">
        <f t="shared" si="7"/>
        <v>1</v>
      </c>
    </row>
    <row r="75" ht="12.75" customHeight="1">
      <c r="A75" s="6" t="s">
        <v>26</v>
      </c>
      <c r="B75" s="80" t="s">
        <v>1900</v>
      </c>
      <c r="C75" s="6">
        <v>450.0</v>
      </c>
      <c r="D75" s="6" t="s">
        <v>9624</v>
      </c>
      <c r="E75" s="6" t="s">
        <v>1902</v>
      </c>
      <c r="G75" s="6" t="s">
        <v>9625</v>
      </c>
      <c r="H75" s="6" t="s">
        <v>1815</v>
      </c>
      <c r="J75" s="6" t="s">
        <v>9458</v>
      </c>
      <c r="K75" s="30">
        <f>VLOOKUP(A75,'All Yearling Sale Lots'!$A$2:$O$3275,15)</f>
        <v>7500</v>
      </c>
      <c r="L75" s="6">
        <f t="shared" si="7"/>
        <v>0</v>
      </c>
    </row>
    <row r="76" ht="12.75" customHeight="1">
      <c r="A76" s="6" t="s">
        <v>26</v>
      </c>
      <c r="B76" s="80" t="s">
        <v>1900</v>
      </c>
      <c r="C76" s="6">
        <v>453.0</v>
      </c>
      <c r="D76" s="6" t="s">
        <v>9626</v>
      </c>
      <c r="E76" s="6" t="s">
        <v>1905</v>
      </c>
      <c r="G76" s="6" t="s">
        <v>9627</v>
      </c>
      <c r="H76" s="6" t="s">
        <v>1848</v>
      </c>
      <c r="J76" s="6" t="s">
        <v>9458</v>
      </c>
      <c r="K76" s="30">
        <f>VLOOKUP(A76,'All Yearling Sale Lots'!$A$2:$O$3275,15)</f>
        <v>7500</v>
      </c>
      <c r="L76" s="6">
        <f t="shared" si="7"/>
        <v>0</v>
      </c>
    </row>
    <row r="77" ht="12.75" customHeight="1">
      <c r="A77" s="100" t="s">
        <v>26</v>
      </c>
      <c r="B77" s="80" t="s">
        <v>2005</v>
      </c>
      <c r="C77" s="85">
        <v>901.0</v>
      </c>
      <c r="D77" s="6" t="s">
        <v>9628</v>
      </c>
      <c r="E77" s="80" t="s">
        <v>1902</v>
      </c>
      <c r="F77" s="80" t="s">
        <v>2019</v>
      </c>
      <c r="H77" s="80" t="s">
        <v>1595</v>
      </c>
      <c r="I77" s="86" t="s">
        <v>9629</v>
      </c>
      <c r="K77" s="30">
        <f>VLOOKUP(A77,'All Yearling Sale Lots'!$A$2:$O$3275,15)</f>
        <v>7500</v>
      </c>
      <c r="L77" s="6">
        <f t="shared" si="7"/>
        <v>1</v>
      </c>
    </row>
    <row r="78" ht="12.75" customHeight="1">
      <c r="A78" s="26" t="s">
        <v>26</v>
      </c>
      <c r="B78" s="26" t="s">
        <v>2005</v>
      </c>
      <c r="C78" s="34">
        <v>901.0</v>
      </c>
      <c r="D78" s="27" t="s">
        <v>9628</v>
      </c>
      <c r="E78" s="26" t="s">
        <v>26</v>
      </c>
      <c r="F78" s="26" t="s">
        <v>1902</v>
      </c>
      <c r="G78" s="26" t="s">
        <v>9630</v>
      </c>
      <c r="H78" s="26" t="s">
        <v>1595</v>
      </c>
      <c r="I78" s="26" t="s">
        <v>9629</v>
      </c>
      <c r="K78" s="30">
        <f>VLOOKUP(A78,'All Yearling Sale Lots'!$A$2:$O$3275,15)</f>
        <v>7500</v>
      </c>
      <c r="L78" s="6">
        <f t="shared" si="7"/>
        <v>1</v>
      </c>
    </row>
    <row r="79" ht="12.75" customHeight="1">
      <c r="A79" s="100" t="s">
        <v>26</v>
      </c>
      <c r="B79" s="80" t="s">
        <v>2005</v>
      </c>
      <c r="C79" s="85">
        <v>855.0</v>
      </c>
      <c r="D79" s="6" t="s">
        <v>9631</v>
      </c>
      <c r="E79" s="80" t="s">
        <v>1902</v>
      </c>
      <c r="F79" s="80" t="s">
        <v>2019</v>
      </c>
      <c r="H79" s="80" t="s">
        <v>1883</v>
      </c>
      <c r="I79" s="86" t="s">
        <v>9632</v>
      </c>
      <c r="K79" s="30">
        <f>VLOOKUP(A79,'All Yearling Sale Lots'!$A$2:$O$3275,15)</f>
        <v>7500</v>
      </c>
      <c r="L79" s="6">
        <f t="shared" si="7"/>
        <v>1</v>
      </c>
    </row>
    <row r="80" ht="12.75" customHeight="1">
      <c r="A80" s="26" t="s">
        <v>26</v>
      </c>
      <c r="B80" s="26" t="s">
        <v>2005</v>
      </c>
      <c r="C80" s="34">
        <v>855.0</v>
      </c>
      <c r="D80" s="27" t="s">
        <v>9633</v>
      </c>
      <c r="E80" s="26" t="s">
        <v>26</v>
      </c>
      <c r="F80" s="26" t="s">
        <v>1902</v>
      </c>
      <c r="G80" s="26" t="s">
        <v>26</v>
      </c>
      <c r="H80" s="26" t="s">
        <v>1883</v>
      </c>
      <c r="I80" s="26" t="s">
        <v>9632</v>
      </c>
      <c r="K80" s="30">
        <f>VLOOKUP(A80,'All Yearling Sale Lots'!$A$2:$O$3275,15)</f>
        <v>7500</v>
      </c>
      <c r="L80" s="6">
        <f t="shared" si="7"/>
        <v>1</v>
      </c>
    </row>
    <row r="81" ht="12.75" customHeight="1">
      <c r="A81" s="80" t="s">
        <v>26</v>
      </c>
      <c r="B81" s="80" t="s">
        <v>9482</v>
      </c>
      <c r="C81" s="85">
        <v>692.0</v>
      </c>
      <c r="D81" s="6" t="s">
        <v>9634</v>
      </c>
      <c r="E81" s="80" t="s">
        <v>1905</v>
      </c>
      <c r="F81" s="80" t="s">
        <v>1924</v>
      </c>
      <c r="G81" s="80" t="s">
        <v>9635</v>
      </c>
      <c r="H81" s="86" t="s">
        <v>1773</v>
      </c>
      <c r="I81" s="80" t="s">
        <v>9469</v>
      </c>
      <c r="J81" s="80">
        <v>25000.0</v>
      </c>
      <c r="K81" s="30">
        <f>VLOOKUP(A81,'All Yearling Sale Lots'!$A$2:$O$3275,15)</f>
        <v>7500</v>
      </c>
      <c r="L81" s="6">
        <f t="shared" si="7"/>
        <v>0</v>
      </c>
    </row>
    <row r="82" ht="12.75" customHeight="1">
      <c r="A82" s="25" t="s">
        <v>28</v>
      </c>
      <c r="B82" s="35" t="s">
        <v>1949</v>
      </c>
      <c r="C82" s="27" t="s">
        <v>9636</v>
      </c>
      <c r="D82" s="28" t="s">
        <v>9637</v>
      </c>
      <c r="E82" s="28" t="s">
        <v>1905</v>
      </c>
      <c r="F82" s="28" t="s">
        <v>1924</v>
      </c>
      <c r="G82" s="28" t="s">
        <v>9638</v>
      </c>
      <c r="H82" s="32" t="s">
        <v>1828</v>
      </c>
      <c r="I82" s="32" t="s">
        <v>9465</v>
      </c>
      <c r="J82" s="29">
        <v>16800.0</v>
      </c>
      <c r="K82" s="49">
        <v>14000.0</v>
      </c>
      <c r="L82" s="6">
        <f t="shared" si="7"/>
        <v>0</v>
      </c>
    </row>
    <row r="83" ht="12.75" customHeight="1">
      <c r="A83" s="25" t="s">
        <v>28</v>
      </c>
      <c r="B83" s="35" t="s">
        <v>1983</v>
      </c>
      <c r="C83" s="27" t="s">
        <v>9639</v>
      </c>
      <c r="D83" s="28" t="s">
        <v>9640</v>
      </c>
      <c r="E83" s="28" t="s">
        <v>1902</v>
      </c>
      <c r="F83" s="28" t="s">
        <v>1944</v>
      </c>
      <c r="G83" s="28" t="s">
        <v>9641</v>
      </c>
      <c r="H83" s="32" t="s">
        <v>1725</v>
      </c>
      <c r="I83" s="32" t="s">
        <v>9465</v>
      </c>
      <c r="J83" s="29">
        <v>0.0</v>
      </c>
      <c r="K83" s="49"/>
      <c r="L83" s="6">
        <f t="shared" si="7"/>
        <v>0</v>
      </c>
    </row>
    <row r="84" ht="12.75" customHeight="1">
      <c r="A84" s="6" t="s">
        <v>28</v>
      </c>
      <c r="B84" s="81" t="s">
        <v>1949</v>
      </c>
      <c r="C84" s="6" t="s">
        <v>9642</v>
      </c>
      <c r="D84" s="6" t="s">
        <v>9643</v>
      </c>
      <c r="E84" s="82" t="s">
        <v>1905</v>
      </c>
      <c r="F84" s="6" t="s">
        <v>1944</v>
      </c>
      <c r="G84" s="6" t="s">
        <v>9644</v>
      </c>
      <c r="H84" s="10" t="s">
        <v>1454</v>
      </c>
      <c r="I84" s="10" t="s">
        <v>9469</v>
      </c>
      <c r="J84" s="7">
        <v>12000.0</v>
      </c>
      <c r="K84" s="7">
        <v>9600.0</v>
      </c>
      <c r="L84" s="6">
        <f t="shared" si="7"/>
        <v>0</v>
      </c>
    </row>
    <row r="85" ht="12.75" customHeight="1">
      <c r="A85" s="6" t="s">
        <v>28</v>
      </c>
      <c r="B85" s="81" t="s">
        <v>1983</v>
      </c>
      <c r="C85" s="6" t="s">
        <v>9645</v>
      </c>
      <c r="D85" s="6" t="s">
        <v>9646</v>
      </c>
      <c r="E85" s="82" t="s">
        <v>1902</v>
      </c>
      <c r="F85" s="6" t="s">
        <v>1924</v>
      </c>
      <c r="G85" s="6" t="s">
        <v>9647</v>
      </c>
      <c r="H85" s="10" t="s">
        <v>1501</v>
      </c>
      <c r="I85" s="10" t="s">
        <v>9469</v>
      </c>
      <c r="J85" s="7">
        <v>6000.0</v>
      </c>
      <c r="K85" s="7">
        <v>9600.0</v>
      </c>
      <c r="L85" s="6">
        <f t="shared" si="7"/>
        <v>1</v>
      </c>
    </row>
    <row r="86" ht="12.75" customHeight="1">
      <c r="A86" s="6" t="s">
        <v>29</v>
      </c>
      <c r="B86" s="80" t="s">
        <v>9508</v>
      </c>
      <c r="C86" s="88" t="s">
        <v>9648</v>
      </c>
      <c r="D86" s="6" t="s">
        <v>9649</v>
      </c>
      <c r="E86" s="6" t="s">
        <v>1905</v>
      </c>
      <c r="F86" s="6" t="s">
        <v>1924</v>
      </c>
      <c r="G86" s="6" t="s">
        <v>9650</v>
      </c>
      <c r="H86" s="6" t="s">
        <v>1839</v>
      </c>
      <c r="I86" s="6" t="s">
        <v>9469</v>
      </c>
      <c r="J86" s="45">
        <v>10000.0</v>
      </c>
      <c r="K86" s="30">
        <f>VLOOKUP(A86,'All Yearling Sale Lots'!$A$2:$O$3275,15)</f>
        <v>12500</v>
      </c>
      <c r="L86" s="6">
        <f t="shared" si="7"/>
        <v>1</v>
      </c>
    </row>
    <row r="87" ht="12.75" customHeight="1">
      <c r="A87" s="80" t="s">
        <v>29</v>
      </c>
      <c r="B87" s="80" t="s">
        <v>9482</v>
      </c>
      <c r="C87" s="85">
        <v>542.0</v>
      </c>
      <c r="D87" s="6" t="str">
        <f>CONCAT(A87,G87)</f>
        <v>Calyx (GB)Typify (GB)</v>
      </c>
      <c r="E87" s="80" t="s">
        <v>9563</v>
      </c>
      <c r="F87" s="80" t="s">
        <v>2432</v>
      </c>
      <c r="G87" s="80" t="s">
        <v>9651</v>
      </c>
      <c r="H87" s="80" t="s">
        <v>9652</v>
      </c>
      <c r="I87" s="80" t="s">
        <v>9653</v>
      </c>
      <c r="J87" s="6">
        <v>1.4E7</v>
      </c>
      <c r="K87" s="30">
        <f>VLOOKUP(A87,'All Yearling Sale Lots'!$A$2:$O$3275,15)</f>
        <v>12500</v>
      </c>
      <c r="L87" s="6">
        <f t="shared" si="7"/>
        <v>0</v>
      </c>
    </row>
    <row r="88" ht="12.75" customHeight="1">
      <c r="A88" s="6" t="s">
        <v>29</v>
      </c>
      <c r="B88" s="81" t="s">
        <v>1949</v>
      </c>
      <c r="C88" s="6" t="s">
        <v>9654</v>
      </c>
      <c r="D88" s="6" t="s">
        <v>9655</v>
      </c>
      <c r="E88" s="82" t="s">
        <v>1905</v>
      </c>
      <c r="F88" s="6" t="s">
        <v>1924</v>
      </c>
      <c r="G88" s="6" t="s">
        <v>9656</v>
      </c>
      <c r="H88" s="10" t="s">
        <v>1578</v>
      </c>
      <c r="I88" s="10" t="s">
        <v>9469</v>
      </c>
      <c r="J88" s="7">
        <v>1200.0</v>
      </c>
      <c r="K88" s="7">
        <v>12500.0</v>
      </c>
      <c r="L88" s="6">
        <f t="shared" si="7"/>
        <v>1</v>
      </c>
    </row>
    <row r="89" ht="12.75" customHeight="1">
      <c r="A89" s="6" t="s">
        <v>30</v>
      </c>
      <c r="B89" s="34" t="s">
        <v>9609</v>
      </c>
      <c r="C89" s="95" t="s">
        <v>6744</v>
      </c>
      <c r="D89" s="28"/>
      <c r="E89" s="28" t="s">
        <v>1902</v>
      </c>
      <c r="G89" s="28" t="s">
        <v>9657</v>
      </c>
      <c r="H89" s="28" t="s">
        <v>1450</v>
      </c>
      <c r="I89" s="28" t="s">
        <v>9469</v>
      </c>
      <c r="J89" s="96">
        <v>50400.0</v>
      </c>
      <c r="K89" s="30">
        <f>VLOOKUP(A89,'All Yearling Sale Lots'!$A$2:$O$3275,15)</f>
        <v>50000</v>
      </c>
      <c r="L89" s="37">
        <v>1.0</v>
      </c>
    </row>
    <row r="90" ht="12.75" customHeight="1">
      <c r="A90" s="80" t="s">
        <v>30</v>
      </c>
      <c r="B90" s="83" t="s">
        <v>9479</v>
      </c>
      <c r="C90" s="83">
        <v>326.0</v>
      </c>
      <c r="D90" s="80" t="s">
        <v>9658</v>
      </c>
      <c r="E90" s="80" t="s">
        <v>1902</v>
      </c>
      <c r="H90" s="80" t="s">
        <v>1839</v>
      </c>
      <c r="I90" s="80" t="s">
        <v>9481</v>
      </c>
      <c r="J90" s="84">
        <v>50000.0</v>
      </c>
      <c r="K90" s="30">
        <f>VLOOKUP(A90,'All Yearling Sale Lots'!$A$2:$O$3275,15)</f>
        <v>50000</v>
      </c>
      <c r="L90" s="6">
        <f>IF(J90&lt;K90,1,0)</f>
        <v>0</v>
      </c>
    </row>
    <row r="91" ht="12.75" customHeight="1">
      <c r="A91" s="81" t="s">
        <v>30</v>
      </c>
      <c r="B91" s="94" t="s">
        <v>9556</v>
      </c>
      <c r="C91" s="101">
        <v>90.0</v>
      </c>
      <c r="D91" s="80" t="s">
        <v>9659</v>
      </c>
      <c r="E91" s="6" t="s">
        <v>1902</v>
      </c>
      <c r="F91" s="81"/>
      <c r="G91" s="80"/>
      <c r="H91" s="80" t="s">
        <v>1452</v>
      </c>
      <c r="I91" s="80" t="s">
        <v>9660</v>
      </c>
      <c r="J91" s="91">
        <v>9000.0</v>
      </c>
      <c r="K91" s="30">
        <f>VLOOKUP(A91,'All Yearling Sale Lots'!$A$2:$O$3275,15)</f>
        <v>50000</v>
      </c>
      <c r="L91" s="80">
        <v>1.0</v>
      </c>
    </row>
    <row r="92" ht="12.75" customHeight="1">
      <c r="A92" s="97" t="s">
        <v>30</v>
      </c>
      <c r="B92" s="80" t="s">
        <v>9609</v>
      </c>
      <c r="C92" s="98" t="s">
        <v>6744</v>
      </c>
      <c r="D92" s="6" t="s">
        <v>9661</v>
      </c>
      <c r="E92" s="6" t="s">
        <v>1902</v>
      </c>
      <c r="F92" s="6" t="s">
        <v>1924</v>
      </c>
      <c r="G92" s="6" t="s">
        <v>2568</v>
      </c>
      <c r="H92" s="6" t="s">
        <v>1450</v>
      </c>
      <c r="I92" s="99" t="s">
        <v>9469</v>
      </c>
      <c r="J92" s="96">
        <v>50400.0</v>
      </c>
      <c r="K92" s="30">
        <f>VLOOKUP(A92,'All Yearling Sale Lots'!$A$2:$O$3275,15)</f>
        <v>50000</v>
      </c>
      <c r="L92" s="80">
        <v>1.0</v>
      </c>
    </row>
    <row r="93" ht="12.75" customHeight="1">
      <c r="A93" s="81" t="s">
        <v>9662</v>
      </c>
      <c r="B93" s="83" t="s">
        <v>9556</v>
      </c>
      <c r="C93" s="83">
        <v>6.0</v>
      </c>
      <c r="D93" s="80" t="s">
        <v>9663</v>
      </c>
      <c r="E93" s="6" t="s">
        <v>1902</v>
      </c>
      <c r="F93" s="81"/>
      <c r="G93" s="80"/>
      <c r="H93" s="80" t="s">
        <v>1403</v>
      </c>
      <c r="I93" s="80" t="s">
        <v>9664</v>
      </c>
      <c r="J93" s="84">
        <v>35000.0</v>
      </c>
      <c r="K93" s="30">
        <f>VLOOKUP(A93,'All Yearling Sale Lots'!$A$2:$O$3275,15)</f>
        <v>50000</v>
      </c>
      <c r="L93" s="92">
        <v>1.0</v>
      </c>
    </row>
    <row r="94" ht="12.75" customHeight="1">
      <c r="A94" s="6" t="s">
        <v>33</v>
      </c>
      <c r="B94" s="80" t="s">
        <v>9508</v>
      </c>
      <c r="C94" s="88" t="s">
        <v>8225</v>
      </c>
      <c r="D94" s="6" t="s">
        <v>9665</v>
      </c>
      <c r="E94" s="6" t="s">
        <v>1902</v>
      </c>
      <c r="F94" s="6" t="s">
        <v>1924</v>
      </c>
      <c r="G94" s="6" t="s">
        <v>9666</v>
      </c>
      <c r="H94" s="6" t="s">
        <v>1449</v>
      </c>
      <c r="I94" s="6" t="s">
        <v>9469</v>
      </c>
      <c r="J94" s="45">
        <v>10000.0</v>
      </c>
      <c r="K94" s="30">
        <f>VLOOKUP(A94,'All Yearling Sale Lots'!$A$2:$O$3275,15)</f>
        <v>30000</v>
      </c>
      <c r="L94" s="80">
        <v>1.0</v>
      </c>
    </row>
    <row r="95" ht="12.75" customHeight="1">
      <c r="A95" s="6" t="s">
        <v>33</v>
      </c>
      <c r="B95" s="80" t="s">
        <v>9508</v>
      </c>
      <c r="C95" s="88" t="s">
        <v>2290</v>
      </c>
      <c r="D95" s="6" t="s">
        <v>9667</v>
      </c>
      <c r="E95" s="6" t="s">
        <v>1905</v>
      </c>
      <c r="F95" s="6" t="s">
        <v>1924</v>
      </c>
      <c r="G95" s="6" t="s">
        <v>9668</v>
      </c>
      <c r="H95" s="6" t="s">
        <v>1405</v>
      </c>
      <c r="I95" s="6" t="s">
        <v>9465</v>
      </c>
      <c r="J95" s="45">
        <v>4500.0</v>
      </c>
      <c r="K95" s="30">
        <f>VLOOKUP(A95,'All Yearling Sale Lots'!$A$2:$O$3275,15)</f>
        <v>30000</v>
      </c>
      <c r="L95" s="80">
        <v>1.0</v>
      </c>
    </row>
    <row r="96" ht="12.75" customHeight="1">
      <c r="A96" s="6" t="s">
        <v>33</v>
      </c>
      <c r="B96" s="80" t="s">
        <v>9508</v>
      </c>
      <c r="C96" s="88" t="s">
        <v>4077</v>
      </c>
      <c r="D96" s="6" t="s">
        <v>9669</v>
      </c>
      <c r="E96" s="6" t="s">
        <v>1902</v>
      </c>
      <c r="F96" s="6" t="s">
        <v>1924</v>
      </c>
      <c r="G96" s="6" t="s">
        <v>9670</v>
      </c>
      <c r="H96" s="6" t="s">
        <v>1839</v>
      </c>
      <c r="I96" s="6" t="s">
        <v>9469</v>
      </c>
      <c r="J96" s="45">
        <v>8000.0</v>
      </c>
      <c r="K96" s="30">
        <f>VLOOKUP(A96,'All Yearling Sale Lots'!$A$2:$O$3275,15)</f>
        <v>30000</v>
      </c>
      <c r="L96" s="6">
        <f t="shared" ref="L96:L102" si="10">IF(J96&lt;K96,1,0)</f>
        <v>1</v>
      </c>
    </row>
    <row r="97" ht="12.75" customHeight="1">
      <c r="A97" s="80" t="s">
        <v>33</v>
      </c>
      <c r="B97" s="83" t="s">
        <v>9479</v>
      </c>
      <c r="C97" s="83">
        <v>468.0</v>
      </c>
      <c r="D97" s="80" t="s">
        <v>9671</v>
      </c>
      <c r="E97" s="6" t="s">
        <v>1902</v>
      </c>
      <c r="H97" s="80" t="s">
        <v>1538</v>
      </c>
      <c r="I97" s="80" t="s">
        <v>9558</v>
      </c>
      <c r="J97" s="84">
        <v>20000.0</v>
      </c>
      <c r="K97" s="30">
        <f>VLOOKUP(A97,'All Yearling Sale Lots'!$A$2:$O$3275,15)</f>
        <v>30000</v>
      </c>
      <c r="L97" s="6">
        <f t="shared" si="10"/>
        <v>1</v>
      </c>
    </row>
    <row r="98" ht="12.75" customHeight="1">
      <c r="A98" s="80" t="s">
        <v>33</v>
      </c>
      <c r="B98" s="83" t="s">
        <v>9479</v>
      </c>
      <c r="C98" s="83">
        <v>290.0</v>
      </c>
      <c r="D98" s="80" t="s">
        <v>9672</v>
      </c>
      <c r="E98" s="6" t="s">
        <v>1905</v>
      </c>
      <c r="H98" s="80" t="s">
        <v>1868</v>
      </c>
      <c r="I98" s="80" t="s">
        <v>9673</v>
      </c>
      <c r="J98" s="84">
        <v>26000.0</v>
      </c>
      <c r="K98" s="30">
        <f>VLOOKUP(A98,'All Yearling Sale Lots'!$A$2:$O$3275,15)</f>
        <v>30000</v>
      </c>
      <c r="L98" s="6">
        <f t="shared" si="10"/>
        <v>1</v>
      </c>
    </row>
    <row r="99" ht="12.75" customHeight="1">
      <c r="A99" s="6" t="s">
        <v>33</v>
      </c>
      <c r="B99" s="80" t="s">
        <v>1900</v>
      </c>
      <c r="C99" s="6">
        <v>222.0</v>
      </c>
      <c r="D99" s="6" t="s">
        <v>9674</v>
      </c>
      <c r="E99" s="6" t="s">
        <v>1902</v>
      </c>
      <c r="G99" s="6" t="s">
        <v>9675</v>
      </c>
      <c r="H99" s="6" t="s">
        <v>1843</v>
      </c>
      <c r="J99" s="6" t="s">
        <v>9676</v>
      </c>
      <c r="K99" s="30">
        <f>VLOOKUP(A99,'All Yearling Sale Lots'!$A$2:$O$3275,15)</f>
        <v>30000</v>
      </c>
      <c r="L99" s="6">
        <f t="shared" si="10"/>
        <v>0</v>
      </c>
    </row>
    <row r="100" ht="12.75" customHeight="1">
      <c r="A100" s="81" t="s">
        <v>33</v>
      </c>
      <c r="B100" s="94" t="s">
        <v>9556</v>
      </c>
      <c r="C100" s="83">
        <v>255.0</v>
      </c>
      <c r="D100" s="80" t="s">
        <v>9677</v>
      </c>
      <c r="E100" s="6" t="s">
        <v>1902</v>
      </c>
      <c r="F100" s="81"/>
      <c r="G100" s="80"/>
      <c r="H100" s="80" t="s">
        <v>1579</v>
      </c>
      <c r="I100" s="80" t="s">
        <v>9678</v>
      </c>
      <c r="J100" s="91">
        <v>30000.0</v>
      </c>
      <c r="K100" s="30">
        <f>VLOOKUP(A100,'All Yearling Sale Lots'!$A$2:$O$3275,15)</f>
        <v>30000</v>
      </c>
      <c r="L100" s="6">
        <f t="shared" si="10"/>
        <v>0</v>
      </c>
    </row>
    <row r="101" ht="12.75" customHeight="1">
      <c r="A101" s="81" t="s">
        <v>33</v>
      </c>
      <c r="B101" s="83" t="s">
        <v>9556</v>
      </c>
      <c r="C101" s="83">
        <v>216.0</v>
      </c>
      <c r="D101" s="80" t="s">
        <v>9679</v>
      </c>
      <c r="E101" s="6" t="s">
        <v>1902</v>
      </c>
      <c r="F101" s="81"/>
      <c r="G101" s="80"/>
      <c r="H101" s="80" t="s">
        <v>1754</v>
      </c>
      <c r="I101" s="80" t="s">
        <v>9481</v>
      </c>
      <c r="J101" s="91">
        <v>50000.0</v>
      </c>
      <c r="K101" s="30">
        <f>VLOOKUP(A101,'All Yearling Sale Lots'!$A$2:$O$3275,15)</f>
        <v>30000</v>
      </c>
      <c r="L101" s="6">
        <f t="shared" si="10"/>
        <v>0</v>
      </c>
    </row>
    <row r="102" ht="12.75" customHeight="1">
      <c r="A102" s="81" t="s">
        <v>33</v>
      </c>
      <c r="B102" s="83" t="s">
        <v>9556</v>
      </c>
      <c r="C102" s="83">
        <v>178.0</v>
      </c>
      <c r="D102" s="80" t="s">
        <v>9680</v>
      </c>
      <c r="E102" s="6" t="s">
        <v>1905</v>
      </c>
      <c r="F102" s="81"/>
      <c r="G102" s="80"/>
      <c r="H102" s="80" t="s">
        <v>1876</v>
      </c>
      <c r="I102" s="80" t="s">
        <v>9681</v>
      </c>
      <c r="J102" s="102"/>
      <c r="K102" s="30">
        <f>VLOOKUP(A102,'All Yearling Sale Lots'!$A$2:$O$3275,15)</f>
        <v>30000</v>
      </c>
      <c r="L102" s="6">
        <f t="shared" si="10"/>
        <v>1</v>
      </c>
    </row>
    <row r="103" ht="12.75" customHeight="1">
      <c r="A103" s="100" t="s">
        <v>33</v>
      </c>
      <c r="B103" s="80" t="s">
        <v>2005</v>
      </c>
      <c r="C103" s="85">
        <v>847.0</v>
      </c>
      <c r="D103" s="6" t="s">
        <v>9682</v>
      </c>
      <c r="E103" s="80" t="s">
        <v>1905</v>
      </c>
      <c r="F103" s="80" t="s">
        <v>2019</v>
      </c>
      <c r="H103" s="80" t="s">
        <v>1427</v>
      </c>
      <c r="I103" s="86" t="s">
        <v>9683</v>
      </c>
      <c r="K103" s="30">
        <f>VLOOKUP(A103,'All Yearling Sale Lots'!$A$2:$O$3275,15)</f>
        <v>30000</v>
      </c>
      <c r="L103" s="93">
        <v>0.0</v>
      </c>
    </row>
    <row r="104" ht="12.75" customHeight="1">
      <c r="A104" s="81" t="s">
        <v>33</v>
      </c>
      <c r="B104" s="80" t="s">
        <v>2005</v>
      </c>
      <c r="C104" s="85">
        <v>941.0</v>
      </c>
      <c r="D104" s="6" t="s">
        <v>9684</v>
      </c>
      <c r="E104" s="80" t="s">
        <v>1905</v>
      </c>
      <c r="F104" s="80" t="s">
        <v>2019</v>
      </c>
      <c r="H104" s="80" t="s">
        <v>1617</v>
      </c>
      <c r="I104" s="86" t="s">
        <v>9558</v>
      </c>
      <c r="K104" s="30">
        <f>VLOOKUP(A104,'All Yearling Sale Lots'!$A$2:$O$3275,15)</f>
        <v>30000</v>
      </c>
      <c r="L104" s="6">
        <f t="shared" ref="L104:L111" si="11">IF(J104&lt;K104,1,0)</f>
        <v>1</v>
      </c>
    </row>
    <row r="105" ht="12.75" customHeight="1">
      <c r="A105" s="26" t="s">
        <v>33</v>
      </c>
      <c r="B105" s="26" t="s">
        <v>2005</v>
      </c>
      <c r="C105" s="34">
        <v>941.0</v>
      </c>
      <c r="D105" s="27" t="s">
        <v>9684</v>
      </c>
      <c r="E105" s="26" t="s">
        <v>1905</v>
      </c>
      <c r="G105" s="26" t="s">
        <v>9685</v>
      </c>
      <c r="H105" s="26" t="s">
        <v>1617</v>
      </c>
      <c r="I105" s="26" t="s">
        <v>9558</v>
      </c>
      <c r="K105" s="30">
        <f>VLOOKUP(A105,'All Yearling Sale Lots'!$A$2:$O$3275,15)</f>
        <v>30000</v>
      </c>
      <c r="L105" s="6">
        <f t="shared" si="11"/>
        <v>1</v>
      </c>
    </row>
    <row r="106" ht="12.75" customHeight="1">
      <c r="A106" s="81" t="s">
        <v>33</v>
      </c>
      <c r="B106" s="80" t="s">
        <v>2005</v>
      </c>
      <c r="C106" s="85">
        <v>800.0</v>
      </c>
      <c r="D106" s="6" t="s">
        <v>9686</v>
      </c>
      <c r="E106" s="80" t="s">
        <v>1902</v>
      </c>
      <c r="F106" s="80" t="s">
        <v>2019</v>
      </c>
      <c r="H106" s="80" t="s">
        <v>1834</v>
      </c>
      <c r="I106" s="86" t="s">
        <v>9687</v>
      </c>
      <c r="K106" s="30">
        <f>VLOOKUP(A106,'All Yearling Sale Lots'!$A$2:$O$3275,15)</f>
        <v>30000</v>
      </c>
      <c r="L106" s="6">
        <f t="shared" si="11"/>
        <v>1</v>
      </c>
    </row>
    <row r="107" ht="12.75" customHeight="1">
      <c r="A107" s="26" t="s">
        <v>33</v>
      </c>
      <c r="B107" s="26" t="s">
        <v>2005</v>
      </c>
      <c r="C107" s="34">
        <v>800.0</v>
      </c>
      <c r="D107" s="27" t="s">
        <v>9686</v>
      </c>
      <c r="E107" s="26" t="s">
        <v>33</v>
      </c>
      <c r="F107" s="26" t="s">
        <v>1902</v>
      </c>
      <c r="G107" s="26" t="s">
        <v>9688</v>
      </c>
      <c r="H107" s="26" t="s">
        <v>1834</v>
      </c>
      <c r="I107" s="26" t="s">
        <v>9687</v>
      </c>
      <c r="K107" s="30">
        <f>VLOOKUP(A107,'All Yearling Sale Lots'!$A$2:$O$3275,15)</f>
        <v>30000</v>
      </c>
      <c r="L107" s="6">
        <f t="shared" si="11"/>
        <v>1</v>
      </c>
    </row>
    <row r="108" ht="12.75" customHeight="1">
      <c r="A108" s="6" t="s">
        <v>34</v>
      </c>
      <c r="B108" s="80" t="s">
        <v>9508</v>
      </c>
      <c r="C108" s="88" t="s">
        <v>7048</v>
      </c>
      <c r="D108" s="6" t="s">
        <v>9689</v>
      </c>
      <c r="E108" s="6" t="s">
        <v>1905</v>
      </c>
      <c r="F108" s="6" t="s">
        <v>1952</v>
      </c>
      <c r="G108" s="6" t="s">
        <v>9690</v>
      </c>
      <c r="H108" s="6" t="s">
        <v>1708</v>
      </c>
      <c r="I108" s="6" t="s">
        <v>9469</v>
      </c>
      <c r="J108" s="45">
        <v>30000.0</v>
      </c>
      <c r="K108" s="30">
        <f>VLOOKUP(A108,'All Yearling Sale Lots'!$A$2:$O$3275,15)</f>
        <v>17000</v>
      </c>
      <c r="L108" s="6">
        <f t="shared" si="11"/>
        <v>0</v>
      </c>
    </row>
    <row r="109" ht="12.75" customHeight="1">
      <c r="A109" s="6" t="s">
        <v>34</v>
      </c>
      <c r="B109" s="80" t="s">
        <v>1900</v>
      </c>
      <c r="C109" s="6">
        <v>37.0</v>
      </c>
      <c r="D109" s="6" t="s">
        <v>9691</v>
      </c>
      <c r="E109" s="6" t="s">
        <v>1902</v>
      </c>
      <c r="G109" s="6" t="s">
        <v>9692</v>
      </c>
      <c r="H109" s="6" t="s">
        <v>9693</v>
      </c>
      <c r="J109" s="80">
        <v>15000.0</v>
      </c>
      <c r="K109" s="30">
        <f>VLOOKUP(A109,'All Yearling Sale Lots'!$A$2:$O$3275,15)</f>
        <v>17000</v>
      </c>
      <c r="L109" s="6">
        <f t="shared" si="11"/>
        <v>1</v>
      </c>
    </row>
    <row r="110" ht="12.75" customHeight="1">
      <c r="A110" s="80" t="str">
        <f t="shared" ref="A110:A111" si="12">LEFT(G110, FIND(" x ", G110) - 1)</f>
        <v>Circus Maximus (IRE)</v>
      </c>
      <c r="B110" s="80" t="s">
        <v>9482</v>
      </c>
      <c r="C110" s="85">
        <v>607.0</v>
      </c>
      <c r="D110" s="6" t="str">
        <f t="shared" ref="D110:D111" si="13">CONCAT(A110,G110)</f>
        <v>Circus Maximus (IRE)Circus Maximus (IRE) x Arosha (IRE)</v>
      </c>
      <c r="E110" s="80" t="s">
        <v>9578</v>
      </c>
      <c r="F110" s="80" t="s">
        <v>2007</v>
      </c>
      <c r="G110" s="80" t="s">
        <v>9694</v>
      </c>
      <c r="H110" s="80" t="s">
        <v>1801</v>
      </c>
      <c r="I110" s="80" t="s">
        <v>9695</v>
      </c>
      <c r="J110" s="6">
        <v>0.0</v>
      </c>
      <c r="K110" s="30">
        <f>VLOOKUP(A110,'All Yearling Sale Lots'!$A$2:$O$3275,15)</f>
        <v>17000</v>
      </c>
      <c r="L110" s="6">
        <f t="shared" si="11"/>
        <v>1</v>
      </c>
    </row>
    <row r="111" ht="12.75" customHeight="1">
      <c r="A111" s="80" t="str">
        <f t="shared" si="12"/>
        <v>Circus Maximus (IRE)</v>
      </c>
      <c r="B111" s="80" t="s">
        <v>9482</v>
      </c>
      <c r="C111" s="85">
        <v>582.0</v>
      </c>
      <c r="D111" s="6" t="str">
        <f t="shared" si="13"/>
        <v>Circus Maximus (IRE)Circus Maximus (IRE) x Albaraaha (IRE)</v>
      </c>
      <c r="E111" s="80" t="s">
        <v>9578</v>
      </c>
      <c r="F111" s="80" t="s">
        <v>2007</v>
      </c>
      <c r="G111" s="80" t="s">
        <v>9696</v>
      </c>
      <c r="H111" s="80" t="s">
        <v>1876</v>
      </c>
      <c r="I111" s="80" t="s">
        <v>9697</v>
      </c>
      <c r="J111" s="6">
        <v>0.0</v>
      </c>
      <c r="K111" s="30">
        <f>VLOOKUP(A111,'All Yearling Sale Lots'!$A$2:$O$3275,15)</f>
        <v>17000</v>
      </c>
      <c r="L111" s="6">
        <f t="shared" si="11"/>
        <v>1</v>
      </c>
    </row>
    <row r="112" ht="12.75" customHeight="1">
      <c r="A112" s="6" t="s">
        <v>34</v>
      </c>
      <c r="B112" s="83" t="s">
        <v>9508</v>
      </c>
      <c r="C112" s="88" t="s">
        <v>4155</v>
      </c>
      <c r="D112" s="6" t="s">
        <v>9698</v>
      </c>
      <c r="E112" s="6" t="s">
        <v>1905</v>
      </c>
      <c r="F112" s="6" t="s">
        <v>1952</v>
      </c>
      <c r="G112" s="6" t="s">
        <v>9699</v>
      </c>
      <c r="H112" s="6" t="s">
        <v>1403</v>
      </c>
      <c r="I112" s="6" t="s">
        <v>9469</v>
      </c>
      <c r="J112" s="45">
        <v>17000.0</v>
      </c>
      <c r="K112" s="30">
        <f>VLOOKUP(A112,'All Yearling Sale Lots'!$A$2:$O$3275,15)</f>
        <v>17000</v>
      </c>
      <c r="L112" s="80">
        <v>0.0</v>
      </c>
    </row>
    <row r="113" ht="12.75" customHeight="1">
      <c r="A113" s="25" t="s">
        <v>36</v>
      </c>
      <c r="B113" s="35" t="s">
        <v>1949</v>
      </c>
      <c r="C113" s="27" t="s">
        <v>9700</v>
      </c>
      <c r="D113" s="28" t="s">
        <v>9701</v>
      </c>
      <c r="E113" s="28" t="s">
        <v>1905</v>
      </c>
      <c r="F113" s="28" t="s">
        <v>1924</v>
      </c>
      <c r="G113" s="28" t="s">
        <v>9702</v>
      </c>
      <c r="H113" s="32" t="s">
        <v>1569</v>
      </c>
      <c r="I113" s="32" t="s">
        <v>9465</v>
      </c>
      <c r="J113" s="29">
        <v>4800.0</v>
      </c>
      <c r="K113" s="49">
        <v>4000.0</v>
      </c>
      <c r="L113" s="6">
        <f t="shared" ref="L113:L129" si="14">IF(J113&lt;K113,1,0)</f>
        <v>0</v>
      </c>
    </row>
    <row r="114" ht="12.75" customHeight="1">
      <c r="A114" s="6" t="s">
        <v>38</v>
      </c>
      <c r="B114" s="80" t="s">
        <v>9508</v>
      </c>
      <c r="C114" s="88" t="s">
        <v>9703</v>
      </c>
      <c r="D114" s="6" t="s">
        <v>9704</v>
      </c>
      <c r="E114" s="6" t="s">
        <v>1905</v>
      </c>
      <c r="F114" s="6" t="s">
        <v>1924</v>
      </c>
      <c r="G114" s="6" t="s">
        <v>9705</v>
      </c>
      <c r="H114" s="6" t="s">
        <v>1469</v>
      </c>
      <c r="I114" s="6" t="s">
        <v>9469</v>
      </c>
      <c r="J114" s="45">
        <v>1000.0</v>
      </c>
      <c r="K114" s="30">
        <f>VLOOKUP(A114,'All Yearling Sale Lots'!$A$2:$O$3275,15)</f>
        <v>12500</v>
      </c>
      <c r="L114" s="6">
        <f t="shared" si="14"/>
        <v>1</v>
      </c>
    </row>
    <row r="115" ht="12.75" customHeight="1">
      <c r="A115" s="6" t="s">
        <v>38</v>
      </c>
      <c r="B115" s="80" t="s">
        <v>9508</v>
      </c>
      <c r="C115" s="88" t="s">
        <v>6248</v>
      </c>
      <c r="D115" s="6" t="s">
        <v>9706</v>
      </c>
      <c r="E115" s="6" t="s">
        <v>1905</v>
      </c>
      <c r="F115" s="6" t="s">
        <v>1952</v>
      </c>
      <c r="G115" s="6" t="s">
        <v>9707</v>
      </c>
      <c r="H115" s="6" t="s">
        <v>1477</v>
      </c>
      <c r="I115" s="6" t="s">
        <v>9469</v>
      </c>
      <c r="J115" s="45">
        <v>11000.0</v>
      </c>
      <c r="K115" s="30">
        <f>VLOOKUP(A115,'All Yearling Sale Lots'!$A$2:$O$3275,15)</f>
        <v>12500</v>
      </c>
      <c r="L115" s="6">
        <f t="shared" si="14"/>
        <v>1</v>
      </c>
    </row>
    <row r="116" ht="12.75" customHeight="1">
      <c r="A116" s="6" t="s">
        <v>38</v>
      </c>
      <c r="B116" s="80" t="s">
        <v>9508</v>
      </c>
      <c r="C116" s="88" t="s">
        <v>9708</v>
      </c>
      <c r="D116" s="6" t="s">
        <v>9709</v>
      </c>
      <c r="E116" s="6" t="s">
        <v>1902</v>
      </c>
      <c r="F116" s="6" t="s">
        <v>1924</v>
      </c>
      <c r="G116" s="6" t="s">
        <v>9710</v>
      </c>
      <c r="H116" s="6" t="s">
        <v>1504</v>
      </c>
      <c r="I116" s="6" t="s">
        <v>9469</v>
      </c>
      <c r="J116" s="45">
        <v>8000.0</v>
      </c>
      <c r="K116" s="30">
        <f>VLOOKUP(A116,'All Yearling Sale Lots'!$A$2:$O$3275,15)</f>
        <v>12500</v>
      </c>
      <c r="L116" s="6">
        <f t="shared" si="14"/>
        <v>1</v>
      </c>
    </row>
    <row r="117" ht="12.75" customHeight="1">
      <c r="A117" s="6" t="s">
        <v>38</v>
      </c>
      <c r="B117" s="80" t="s">
        <v>1900</v>
      </c>
      <c r="C117" s="6">
        <v>435.0</v>
      </c>
      <c r="D117" s="6" t="s">
        <v>9711</v>
      </c>
      <c r="E117" s="6" t="s">
        <v>1902</v>
      </c>
      <c r="G117" s="6" t="s">
        <v>9712</v>
      </c>
      <c r="H117" s="6" t="s">
        <v>1815</v>
      </c>
      <c r="J117" s="6" t="s">
        <v>9713</v>
      </c>
      <c r="K117" s="30">
        <f>VLOOKUP(A117,'All Yearling Sale Lots'!$A$2:$O$3275,15)</f>
        <v>12500</v>
      </c>
      <c r="L117" s="6">
        <f t="shared" si="14"/>
        <v>0</v>
      </c>
    </row>
    <row r="118" ht="12.75" customHeight="1">
      <c r="A118" s="100" t="s">
        <v>38</v>
      </c>
      <c r="B118" s="80" t="s">
        <v>2005</v>
      </c>
      <c r="C118" s="85">
        <v>830.0</v>
      </c>
      <c r="D118" s="6" t="s">
        <v>9714</v>
      </c>
      <c r="E118" s="80" t="s">
        <v>1902</v>
      </c>
      <c r="F118" s="80" t="s">
        <v>2019</v>
      </c>
      <c r="H118" s="80" t="s">
        <v>1520</v>
      </c>
      <c r="I118" s="86" t="s">
        <v>9715</v>
      </c>
      <c r="J118" s="80">
        <v>4500.0</v>
      </c>
      <c r="K118" s="30">
        <f>VLOOKUP(A118,'All Yearling Sale Lots'!$A$2:$O$3275,15)</f>
        <v>12500</v>
      </c>
      <c r="L118" s="6">
        <f t="shared" si="14"/>
        <v>1</v>
      </c>
    </row>
    <row r="119" ht="12.75" customHeight="1">
      <c r="A119" s="100" t="s">
        <v>38</v>
      </c>
      <c r="B119" s="80" t="s">
        <v>2005</v>
      </c>
      <c r="C119" s="85">
        <v>799.0</v>
      </c>
      <c r="D119" s="6" t="s">
        <v>9716</v>
      </c>
      <c r="E119" s="80" t="s">
        <v>1902</v>
      </c>
      <c r="F119" s="80" t="s">
        <v>2019</v>
      </c>
      <c r="H119" s="80" t="s">
        <v>9717</v>
      </c>
      <c r="I119" s="86" t="s">
        <v>9632</v>
      </c>
      <c r="J119" s="80">
        <v>8000.0</v>
      </c>
      <c r="K119" s="30">
        <f>VLOOKUP(A119,'All Yearling Sale Lots'!$A$2:$O$3275,15)</f>
        <v>12500</v>
      </c>
      <c r="L119" s="6">
        <f t="shared" si="14"/>
        <v>1</v>
      </c>
    </row>
    <row r="120" ht="12.75" customHeight="1">
      <c r="A120" s="26" t="s">
        <v>38</v>
      </c>
      <c r="B120" s="26" t="s">
        <v>2005</v>
      </c>
      <c r="C120" s="34">
        <v>799.0</v>
      </c>
      <c r="D120" s="27" t="s">
        <v>9716</v>
      </c>
      <c r="E120" s="26" t="s">
        <v>38</v>
      </c>
      <c r="F120" s="26" t="s">
        <v>1902</v>
      </c>
      <c r="G120" s="26" t="s">
        <v>9718</v>
      </c>
      <c r="H120" s="26" t="s">
        <v>9717</v>
      </c>
      <c r="I120" s="26" t="s">
        <v>9632</v>
      </c>
      <c r="J120" s="80">
        <v>8000.0</v>
      </c>
      <c r="K120" s="30">
        <f>VLOOKUP(A120,'All Yearling Sale Lots'!$A$2:$O$3275,15)</f>
        <v>12500</v>
      </c>
      <c r="L120" s="6">
        <f t="shared" si="14"/>
        <v>1</v>
      </c>
    </row>
    <row r="121" ht="12.75" customHeight="1">
      <c r="A121" s="81" t="s">
        <v>38</v>
      </c>
      <c r="B121" s="80" t="s">
        <v>2005</v>
      </c>
      <c r="C121" s="85">
        <v>934.0</v>
      </c>
      <c r="D121" s="6" t="s">
        <v>9719</v>
      </c>
      <c r="E121" s="80" t="s">
        <v>1905</v>
      </c>
      <c r="F121" s="80" t="s">
        <v>2019</v>
      </c>
      <c r="H121" s="80" t="s">
        <v>1747</v>
      </c>
      <c r="I121" s="86" t="s">
        <v>9523</v>
      </c>
      <c r="K121" s="30">
        <f>VLOOKUP(A121,'All Yearling Sale Lots'!$A$2:$O$3275,15)</f>
        <v>12500</v>
      </c>
      <c r="L121" s="6">
        <f t="shared" si="14"/>
        <v>1</v>
      </c>
    </row>
    <row r="122" ht="12.75" customHeight="1">
      <c r="A122" s="26" t="s">
        <v>38</v>
      </c>
      <c r="B122" s="26" t="s">
        <v>2005</v>
      </c>
      <c r="C122" s="34">
        <v>934.0</v>
      </c>
      <c r="D122" s="27" t="s">
        <v>9719</v>
      </c>
      <c r="E122" s="26" t="s">
        <v>1905</v>
      </c>
      <c r="G122" s="26" t="s">
        <v>9720</v>
      </c>
      <c r="H122" s="26" t="s">
        <v>1747</v>
      </c>
      <c r="I122" s="26" t="s">
        <v>9523</v>
      </c>
      <c r="K122" s="30">
        <f>VLOOKUP(A122,'All Yearling Sale Lots'!$A$2:$O$3275,15)</f>
        <v>12500</v>
      </c>
      <c r="L122" s="6">
        <f t="shared" si="14"/>
        <v>1</v>
      </c>
    </row>
    <row r="123" ht="12.75" customHeight="1">
      <c r="A123" s="103" t="s">
        <v>38</v>
      </c>
      <c r="B123" s="26" t="s">
        <v>2005</v>
      </c>
      <c r="C123" s="34">
        <v>898.0</v>
      </c>
      <c r="D123" s="28" t="s">
        <v>9721</v>
      </c>
      <c r="E123" s="26" t="s">
        <v>1905</v>
      </c>
      <c r="F123" s="26" t="s">
        <v>2019</v>
      </c>
      <c r="H123" s="26" t="s">
        <v>1754</v>
      </c>
      <c r="I123" s="26" t="s">
        <v>9722</v>
      </c>
      <c r="K123" s="30">
        <f>VLOOKUP(A123,'All Yearling Sale Lots'!$A$2:$O$3275,15)</f>
        <v>12500</v>
      </c>
      <c r="L123" s="6">
        <f t="shared" si="14"/>
        <v>1</v>
      </c>
    </row>
    <row r="124" ht="12.75" customHeight="1">
      <c r="A124" s="26" t="s">
        <v>38</v>
      </c>
      <c r="B124" s="26" t="s">
        <v>2005</v>
      </c>
      <c r="C124" s="34">
        <v>898.0</v>
      </c>
      <c r="D124" s="27" t="s">
        <v>9721</v>
      </c>
      <c r="E124" s="26" t="s">
        <v>38</v>
      </c>
      <c r="F124" s="26" t="s">
        <v>1905</v>
      </c>
      <c r="G124" s="26" t="s">
        <v>9723</v>
      </c>
      <c r="H124" s="26" t="s">
        <v>1754</v>
      </c>
      <c r="I124" s="26" t="s">
        <v>9722</v>
      </c>
      <c r="K124" s="30">
        <f>VLOOKUP(A124,'All Yearling Sale Lots'!$A$2:$O$3275,15)</f>
        <v>12500</v>
      </c>
      <c r="L124" s="6">
        <f t="shared" si="14"/>
        <v>1</v>
      </c>
    </row>
    <row r="125" ht="12.75" customHeight="1">
      <c r="A125" s="81" t="s">
        <v>38</v>
      </c>
      <c r="B125" s="80" t="s">
        <v>2005</v>
      </c>
      <c r="C125" s="85">
        <v>907.0</v>
      </c>
      <c r="D125" s="6" t="s">
        <v>9724</v>
      </c>
      <c r="E125" s="80" t="s">
        <v>1905</v>
      </c>
      <c r="F125" s="80" t="s">
        <v>2437</v>
      </c>
      <c r="H125" s="80" t="s">
        <v>1761</v>
      </c>
      <c r="I125" s="86" t="s">
        <v>9580</v>
      </c>
      <c r="K125" s="30">
        <f>VLOOKUP(A125,'All Yearling Sale Lots'!$A$2:$O$3275,15)</f>
        <v>12500</v>
      </c>
      <c r="L125" s="6">
        <f t="shared" si="14"/>
        <v>1</v>
      </c>
    </row>
    <row r="126" ht="12.75" customHeight="1">
      <c r="A126" s="26" t="s">
        <v>38</v>
      </c>
      <c r="B126" s="26" t="s">
        <v>2005</v>
      </c>
      <c r="C126" s="34">
        <v>907.0</v>
      </c>
      <c r="D126" s="27" t="s">
        <v>9724</v>
      </c>
      <c r="E126" s="26" t="s">
        <v>38</v>
      </c>
      <c r="F126" s="26" t="s">
        <v>1905</v>
      </c>
      <c r="G126" s="26" t="s">
        <v>9725</v>
      </c>
      <c r="H126" s="26" t="s">
        <v>1761</v>
      </c>
      <c r="I126" s="26" t="s">
        <v>9580</v>
      </c>
      <c r="K126" s="30">
        <f>VLOOKUP(A126,'All Yearling Sale Lots'!$A$2:$O$3275,15)</f>
        <v>12500</v>
      </c>
      <c r="L126" s="6">
        <f t="shared" si="14"/>
        <v>1</v>
      </c>
    </row>
    <row r="127" ht="12.75" customHeight="1">
      <c r="A127" s="81" t="s">
        <v>38</v>
      </c>
      <c r="B127" s="80" t="s">
        <v>2005</v>
      </c>
      <c r="C127" s="85">
        <v>789.0</v>
      </c>
      <c r="D127" s="6" t="s">
        <v>9726</v>
      </c>
      <c r="E127" s="80" t="s">
        <v>1902</v>
      </c>
      <c r="F127" s="80" t="s">
        <v>2019</v>
      </c>
      <c r="H127" s="80" t="s">
        <v>1819</v>
      </c>
      <c r="I127" s="86" t="s">
        <v>9523</v>
      </c>
      <c r="K127" s="30">
        <f>VLOOKUP(A127,'All Yearling Sale Lots'!$A$2:$O$3275,15)</f>
        <v>12500</v>
      </c>
      <c r="L127" s="6">
        <f t="shared" si="14"/>
        <v>1</v>
      </c>
    </row>
    <row r="128" ht="12.75" customHeight="1">
      <c r="A128" s="26" t="s">
        <v>38</v>
      </c>
      <c r="B128" s="26" t="s">
        <v>2005</v>
      </c>
      <c r="C128" s="34">
        <v>789.0</v>
      </c>
      <c r="D128" s="27" t="s">
        <v>9726</v>
      </c>
      <c r="E128" s="26" t="s">
        <v>38</v>
      </c>
      <c r="F128" s="26" t="s">
        <v>1902</v>
      </c>
      <c r="G128" s="26" t="s">
        <v>9727</v>
      </c>
      <c r="H128" s="26" t="s">
        <v>1819</v>
      </c>
      <c r="I128" s="26" t="s">
        <v>9523</v>
      </c>
      <c r="K128" s="30">
        <f>VLOOKUP(A128,'All Yearling Sale Lots'!$A$2:$O$3275,15)</f>
        <v>12500</v>
      </c>
      <c r="L128" s="6">
        <f t="shared" si="14"/>
        <v>1</v>
      </c>
    </row>
    <row r="129" ht="12.75" customHeight="1">
      <c r="A129" s="104" t="s">
        <v>38</v>
      </c>
      <c r="B129" s="26" t="s">
        <v>2005</v>
      </c>
      <c r="C129" s="34">
        <v>939.0</v>
      </c>
      <c r="D129" s="28" t="s">
        <v>9728</v>
      </c>
      <c r="E129" s="26" t="s">
        <v>1902</v>
      </c>
      <c r="F129" s="26" t="s">
        <v>9729</v>
      </c>
      <c r="G129" s="28"/>
      <c r="H129" s="26" t="s">
        <v>1841</v>
      </c>
      <c r="I129" s="26" t="s">
        <v>9695</v>
      </c>
      <c r="K129" s="30">
        <f>VLOOKUP(A129,'All Yearling Sale Lots'!$A$2:$O$3275,15)</f>
        <v>12500</v>
      </c>
      <c r="L129" s="6">
        <f t="shared" si="14"/>
        <v>1</v>
      </c>
    </row>
    <row r="130" ht="12.75" customHeight="1">
      <c r="A130" s="80" t="s">
        <v>38</v>
      </c>
      <c r="B130" s="80" t="s">
        <v>9482</v>
      </c>
      <c r="C130" s="85">
        <v>684.0</v>
      </c>
      <c r="D130" s="6" t="str">
        <f>CONCAT(A130,G130)</f>
        <v>Cotai Glory (GB)Coffee Date (USA)</v>
      </c>
      <c r="E130" s="80" t="s">
        <v>1902</v>
      </c>
      <c r="F130" s="80" t="s">
        <v>1924</v>
      </c>
      <c r="G130" s="80" t="s">
        <v>9730</v>
      </c>
      <c r="H130" s="80" t="s">
        <v>9731</v>
      </c>
      <c r="I130" s="80" t="s">
        <v>9461</v>
      </c>
      <c r="J130" s="93"/>
      <c r="K130" s="30">
        <f>VLOOKUP(A130,'All Yearling Sale Lots'!$A$2:$O$3275,15)</f>
        <v>12500</v>
      </c>
      <c r="L130" s="80">
        <v>1.0</v>
      </c>
    </row>
    <row r="131" ht="12.75" customHeight="1">
      <c r="A131" s="80" t="s">
        <v>38</v>
      </c>
      <c r="B131" s="80" t="s">
        <v>9482</v>
      </c>
      <c r="C131" s="85">
        <v>660.0</v>
      </c>
      <c r="D131" s="6" t="s">
        <v>9732</v>
      </c>
      <c r="E131" s="80" t="s">
        <v>1902</v>
      </c>
      <c r="F131" s="80" t="s">
        <v>1924</v>
      </c>
      <c r="G131" s="80" t="s">
        <v>9733</v>
      </c>
      <c r="H131" s="86" t="s">
        <v>1522</v>
      </c>
      <c r="I131" s="80" t="s">
        <v>9469</v>
      </c>
      <c r="J131" s="80">
        <v>6000.0</v>
      </c>
      <c r="K131" s="30">
        <f>VLOOKUP(A131,'All Yearling Sale Lots'!$A$2:$O$3275,15)</f>
        <v>12500</v>
      </c>
      <c r="L131" s="6">
        <f t="shared" ref="L131:L133" si="15">IF(J131&lt;K131,1,0)</f>
        <v>1</v>
      </c>
    </row>
    <row r="132" ht="12.75" customHeight="1">
      <c r="A132" s="80" t="s">
        <v>38</v>
      </c>
      <c r="B132" s="80" t="s">
        <v>9482</v>
      </c>
      <c r="C132" s="85">
        <v>711.0</v>
      </c>
      <c r="D132" s="80" t="s">
        <v>9734</v>
      </c>
      <c r="E132" s="80" t="s">
        <v>1902</v>
      </c>
      <c r="F132" s="80" t="s">
        <v>1924</v>
      </c>
      <c r="G132" s="80">
        <v>2023.0</v>
      </c>
      <c r="H132" s="86" t="s">
        <v>9735</v>
      </c>
      <c r="I132" s="80" t="s">
        <v>9632</v>
      </c>
      <c r="J132" s="92">
        <v>8000.0</v>
      </c>
      <c r="K132" s="30">
        <f>VLOOKUP(A132,'All Yearling Sale Lots'!$A$2:$O$3275,15)</f>
        <v>12500</v>
      </c>
      <c r="L132" s="6">
        <f t="shared" si="15"/>
        <v>1</v>
      </c>
    </row>
    <row r="133" ht="12.75" customHeight="1">
      <c r="A133" s="80" t="s">
        <v>38</v>
      </c>
      <c r="B133" s="80" t="s">
        <v>9482</v>
      </c>
      <c r="C133" s="85">
        <v>698.0</v>
      </c>
      <c r="D133" s="6" t="s">
        <v>9736</v>
      </c>
      <c r="E133" s="80" t="s">
        <v>1905</v>
      </c>
      <c r="F133" s="80" t="s">
        <v>1952</v>
      </c>
      <c r="G133" s="80" t="s">
        <v>9737</v>
      </c>
      <c r="H133" s="86" t="s">
        <v>1839</v>
      </c>
      <c r="I133" s="80" t="s">
        <v>9469</v>
      </c>
      <c r="J133" s="80">
        <v>9000.0</v>
      </c>
      <c r="K133" s="30">
        <f>VLOOKUP(A133,'All Yearling Sale Lots'!$A$2:$O$3275,15)</f>
        <v>12500</v>
      </c>
      <c r="L133" s="6">
        <f t="shared" si="15"/>
        <v>1</v>
      </c>
    </row>
    <row r="134" ht="12.75" customHeight="1">
      <c r="A134" s="6" t="s">
        <v>39</v>
      </c>
      <c r="B134" s="80" t="s">
        <v>9508</v>
      </c>
      <c r="C134" s="88" t="s">
        <v>2481</v>
      </c>
      <c r="D134" s="6" t="s">
        <v>9738</v>
      </c>
      <c r="E134" s="6" t="s">
        <v>1905</v>
      </c>
      <c r="F134" s="6" t="s">
        <v>1924</v>
      </c>
      <c r="G134" s="6" t="s">
        <v>9739</v>
      </c>
      <c r="H134" s="6" t="s">
        <v>1402</v>
      </c>
      <c r="I134" s="6" t="s">
        <v>9465</v>
      </c>
      <c r="J134" s="45">
        <v>9000.0</v>
      </c>
      <c r="K134" s="30">
        <f>VLOOKUP(A134,'All Yearling Sale Lots'!$A$2:$O$3275,15)</f>
        <v>5500</v>
      </c>
      <c r="L134" s="80">
        <v>0.0</v>
      </c>
    </row>
    <row r="135" ht="12.75" customHeight="1">
      <c r="A135" s="6" t="s">
        <v>39</v>
      </c>
      <c r="B135" s="80" t="s">
        <v>9508</v>
      </c>
      <c r="C135" s="88" t="s">
        <v>9307</v>
      </c>
      <c r="D135" s="6" t="s">
        <v>9740</v>
      </c>
      <c r="E135" s="6" t="s">
        <v>1905</v>
      </c>
      <c r="F135" s="6" t="s">
        <v>1924</v>
      </c>
      <c r="G135" s="6" t="s">
        <v>9741</v>
      </c>
      <c r="H135" s="6" t="s">
        <v>1773</v>
      </c>
      <c r="I135" s="6" t="s">
        <v>9469</v>
      </c>
      <c r="J135" s="45">
        <v>3500.0</v>
      </c>
      <c r="K135" s="30">
        <f>VLOOKUP(A135,'All Yearling Sale Lots'!$A$2:$O$3275,15)</f>
        <v>5500</v>
      </c>
      <c r="L135" s="6">
        <f t="shared" ref="L135:L146" si="16">IF(J135&lt;K135,1,0)</f>
        <v>1</v>
      </c>
    </row>
    <row r="136" ht="12.75" customHeight="1">
      <c r="A136" s="6" t="s">
        <v>39</v>
      </c>
      <c r="B136" s="80" t="s">
        <v>9508</v>
      </c>
      <c r="C136" s="88" t="s">
        <v>9742</v>
      </c>
      <c r="D136" s="6" t="s">
        <v>9743</v>
      </c>
      <c r="E136" s="6" t="s">
        <v>1902</v>
      </c>
      <c r="F136" s="6" t="s">
        <v>1924</v>
      </c>
      <c r="G136" s="6" t="s">
        <v>9744</v>
      </c>
      <c r="H136" s="6" t="s">
        <v>1787</v>
      </c>
      <c r="I136" s="6" t="s">
        <v>9465</v>
      </c>
      <c r="J136" s="45">
        <v>4500.0</v>
      </c>
      <c r="K136" s="30">
        <f>VLOOKUP(A136,'All Yearling Sale Lots'!$A$2:$O$3275,15)</f>
        <v>5500</v>
      </c>
      <c r="L136" s="6">
        <f t="shared" si="16"/>
        <v>1</v>
      </c>
    </row>
    <row r="137" ht="12.75" customHeight="1">
      <c r="A137" s="80" t="s">
        <v>39</v>
      </c>
      <c r="B137" s="83" t="s">
        <v>9479</v>
      </c>
      <c r="C137" s="83">
        <v>362.0</v>
      </c>
      <c r="D137" s="80" t="s">
        <v>9745</v>
      </c>
      <c r="E137" s="6" t="s">
        <v>1902</v>
      </c>
      <c r="H137" s="80" t="s">
        <v>1747</v>
      </c>
      <c r="I137" s="80" t="s">
        <v>9746</v>
      </c>
      <c r="J137" s="84">
        <v>38000.0</v>
      </c>
      <c r="K137" s="30">
        <f>VLOOKUP(A137,'All Yearling Sale Lots'!$A$2:$O$3275,15)</f>
        <v>5500</v>
      </c>
      <c r="L137" s="6">
        <f t="shared" si="16"/>
        <v>0</v>
      </c>
    </row>
    <row r="138" ht="12.75" customHeight="1">
      <c r="A138" s="6" t="s">
        <v>39</v>
      </c>
      <c r="B138" s="80" t="s">
        <v>1900</v>
      </c>
      <c r="C138" s="6">
        <v>123.0</v>
      </c>
      <c r="D138" s="6" t="s">
        <v>9747</v>
      </c>
      <c r="E138" s="6" t="s">
        <v>1902</v>
      </c>
      <c r="G138" s="6" t="s">
        <v>9748</v>
      </c>
      <c r="H138" s="6" t="s">
        <v>1606</v>
      </c>
      <c r="J138" s="6" t="s">
        <v>9722</v>
      </c>
      <c r="K138" s="30">
        <f>VLOOKUP(A138,'All Yearling Sale Lots'!$A$2:$O$3275,15)</f>
        <v>5500</v>
      </c>
      <c r="L138" s="6">
        <f t="shared" si="16"/>
        <v>0</v>
      </c>
    </row>
    <row r="139" ht="12.75" customHeight="1">
      <c r="A139" s="6" t="s">
        <v>39</v>
      </c>
      <c r="B139" s="80" t="s">
        <v>1900</v>
      </c>
      <c r="C139" s="6">
        <v>101.0</v>
      </c>
      <c r="D139" s="6" t="s">
        <v>9749</v>
      </c>
      <c r="E139" s="6" t="s">
        <v>1905</v>
      </c>
      <c r="G139" s="6" t="s">
        <v>9750</v>
      </c>
      <c r="H139" s="6" t="s">
        <v>1773</v>
      </c>
      <c r="J139" s="6" t="s">
        <v>9751</v>
      </c>
      <c r="K139" s="30">
        <f>VLOOKUP(A139,'All Yearling Sale Lots'!$A$2:$O$3275,15)</f>
        <v>5500</v>
      </c>
      <c r="L139" s="6">
        <f t="shared" si="16"/>
        <v>0</v>
      </c>
    </row>
    <row r="140" ht="12.75" customHeight="1">
      <c r="A140" s="6" t="s">
        <v>39</v>
      </c>
      <c r="B140" s="80" t="s">
        <v>1900</v>
      </c>
      <c r="C140" s="6">
        <v>301.0</v>
      </c>
      <c r="D140" s="6" t="s">
        <v>9752</v>
      </c>
      <c r="E140" s="6" t="s">
        <v>1905</v>
      </c>
      <c r="G140" s="6" t="s">
        <v>9753</v>
      </c>
      <c r="H140" s="6" t="s">
        <v>1848</v>
      </c>
      <c r="J140" s="6" t="s">
        <v>9458</v>
      </c>
      <c r="K140" s="30">
        <f>VLOOKUP(A140,'All Yearling Sale Lots'!$A$2:$O$3275,15)</f>
        <v>5500</v>
      </c>
      <c r="L140" s="6">
        <f t="shared" si="16"/>
        <v>0</v>
      </c>
    </row>
    <row r="141" ht="12.75" customHeight="1">
      <c r="A141" s="104" t="s">
        <v>39</v>
      </c>
      <c r="B141" s="26" t="s">
        <v>2005</v>
      </c>
      <c r="C141" s="34">
        <v>809.0</v>
      </c>
      <c r="D141" s="28" t="s">
        <v>9754</v>
      </c>
      <c r="E141" s="26" t="s">
        <v>1905</v>
      </c>
      <c r="F141" s="26" t="s">
        <v>2019</v>
      </c>
      <c r="G141" s="28"/>
      <c r="H141" s="26" t="s">
        <v>1731</v>
      </c>
      <c r="I141" s="26" t="s">
        <v>9695</v>
      </c>
      <c r="K141" s="30">
        <f>VLOOKUP(A141,'All Yearling Sale Lots'!$A$2:$O$3275,15)</f>
        <v>5500</v>
      </c>
      <c r="L141" s="6">
        <f t="shared" si="16"/>
        <v>1</v>
      </c>
    </row>
    <row r="142" ht="12.75" customHeight="1">
      <c r="A142" s="80" t="s">
        <v>39</v>
      </c>
      <c r="B142" s="85" t="s">
        <v>9482</v>
      </c>
      <c r="C142" s="85">
        <v>558.0</v>
      </c>
      <c r="D142" s="6" t="str">
        <f>CONCAT(A142,G142)</f>
        <v>Coulsty (IRE)Whistling Straits (FR)</v>
      </c>
      <c r="E142" s="80" t="s">
        <v>9578</v>
      </c>
      <c r="F142" s="80" t="s">
        <v>2007</v>
      </c>
      <c r="G142" s="80" t="s">
        <v>9755</v>
      </c>
      <c r="H142" s="80" t="s">
        <v>1469</v>
      </c>
      <c r="I142" s="80" t="s">
        <v>9469</v>
      </c>
      <c r="J142" s="6">
        <v>6000000.0</v>
      </c>
      <c r="K142" s="30">
        <f>VLOOKUP(A142,'All Yearling Sale Lots'!$A$2:$O$3275,15)</f>
        <v>5500</v>
      </c>
      <c r="L142" s="6">
        <f t="shared" si="16"/>
        <v>0</v>
      </c>
    </row>
    <row r="143" ht="12.75" customHeight="1">
      <c r="A143" s="80" t="s">
        <v>39</v>
      </c>
      <c r="B143" s="80" t="s">
        <v>9482</v>
      </c>
      <c r="C143" s="85">
        <v>726.0</v>
      </c>
      <c r="D143" s="80" t="s">
        <v>9756</v>
      </c>
      <c r="E143" s="80" t="s">
        <v>1902</v>
      </c>
      <c r="F143" s="80" t="s">
        <v>1924</v>
      </c>
      <c r="G143" s="80">
        <v>2023.0</v>
      </c>
      <c r="H143" s="86" t="s">
        <v>1595</v>
      </c>
      <c r="I143" s="80" t="s">
        <v>9757</v>
      </c>
      <c r="J143" s="92">
        <v>7000.0</v>
      </c>
      <c r="K143" s="30">
        <f>VLOOKUP(A143,'All Yearling Sale Lots'!$A$2:$O$3275,15)</f>
        <v>5500</v>
      </c>
      <c r="L143" s="6">
        <f t="shared" si="16"/>
        <v>0</v>
      </c>
    </row>
    <row r="144" ht="12.75" customHeight="1">
      <c r="A144" s="80" t="s">
        <v>39</v>
      </c>
      <c r="B144" s="80" t="s">
        <v>9482</v>
      </c>
      <c r="C144" s="85">
        <v>525.0</v>
      </c>
      <c r="D144" s="6" t="str">
        <f t="shared" ref="D144:D146" si="17">CONCAT(A144,G144)</f>
        <v>Coulsty (IRE)Texas Katie (GB)</v>
      </c>
      <c r="E144" s="80" t="s">
        <v>9578</v>
      </c>
      <c r="F144" s="80" t="s">
        <v>2007</v>
      </c>
      <c r="G144" s="80" t="s">
        <v>9758</v>
      </c>
      <c r="H144" s="80" t="s">
        <v>1595</v>
      </c>
      <c r="I144" s="80" t="s">
        <v>9653</v>
      </c>
      <c r="J144" s="6">
        <v>2.3E7</v>
      </c>
      <c r="K144" s="30">
        <f>VLOOKUP(A144,'All Yearling Sale Lots'!$A$2:$O$3275,15)</f>
        <v>5500</v>
      </c>
      <c r="L144" s="6">
        <f t="shared" si="16"/>
        <v>0</v>
      </c>
    </row>
    <row r="145" ht="12.75" customHeight="1">
      <c r="A145" s="80" t="str">
        <f t="shared" ref="A145:A146" si="18">LEFT(G145, FIND(" x ", G145) - 1)</f>
        <v>Coulsty (IRE)</v>
      </c>
      <c r="B145" s="85" t="s">
        <v>9482</v>
      </c>
      <c r="C145" s="85">
        <v>608.0</v>
      </c>
      <c r="D145" s="6" t="str">
        <f t="shared" si="17"/>
        <v>Coulsty (IRE)Coulsty (IRE) x Art of Gold (GB)</v>
      </c>
      <c r="E145" s="80" t="s">
        <v>9578</v>
      </c>
      <c r="F145" s="80" t="s">
        <v>2007</v>
      </c>
      <c r="G145" s="80" t="s">
        <v>9759</v>
      </c>
      <c r="H145" s="80" t="s">
        <v>1773</v>
      </c>
      <c r="I145" s="80" t="s">
        <v>9751</v>
      </c>
      <c r="J145" s="6">
        <v>0.0</v>
      </c>
      <c r="K145" s="30">
        <f>VLOOKUP(A145,'All Yearling Sale Lots'!$A$2:$O$3275,15)</f>
        <v>5500</v>
      </c>
      <c r="L145" s="6">
        <f t="shared" si="16"/>
        <v>1</v>
      </c>
    </row>
    <row r="146" ht="12.75" customHeight="1">
      <c r="A146" s="80" t="str">
        <f t="shared" si="18"/>
        <v>Coulsty (IRE)</v>
      </c>
      <c r="B146" s="85" t="s">
        <v>9482</v>
      </c>
      <c r="C146" s="85">
        <v>620.0</v>
      </c>
      <c r="D146" s="6" t="str">
        <f t="shared" si="17"/>
        <v>Coulsty (IRE)Coulsty (IRE) x Ballyvaughan (IRE)</v>
      </c>
      <c r="E146" s="80" t="s">
        <v>9563</v>
      </c>
      <c r="F146" s="80" t="s">
        <v>9760</v>
      </c>
      <c r="G146" s="80" t="s">
        <v>9761</v>
      </c>
      <c r="H146" s="80" t="s">
        <v>1848</v>
      </c>
      <c r="I146" s="80" t="s">
        <v>9580</v>
      </c>
      <c r="J146" s="6">
        <v>0.0</v>
      </c>
      <c r="K146" s="30">
        <f>VLOOKUP(A146,'All Yearling Sale Lots'!$A$2:$O$3275,15)</f>
        <v>5500</v>
      </c>
      <c r="L146" s="6">
        <f t="shared" si="16"/>
        <v>1</v>
      </c>
    </row>
    <row r="147" ht="12.75" customHeight="1">
      <c r="A147" s="6" t="s">
        <v>39</v>
      </c>
      <c r="B147" s="83" t="s">
        <v>9508</v>
      </c>
      <c r="C147" s="88" t="s">
        <v>2304</v>
      </c>
      <c r="D147" s="6" t="s">
        <v>9762</v>
      </c>
      <c r="E147" s="6" t="s">
        <v>1905</v>
      </c>
      <c r="F147" s="6" t="s">
        <v>1924</v>
      </c>
      <c r="G147" s="6" t="s">
        <v>9763</v>
      </c>
      <c r="H147" s="6" t="s">
        <v>1427</v>
      </c>
      <c r="I147" s="6" t="s">
        <v>9465</v>
      </c>
      <c r="J147" s="45">
        <v>5500.0</v>
      </c>
      <c r="K147" s="30">
        <f>VLOOKUP(A147,'All Yearling Sale Lots'!$A$2:$O$3275,15)</f>
        <v>5500</v>
      </c>
      <c r="L147" s="80">
        <v>0.0</v>
      </c>
    </row>
    <row r="148" ht="12.75" customHeight="1">
      <c r="A148" s="25" t="s">
        <v>39</v>
      </c>
      <c r="B148" s="35" t="s">
        <v>1949</v>
      </c>
      <c r="C148" s="27" t="s">
        <v>9764</v>
      </c>
      <c r="D148" s="28" t="s">
        <v>9765</v>
      </c>
      <c r="E148" s="28" t="s">
        <v>1902</v>
      </c>
      <c r="F148" s="28" t="s">
        <v>1924</v>
      </c>
      <c r="G148" s="28" t="s">
        <v>9766</v>
      </c>
      <c r="H148" s="32" t="s">
        <v>1609</v>
      </c>
      <c r="I148" s="32" t="s">
        <v>9465</v>
      </c>
      <c r="J148" s="29">
        <v>5400.0</v>
      </c>
      <c r="K148" s="49">
        <v>4500.0</v>
      </c>
      <c r="L148" s="6">
        <f>IF(J148&lt;K148,1,0)</f>
        <v>0</v>
      </c>
    </row>
    <row r="149" ht="12.75" customHeight="1">
      <c r="A149" s="6" t="s">
        <v>40</v>
      </c>
      <c r="B149" s="80" t="s">
        <v>9508</v>
      </c>
      <c r="C149" s="88" t="s">
        <v>9767</v>
      </c>
      <c r="D149" s="6" t="s">
        <v>9768</v>
      </c>
      <c r="E149" s="6" t="s">
        <v>1905</v>
      </c>
      <c r="F149" s="6" t="s">
        <v>1924</v>
      </c>
      <c r="G149" s="6" t="s">
        <v>9769</v>
      </c>
      <c r="H149" s="6" t="s">
        <v>1417</v>
      </c>
      <c r="I149" s="6" t="s">
        <v>9469</v>
      </c>
      <c r="J149" s="45">
        <v>12000.0</v>
      </c>
      <c r="K149" s="30">
        <f>VLOOKUP(A149,'All Yearling Sale Lots'!$A$2:$O$3275,15)</f>
        <v>21000</v>
      </c>
      <c r="L149" s="80">
        <v>1.0</v>
      </c>
    </row>
    <row r="150" ht="12.75" customHeight="1">
      <c r="A150" s="6" t="s">
        <v>40</v>
      </c>
      <c r="B150" s="81" t="s">
        <v>1949</v>
      </c>
      <c r="C150" s="6" t="s">
        <v>9770</v>
      </c>
      <c r="D150" s="6" t="s">
        <v>9771</v>
      </c>
      <c r="E150" s="82" t="s">
        <v>1905</v>
      </c>
      <c r="F150" s="6" t="s">
        <v>1924</v>
      </c>
      <c r="G150" s="6" t="s">
        <v>9772</v>
      </c>
      <c r="H150" s="10" t="s">
        <v>1581</v>
      </c>
      <c r="I150" s="10" t="s">
        <v>9469</v>
      </c>
      <c r="J150" s="7">
        <v>42000.0</v>
      </c>
      <c r="K150" s="7">
        <v>21000.0</v>
      </c>
      <c r="L150" s="6">
        <f t="shared" ref="L150:L158" si="19">IF(J150&lt;K150,1,0)</f>
        <v>0</v>
      </c>
    </row>
    <row r="151" ht="12.75" customHeight="1">
      <c r="A151" s="6" t="s">
        <v>40</v>
      </c>
      <c r="B151" s="81" t="s">
        <v>1949</v>
      </c>
      <c r="C151" s="6" t="s">
        <v>9773</v>
      </c>
      <c r="D151" s="6" t="s">
        <v>9774</v>
      </c>
      <c r="E151" s="82" t="s">
        <v>1902</v>
      </c>
      <c r="F151" s="6" t="s">
        <v>1952</v>
      </c>
      <c r="G151" s="6" t="s">
        <v>9775</v>
      </c>
      <c r="H151" s="10" t="s">
        <v>1454</v>
      </c>
      <c r="I151" s="10" t="s">
        <v>9469</v>
      </c>
      <c r="J151" s="7">
        <v>1200.0</v>
      </c>
      <c r="K151" s="7">
        <v>21000.0</v>
      </c>
      <c r="L151" s="6">
        <f t="shared" si="19"/>
        <v>1</v>
      </c>
    </row>
    <row r="152" ht="12.75" customHeight="1">
      <c r="A152" s="6" t="s">
        <v>40</v>
      </c>
      <c r="B152" s="81" t="s">
        <v>1949</v>
      </c>
      <c r="C152" s="6" t="s">
        <v>9776</v>
      </c>
      <c r="D152" s="6" t="s">
        <v>9777</v>
      </c>
      <c r="E152" s="82" t="s">
        <v>1905</v>
      </c>
      <c r="F152" s="6" t="s">
        <v>3690</v>
      </c>
      <c r="G152" s="6" t="s">
        <v>9778</v>
      </c>
      <c r="H152" s="10" t="s">
        <v>1827</v>
      </c>
      <c r="I152" s="10" t="s">
        <v>9469</v>
      </c>
      <c r="J152" s="7">
        <v>36000.0</v>
      </c>
      <c r="K152" s="7">
        <v>21000.0</v>
      </c>
      <c r="L152" s="6">
        <f t="shared" si="19"/>
        <v>0</v>
      </c>
    </row>
    <row r="153" ht="12.75" customHeight="1">
      <c r="A153" s="6" t="s">
        <v>43</v>
      </c>
      <c r="B153" s="80" t="s">
        <v>9508</v>
      </c>
      <c r="C153" s="88" t="s">
        <v>8998</v>
      </c>
      <c r="D153" s="6" t="s">
        <v>9779</v>
      </c>
      <c r="E153" s="6" t="s">
        <v>1902</v>
      </c>
      <c r="F153" s="6" t="s">
        <v>1924</v>
      </c>
      <c r="G153" s="6" t="s">
        <v>9780</v>
      </c>
      <c r="H153" s="6" t="s">
        <v>1469</v>
      </c>
      <c r="I153" s="6" t="s">
        <v>9469</v>
      </c>
      <c r="J153" s="45">
        <v>1000.0</v>
      </c>
      <c r="K153" s="30">
        <f>VLOOKUP(A153,'All Yearling Sale Lots'!$A$2:$O$3275,15)</f>
        <v>10000</v>
      </c>
      <c r="L153" s="6">
        <f t="shared" si="19"/>
        <v>1</v>
      </c>
    </row>
    <row r="154" ht="12.75" customHeight="1">
      <c r="A154" s="6" t="s">
        <v>43</v>
      </c>
      <c r="B154" s="80" t="s">
        <v>9508</v>
      </c>
      <c r="C154" s="88" t="s">
        <v>6585</v>
      </c>
      <c r="D154" s="6" t="s">
        <v>9781</v>
      </c>
      <c r="E154" s="6" t="s">
        <v>1905</v>
      </c>
      <c r="F154" s="6" t="s">
        <v>1924</v>
      </c>
      <c r="G154" s="6" t="s">
        <v>9782</v>
      </c>
      <c r="H154" s="6" t="s">
        <v>9783</v>
      </c>
      <c r="I154" s="6" t="s">
        <v>9469</v>
      </c>
      <c r="J154" s="45">
        <v>1000.0</v>
      </c>
      <c r="K154" s="30">
        <f>VLOOKUP(A154,'All Yearling Sale Lots'!$A$2:$O$3275,15)</f>
        <v>10000</v>
      </c>
      <c r="L154" s="6">
        <f t="shared" si="19"/>
        <v>1</v>
      </c>
    </row>
    <row r="155" ht="12.75" customHeight="1">
      <c r="A155" s="6" t="s">
        <v>43</v>
      </c>
      <c r="B155" s="80" t="s">
        <v>9508</v>
      </c>
      <c r="C155" s="88" t="s">
        <v>8262</v>
      </c>
      <c r="D155" s="6" t="s">
        <v>9784</v>
      </c>
      <c r="E155" s="6" t="s">
        <v>1905</v>
      </c>
      <c r="F155" s="6" t="s">
        <v>1924</v>
      </c>
      <c r="G155" s="6" t="s">
        <v>9785</v>
      </c>
      <c r="H155" s="6" t="s">
        <v>1751</v>
      </c>
      <c r="I155" s="6" t="s">
        <v>9469</v>
      </c>
      <c r="J155" s="45">
        <v>7000.0</v>
      </c>
      <c r="K155" s="30">
        <f>VLOOKUP(A155,'All Yearling Sale Lots'!$A$2:$O$3275,15)</f>
        <v>10000</v>
      </c>
      <c r="L155" s="6">
        <f t="shared" si="19"/>
        <v>1</v>
      </c>
    </row>
    <row r="156" ht="12.75" customHeight="1">
      <c r="A156" s="26" t="s">
        <v>43</v>
      </c>
      <c r="B156" s="26" t="s">
        <v>2005</v>
      </c>
      <c r="C156" s="34">
        <v>936.0</v>
      </c>
      <c r="D156" s="27" t="s">
        <v>9786</v>
      </c>
      <c r="E156" s="26" t="s">
        <v>1902</v>
      </c>
      <c r="G156" s="26" t="s">
        <v>3470</v>
      </c>
      <c r="H156" s="26" t="s">
        <v>1713</v>
      </c>
      <c r="I156" s="26" t="s">
        <v>1331</v>
      </c>
      <c r="K156" s="30">
        <f>VLOOKUP(A156,'All Yearling Sale Lots'!$A$2:$O$3275,15)</f>
        <v>10000</v>
      </c>
      <c r="L156" s="6">
        <f t="shared" si="19"/>
        <v>1</v>
      </c>
    </row>
    <row r="157" ht="12.75" customHeight="1">
      <c r="A157" s="6" t="s">
        <v>43</v>
      </c>
      <c r="B157" s="81" t="s">
        <v>1949</v>
      </c>
      <c r="C157" s="6" t="s">
        <v>9787</v>
      </c>
      <c r="D157" s="6" t="s">
        <v>9788</v>
      </c>
      <c r="E157" s="82" t="s">
        <v>1902</v>
      </c>
      <c r="F157" s="6" t="s">
        <v>2382</v>
      </c>
      <c r="G157" s="6" t="s">
        <v>9789</v>
      </c>
      <c r="H157" s="10" t="s">
        <v>9790</v>
      </c>
      <c r="I157" s="10" t="s">
        <v>9469</v>
      </c>
      <c r="J157" s="7">
        <v>1200.0</v>
      </c>
      <c r="K157" s="7">
        <v>10000.0</v>
      </c>
      <c r="L157" s="6">
        <f t="shared" si="19"/>
        <v>1</v>
      </c>
    </row>
    <row r="158" ht="12.75" customHeight="1">
      <c r="A158" s="6" t="s">
        <v>44</v>
      </c>
      <c r="B158" s="34" t="s">
        <v>9609</v>
      </c>
      <c r="C158" s="42" t="s">
        <v>4151</v>
      </c>
      <c r="D158" s="28"/>
      <c r="E158" s="28" t="s">
        <v>1905</v>
      </c>
      <c r="G158" s="28" t="s">
        <v>9791</v>
      </c>
      <c r="H158" s="58" t="s">
        <v>1827</v>
      </c>
      <c r="I158" s="53" t="s">
        <v>9469</v>
      </c>
      <c r="J158" s="105">
        <v>60000.0</v>
      </c>
      <c r="K158" s="30">
        <f>VLOOKUP(A158,'All Yearling Sale Lots'!$A$2:$O$3275,15)</f>
        <v>60000</v>
      </c>
      <c r="L158" s="6">
        <f t="shared" si="19"/>
        <v>0</v>
      </c>
    </row>
    <row r="159" ht="12.75" customHeight="1">
      <c r="A159" s="80" t="s">
        <v>44</v>
      </c>
      <c r="B159" s="83" t="s">
        <v>9479</v>
      </c>
      <c r="C159" s="83">
        <v>408.0</v>
      </c>
      <c r="D159" s="80" t="s">
        <v>9792</v>
      </c>
      <c r="E159" s="6" t="s">
        <v>1905</v>
      </c>
      <c r="H159" s="80" t="s">
        <v>293</v>
      </c>
      <c r="I159" s="80" t="s">
        <v>9793</v>
      </c>
      <c r="J159" s="84">
        <v>60000.0</v>
      </c>
      <c r="K159" s="30">
        <f>VLOOKUP(A159,'All Yearling Sale Lots'!$A$2:$O$3275,15)</f>
        <v>60000</v>
      </c>
      <c r="L159" s="92">
        <v>0.0</v>
      </c>
    </row>
    <row r="160" ht="12.75" customHeight="1">
      <c r="A160" s="80" t="s">
        <v>44</v>
      </c>
      <c r="B160" s="83" t="s">
        <v>9479</v>
      </c>
      <c r="C160" s="83">
        <v>291.0</v>
      </c>
      <c r="D160" s="80" t="s">
        <v>9794</v>
      </c>
      <c r="E160" s="6" t="s">
        <v>1902</v>
      </c>
      <c r="H160" s="80" t="s">
        <v>1387</v>
      </c>
      <c r="I160" s="80" t="s">
        <v>9795</v>
      </c>
      <c r="J160" s="90">
        <v>80000.0</v>
      </c>
      <c r="K160" s="30">
        <f>VLOOKUP(A160,'All Yearling Sale Lots'!$A$2:$O$3275,15)</f>
        <v>60000</v>
      </c>
      <c r="L160" s="6">
        <f t="shared" ref="L160:L161" si="20">IF(J160&lt;K160,1,0)</f>
        <v>0</v>
      </c>
    </row>
    <row r="161" ht="12.75" customHeight="1">
      <c r="A161" s="80" t="s">
        <v>44</v>
      </c>
      <c r="B161" s="83" t="s">
        <v>9479</v>
      </c>
      <c r="C161" s="83">
        <v>379.0</v>
      </c>
      <c r="D161" s="80" t="s">
        <v>9796</v>
      </c>
      <c r="E161" s="6" t="s">
        <v>1905</v>
      </c>
      <c r="H161" s="80" t="s">
        <v>1387</v>
      </c>
      <c r="I161" s="80" t="s">
        <v>9797</v>
      </c>
      <c r="J161" s="84">
        <v>115000.0</v>
      </c>
      <c r="K161" s="30">
        <f>VLOOKUP(A161,'All Yearling Sale Lots'!$A$2:$O$3275,15)</f>
        <v>60000</v>
      </c>
      <c r="L161" s="6">
        <f t="shared" si="20"/>
        <v>0</v>
      </c>
    </row>
    <row r="162" ht="12.75" customHeight="1">
      <c r="A162" s="81" t="s">
        <v>44</v>
      </c>
      <c r="B162" s="94" t="s">
        <v>9556</v>
      </c>
      <c r="C162" s="83">
        <v>230.0</v>
      </c>
      <c r="D162" s="80" t="s">
        <v>9798</v>
      </c>
      <c r="E162" s="6" t="s">
        <v>1905</v>
      </c>
      <c r="F162" s="81"/>
      <c r="G162" s="80"/>
      <c r="H162" s="80" t="s">
        <v>1403</v>
      </c>
      <c r="I162" s="80" t="s">
        <v>9799</v>
      </c>
      <c r="J162" s="91">
        <v>1000.0</v>
      </c>
      <c r="K162" s="30">
        <f>VLOOKUP(A162,'All Yearling Sale Lots'!$A$2:$O$3275,15)</f>
        <v>60000</v>
      </c>
      <c r="L162" s="80">
        <v>0.0</v>
      </c>
    </row>
    <row r="163" ht="12.75" customHeight="1">
      <c r="A163" s="100" t="s">
        <v>44</v>
      </c>
      <c r="B163" s="80" t="s">
        <v>2005</v>
      </c>
      <c r="C163" s="85">
        <v>909.0</v>
      </c>
      <c r="D163" s="6" t="s">
        <v>9800</v>
      </c>
      <c r="E163" s="80" t="s">
        <v>1902</v>
      </c>
      <c r="F163" s="80" t="s">
        <v>2019</v>
      </c>
      <c r="H163" s="80" t="s">
        <v>1861</v>
      </c>
      <c r="I163" s="86" t="s">
        <v>9458</v>
      </c>
      <c r="K163" s="30">
        <f>VLOOKUP(A163,'All Yearling Sale Lots'!$A$2:$O$3275,15)</f>
        <v>60000</v>
      </c>
      <c r="L163" s="6">
        <f t="shared" ref="L163:L164" si="21">IF(J163&lt;K163,1,0)</f>
        <v>1</v>
      </c>
    </row>
    <row r="164" ht="12.75" customHeight="1">
      <c r="A164" s="80" t="s">
        <v>44</v>
      </c>
      <c r="B164" s="80" t="s">
        <v>9609</v>
      </c>
      <c r="C164" s="106" t="s">
        <v>4151</v>
      </c>
      <c r="D164" s="6" t="s">
        <v>9801</v>
      </c>
      <c r="E164" s="6" t="s">
        <v>1905</v>
      </c>
      <c r="F164" s="6" t="s">
        <v>1924</v>
      </c>
      <c r="G164" s="6" t="s">
        <v>9</v>
      </c>
      <c r="H164" s="6" t="s">
        <v>1827</v>
      </c>
      <c r="I164" s="99" t="s">
        <v>9469</v>
      </c>
      <c r="J164" s="96">
        <v>60000.0</v>
      </c>
      <c r="K164" s="30">
        <f>VLOOKUP(A164,'All Yearling Sale Lots'!$A$2:$O$3275,15)</f>
        <v>60000</v>
      </c>
      <c r="L164" s="6">
        <f t="shared" si="21"/>
        <v>0</v>
      </c>
    </row>
    <row r="165" ht="12.75" customHeight="1">
      <c r="A165" s="6" t="s">
        <v>44</v>
      </c>
      <c r="B165" s="80" t="s">
        <v>1937</v>
      </c>
      <c r="C165" s="44" t="s">
        <v>9802</v>
      </c>
      <c r="D165" s="6" t="s">
        <v>9803</v>
      </c>
      <c r="E165" s="6" t="s">
        <v>1902</v>
      </c>
      <c r="F165" s="6" t="s">
        <v>1924</v>
      </c>
      <c r="H165" s="6" t="s">
        <v>1450</v>
      </c>
      <c r="I165" s="6" t="s">
        <v>9469</v>
      </c>
      <c r="J165" s="45">
        <v>50000.0</v>
      </c>
      <c r="K165" s="30">
        <f>VLOOKUP(A165,'All Yearling Sale Lots'!$A$2:$O$3275,15)</f>
        <v>60000</v>
      </c>
      <c r="L165" s="80">
        <v>1.0</v>
      </c>
    </row>
    <row r="166" ht="12.75" customHeight="1">
      <c r="A166" s="26" t="s">
        <v>44</v>
      </c>
      <c r="B166" s="28"/>
      <c r="C166" s="34">
        <v>909.0</v>
      </c>
      <c r="D166" s="28" t="s">
        <v>9800</v>
      </c>
      <c r="E166" s="34" t="s">
        <v>1902</v>
      </c>
      <c r="G166" s="26" t="s">
        <v>1861</v>
      </c>
      <c r="H166" s="80" t="s">
        <v>9458</v>
      </c>
      <c r="I166" s="28"/>
      <c r="J166" s="80" t="s">
        <v>9458</v>
      </c>
      <c r="K166" s="30">
        <f>VLOOKUP(A166,'All Yearling Sale Lots'!$A$2:$O$3275,15)</f>
        <v>60000</v>
      </c>
      <c r="L166" s="6">
        <f t="shared" ref="L166:L195" si="22">IF(J166&lt;K166,1,0)</f>
        <v>0</v>
      </c>
    </row>
    <row r="167" ht="12.75" customHeight="1">
      <c r="A167" s="6" t="s">
        <v>45</v>
      </c>
      <c r="B167" s="80" t="s">
        <v>9508</v>
      </c>
      <c r="C167" s="88" t="s">
        <v>7405</v>
      </c>
      <c r="D167" s="6" t="s">
        <v>9804</v>
      </c>
      <c r="E167" s="6" t="s">
        <v>1905</v>
      </c>
      <c r="F167" s="6" t="s">
        <v>1924</v>
      </c>
      <c r="G167" s="6" t="s">
        <v>9805</v>
      </c>
      <c r="H167" s="6" t="s">
        <v>1469</v>
      </c>
      <c r="I167" s="6" t="s">
        <v>9469</v>
      </c>
      <c r="J167" s="45">
        <v>10000.0</v>
      </c>
      <c r="K167" s="30">
        <f>VLOOKUP(A167,'All Yearling Sale Lots'!$A$2:$O$3275,15)</f>
        <v>5000</v>
      </c>
      <c r="L167" s="6">
        <f t="shared" si="22"/>
        <v>0</v>
      </c>
    </row>
    <row r="168" ht="12.75" customHeight="1">
      <c r="A168" s="25" t="s">
        <v>46</v>
      </c>
      <c r="B168" s="35" t="s">
        <v>1983</v>
      </c>
      <c r="C168" s="27" t="s">
        <v>9806</v>
      </c>
      <c r="D168" s="28" t="s">
        <v>9807</v>
      </c>
      <c r="E168" s="28" t="s">
        <v>1902</v>
      </c>
      <c r="F168" s="28" t="s">
        <v>1952</v>
      </c>
      <c r="G168" s="28" t="s">
        <v>9808</v>
      </c>
      <c r="H168" s="32" t="s">
        <v>1725</v>
      </c>
      <c r="I168" s="32" t="s">
        <v>9465</v>
      </c>
      <c r="J168" s="29">
        <v>0.0</v>
      </c>
      <c r="K168" s="49"/>
      <c r="L168" s="6">
        <f t="shared" si="22"/>
        <v>0</v>
      </c>
    </row>
    <row r="169" ht="12.75" customHeight="1">
      <c r="A169" s="6" t="s">
        <v>47</v>
      </c>
      <c r="B169" s="80" t="s">
        <v>1900</v>
      </c>
      <c r="C169" s="6">
        <v>196.0</v>
      </c>
      <c r="D169" s="6" t="s">
        <v>9809</v>
      </c>
      <c r="E169" s="6" t="s">
        <v>1905</v>
      </c>
      <c r="G169" s="6" t="s">
        <v>9810</v>
      </c>
      <c r="H169" s="6" t="s">
        <v>9811</v>
      </c>
      <c r="J169" s="6" t="s">
        <v>9660</v>
      </c>
      <c r="K169" s="30">
        <f>VLOOKUP(A169,'All Yearling Sale Lots'!$A$2:$O$3275,15)</f>
        <v>7800</v>
      </c>
      <c r="L169" s="6">
        <f t="shared" si="22"/>
        <v>0</v>
      </c>
    </row>
    <row r="170" ht="12.75" customHeight="1">
      <c r="A170" s="25" t="s">
        <v>47</v>
      </c>
      <c r="B170" s="35" t="s">
        <v>1949</v>
      </c>
      <c r="C170" s="27" t="s">
        <v>9812</v>
      </c>
      <c r="D170" s="28" t="s">
        <v>9813</v>
      </c>
      <c r="E170" s="28" t="s">
        <v>1902</v>
      </c>
      <c r="F170" s="28" t="s">
        <v>1924</v>
      </c>
      <c r="G170" s="28" t="s">
        <v>9814</v>
      </c>
      <c r="H170" s="32" t="s">
        <v>1844</v>
      </c>
      <c r="I170" s="32" t="s">
        <v>9465</v>
      </c>
      <c r="J170" s="29">
        <v>13200.0</v>
      </c>
      <c r="K170" s="49">
        <v>11000.0</v>
      </c>
      <c r="L170" s="6">
        <f t="shared" si="22"/>
        <v>0</v>
      </c>
    </row>
    <row r="171" ht="12.75" customHeight="1">
      <c r="A171" s="6" t="s">
        <v>47</v>
      </c>
      <c r="B171" s="81" t="s">
        <v>1949</v>
      </c>
      <c r="C171" s="6" t="s">
        <v>9815</v>
      </c>
      <c r="D171" s="6" t="s">
        <v>9816</v>
      </c>
      <c r="E171" s="82" t="s">
        <v>1905</v>
      </c>
      <c r="F171" s="6" t="s">
        <v>1924</v>
      </c>
      <c r="G171" s="6" t="s">
        <v>9817</v>
      </c>
      <c r="H171" s="10" t="s">
        <v>1455</v>
      </c>
      <c r="I171" s="10" t="s">
        <v>9469</v>
      </c>
      <c r="J171" s="7">
        <v>2400.0</v>
      </c>
      <c r="K171" s="7">
        <v>7800.0</v>
      </c>
      <c r="L171" s="6">
        <f t="shared" si="22"/>
        <v>1</v>
      </c>
    </row>
    <row r="172" ht="12.75" customHeight="1">
      <c r="A172" s="6" t="s">
        <v>48</v>
      </c>
      <c r="B172" s="34" t="s">
        <v>9609</v>
      </c>
      <c r="C172" s="95" t="s">
        <v>9818</v>
      </c>
      <c r="E172" s="28" t="s">
        <v>1902</v>
      </c>
      <c r="G172" s="28" t="s">
        <v>9819</v>
      </c>
      <c r="H172" s="28" t="s">
        <v>1455</v>
      </c>
      <c r="I172" s="28" t="s">
        <v>9469</v>
      </c>
      <c r="J172" s="96">
        <v>456000.0</v>
      </c>
      <c r="K172" s="30">
        <f>VLOOKUP(A172,'All Yearling Sale Lots'!$A$2:$O$3275,15)</f>
        <v>420000</v>
      </c>
      <c r="L172" s="6">
        <f t="shared" si="22"/>
        <v>0</v>
      </c>
    </row>
    <row r="173" ht="12.75" customHeight="1">
      <c r="A173" s="97" t="s">
        <v>48</v>
      </c>
      <c r="B173" s="80" t="s">
        <v>9609</v>
      </c>
      <c r="C173" s="98" t="s">
        <v>9818</v>
      </c>
      <c r="D173" s="6" t="s">
        <v>9820</v>
      </c>
      <c r="E173" s="6" t="s">
        <v>1902</v>
      </c>
      <c r="F173" s="6" t="s">
        <v>1924</v>
      </c>
      <c r="G173" s="6" t="s">
        <v>3776</v>
      </c>
      <c r="H173" s="99" t="s">
        <v>1455</v>
      </c>
      <c r="I173" s="6" t="s">
        <v>9469</v>
      </c>
      <c r="J173" s="96">
        <v>456000.0</v>
      </c>
      <c r="K173" s="30">
        <f>VLOOKUP(A173,'All Yearling Sale Lots'!$A$2:$O$3275,15)</f>
        <v>420000</v>
      </c>
      <c r="L173" s="6">
        <f t="shared" si="22"/>
        <v>0</v>
      </c>
    </row>
    <row r="174" ht="12.75" customHeight="1">
      <c r="A174" s="28" t="s">
        <v>48</v>
      </c>
      <c r="B174" s="26" t="s">
        <v>9609</v>
      </c>
      <c r="C174" s="39" t="s">
        <v>9158</v>
      </c>
      <c r="D174" s="28" t="s">
        <v>9821</v>
      </c>
      <c r="E174" s="28" t="s">
        <v>1905</v>
      </c>
      <c r="F174" s="28" t="s">
        <v>1924</v>
      </c>
      <c r="G174" s="53" t="s">
        <v>3776</v>
      </c>
      <c r="H174" s="28" t="s">
        <v>1587</v>
      </c>
      <c r="I174" s="28" t="s">
        <v>9465</v>
      </c>
      <c r="K174" s="30">
        <f>VLOOKUP(A174,'All Yearling Sale Lots'!$A$2:$O$3275,15)</f>
        <v>420000</v>
      </c>
      <c r="L174" s="6">
        <f t="shared" si="22"/>
        <v>1</v>
      </c>
    </row>
    <row r="175" ht="12.75" customHeight="1">
      <c r="A175" s="28" t="s">
        <v>48</v>
      </c>
      <c r="B175" s="26" t="s">
        <v>9609</v>
      </c>
      <c r="C175" s="39" t="s">
        <v>7586</v>
      </c>
      <c r="D175" s="28" t="s">
        <v>9822</v>
      </c>
      <c r="E175" s="28" t="s">
        <v>1902</v>
      </c>
      <c r="F175" s="28" t="s">
        <v>1924</v>
      </c>
      <c r="G175" s="53" t="s">
        <v>3776</v>
      </c>
      <c r="H175" s="28" t="s">
        <v>1603</v>
      </c>
      <c r="I175" s="28" t="s">
        <v>9465</v>
      </c>
      <c r="K175" s="30">
        <f>VLOOKUP(A175,'All Yearling Sale Lots'!$A$2:$O$3275,15)</f>
        <v>420000</v>
      </c>
      <c r="L175" s="6">
        <f t="shared" si="22"/>
        <v>1</v>
      </c>
    </row>
    <row r="176" ht="12.75" customHeight="1">
      <c r="A176" s="28" t="s">
        <v>48</v>
      </c>
      <c r="B176" s="26" t="s">
        <v>9609</v>
      </c>
      <c r="C176" s="39" t="s">
        <v>3574</v>
      </c>
      <c r="D176" s="28" t="s">
        <v>9823</v>
      </c>
      <c r="E176" s="28" t="s">
        <v>1902</v>
      </c>
      <c r="F176" s="28" t="s">
        <v>1924</v>
      </c>
      <c r="G176" s="53" t="s">
        <v>3776</v>
      </c>
      <c r="H176" s="28" t="s">
        <v>1603</v>
      </c>
      <c r="I176" s="28" t="s">
        <v>9465</v>
      </c>
      <c r="K176" s="30">
        <f>VLOOKUP(A176,'All Yearling Sale Lots'!$A$2:$O$3275,15)</f>
        <v>420000</v>
      </c>
      <c r="L176" s="6">
        <f t="shared" si="22"/>
        <v>1</v>
      </c>
    </row>
    <row r="177" ht="12.75" customHeight="1">
      <c r="A177" s="6" t="s">
        <v>48</v>
      </c>
      <c r="B177" s="34" t="s">
        <v>9609</v>
      </c>
      <c r="C177" s="42" t="s">
        <v>6977</v>
      </c>
      <c r="E177" s="28" t="s">
        <v>1902</v>
      </c>
      <c r="G177" s="28" t="s">
        <v>9824</v>
      </c>
      <c r="H177" s="58" t="s">
        <v>1610</v>
      </c>
      <c r="I177" s="53" t="s">
        <v>9469</v>
      </c>
      <c r="J177" s="105">
        <v>630000.0</v>
      </c>
      <c r="K177" s="30">
        <f>VLOOKUP(A177,'All Yearling Sale Lots'!$A$2:$O$3275,15)</f>
        <v>420000</v>
      </c>
      <c r="L177" s="6">
        <f t="shared" si="22"/>
        <v>0</v>
      </c>
    </row>
    <row r="178" ht="12.75" customHeight="1">
      <c r="A178" s="80" t="s">
        <v>48</v>
      </c>
      <c r="B178" s="80" t="s">
        <v>9609</v>
      </c>
      <c r="C178" s="106" t="s">
        <v>6977</v>
      </c>
      <c r="D178" s="6" t="s">
        <v>9825</v>
      </c>
      <c r="E178" s="6" t="s">
        <v>1902</v>
      </c>
      <c r="F178" s="6" t="s">
        <v>1924</v>
      </c>
      <c r="G178" s="6" t="s">
        <v>3776</v>
      </c>
      <c r="H178" s="6" t="s">
        <v>1610</v>
      </c>
      <c r="I178" s="99" t="s">
        <v>9469</v>
      </c>
      <c r="J178" s="96">
        <v>630000.0</v>
      </c>
      <c r="K178" s="30">
        <f>VLOOKUP(A178,'All Yearling Sale Lots'!$A$2:$O$3275,15)</f>
        <v>420000</v>
      </c>
      <c r="L178" s="6">
        <f t="shared" si="22"/>
        <v>0</v>
      </c>
    </row>
    <row r="179" ht="12.75" customHeight="1">
      <c r="A179" s="28" t="s">
        <v>48</v>
      </c>
      <c r="B179" s="26" t="s">
        <v>9609</v>
      </c>
      <c r="C179" s="39" t="s">
        <v>4796</v>
      </c>
      <c r="D179" s="28" t="s">
        <v>9826</v>
      </c>
      <c r="E179" s="28" t="s">
        <v>1902</v>
      </c>
      <c r="F179" s="28" t="s">
        <v>1924</v>
      </c>
      <c r="G179" s="53" t="s">
        <v>3776</v>
      </c>
      <c r="H179" s="28" t="s">
        <v>1620</v>
      </c>
      <c r="I179" s="28" t="s">
        <v>9465</v>
      </c>
      <c r="K179" s="30">
        <f>VLOOKUP(A179,'All Yearling Sale Lots'!$A$2:$O$3275,15)</f>
        <v>420000</v>
      </c>
      <c r="L179" s="6">
        <f t="shared" si="22"/>
        <v>1</v>
      </c>
    </row>
    <row r="180" ht="12.75" customHeight="1">
      <c r="A180" s="6" t="s">
        <v>48</v>
      </c>
      <c r="B180" s="34" t="s">
        <v>9609</v>
      </c>
      <c r="C180" s="95" t="s">
        <v>9827</v>
      </c>
      <c r="E180" s="28" t="s">
        <v>1905</v>
      </c>
      <c r="G180" s="28" t="s">
        <v>9828</v>
      </c>
      <c r="H180" s="28" t="s">
        <v>1698</v>
      </c>
      <c r="I180" s="28" t="s">
        <v>9469</v>
      </c>
      <c r="J180" s="96">
        <v>240000.0</v>
      </c>
      <c r="K180" s="30">
        <f>VLOOKUP(A180,'All Yearling Sale Lots'!$A$2:$O$3275,15)</f>
        <v>420000</v>
      </c>
      <c r="L180" s="6">
        <f t="shared" si="22"/>
        <v>1</v>
      </c>
    </row>
    <row r="181" ht="12.75" customHeight="1">
      <c r="A181" s="97" t="s">
        <v>48</v>
      </c>
      <c r="B181" s="80" t="s">
        <v>9609</v>
      </c>
      <c r="C181" s="98" t="s">
        <v>9827</v>
      </c>
      <c r="D181" s="6" t="s">
        <v>9829</v>
      </c>
      <c r="E181" s="6" t="s">
        <v>1905</v>
      </c>
      <c r="F181" s="6" t="s">
        <v>1924</v>
      </c>
      <c r="G181" s="6" t="s">
        <v>3776</v>
      </c>
      <c r="H181" s="99" t="s">
        <v>1698</v>
      </c>
      <c r="I181" s="6" t="s">
        <v>9469</v>
      </c>
      <c r="K181" s="30">
        <f>VLOOKUP(A181,'All Yearling Sale Lots'!$A$2:$O$3275,15)</f>
        <v>420000</v>
      </c>
      <c r="L181" s="6">
        <f t="shared" si="22"/>
        <v>1</v>
      </c>
    </row>
    <row r="182" ht="12.75" customHeight="1">
      <c r="A182" s="28" t="s">
        <v>48</v>
      </c>
      <c r="B182" s="26" t="s">
        <v>9609</v>
      </c>
      <c r="C182" s="39" t="s">
        <v>8046</v>
      </c>
      <c r="D182" s="28" t="s">
        <v>9830</v>
      </c>
      <c r="E182" s="28" t="s">
        <v>1902</v>
      </c>
      <c r="F182" s="28" t="s">
        <v>1924</v>
      </c>
      <c r="G182" s="53" t="s">
        <v>3776</v>
      </c>
      <c r="H182" s="28" t="s">
        <v>9831</v>
      </c>
      <c r="I182" s="28" t="s">
        <v>9465</v>
      </c>
      <c r="K182" s="30">
        <f>VLOOKUP(A182,'All Yearling Sale Lots'!$A$2:$O$3275,15)</f>
        <v>420000</v>
      </c>
      <c r="L182" s="6">
        <f t="shared" si="22"/>
        <v>1</v>
      </c>
    </row>
    <row r="183" ht="12.75" customHeight="1">
      <c r="A183" s="6" t="s">
        <v>48</v>
      </c>
      <c r="B183" s="34" t="s">
        <v>9609</v>
      </c>
      <c r="C183" s="95" t="s">
        <v>2252</v>
      </c>
      <c r="E183" s="28" t="s">
        <v>1902</v>
      </c>
      <c r="G183" s="28" t="s">
        <v>9832</v>
      </c>
      <c r="H183" s="28" t="s">
        <v>1873</v>
      </c>
      <c r="I183" s="28" t="s">
        <v>9469</v>
      </c>
      <c r="J183" s="96">
        <v>450000.0</v>
      </c>
      <c r="K183" s="30">
        <f>VLOOKUP(A183,'All Yearling Sale Lots'!$A$2:$O$3275,15)</f>
        <v>420000</v>
      </c>
      <c r="L183" s="6">
        <f t="shared" si="22"/>
        <v>0</v>
      </c>
    </row>
    <row r="184" ht="12.75" customHeight="1">
      <c r="A184" s="97" t="s">
        <v>48</v>
      </c>
      <c r="B184" s="80" t="s">
        <v>9609</v>
      </c>
      <c r="C184" s="98" t="s">
        <v>2252</v>
      </c>
      <c r="D184" s="6" t="s">
        <v>9833</v>
      </c>
      <c r="E184" s="6" t="s">
        <v>1902</v>
      </c>
      <c r="F184" s="6" t="s">
        <v>1924</v>
      </c>
      <c r="G184" s="6" t="s">
        <v>3776</v>
      </c>
      <c r="H184" s="99" t="s">
        <v>1873</v>
      </c>
      <c r="I184" s="6" t="s">
        <v>9469</v>
      </c>
      <c r="J184" s="96">
        <v>450000.0</v>
      </c>
      <c r="K184" s="30">
        <f>VLOOKUP(A184,'All Yearling Sale Lots'!$A$2:$O$3275,15)</f>
        <v>420000</v>
      </c>
      <c r="L184" s="6">
        <f t="shared" si="22"/>
        <v>0</v>
      </c>
    </row>
    <row r="185" ht="12.75" customHeight="1">
      <c r="A185" s="6" t="s">
        <v>50</v>
      </c>
      <c r="B185" s="80" t="s">
        <v>9508</v>
      </c>
      <c r="C185" s="88" t="s">
        <v>6330</v>
      </c>
      <c r="D185" s="6" t="s">
        <v>9834</v>
      </c>
      <c r="E185" s="6" t="s">
        <v>1902</v>
      </c>
      <c r="F185" s="6" t="s">
        <v>1952</v>
      </c>
      <c r="G185" s="6" t="s">
        <v>9835</v>
      </c>
      <c r="H185" s="6" t="s">
        <v>1793</v>
      </c>
      <c r="I185" s="6" t="s">
        <v>9469</v>
      </c>
      <c r="J185" s="45">
        <v>38000.0</v>
      </c>
      <c r="K185" s="30">
        <f>VLOOKUP(A185,'All Yearling Sale Lots'!$A$2:$O$3275,15)</f>
        <v>15000</v>
      </c>
      <c r="L185" s="6">
        <f t="shared" si="22"/>
        <v>0</v>
      </c>
    </row>
    <row r="186" ht="12.75" customHeight="1">
      <c r="A186" s="80" t="s">
        <v>50</v>
      </c>
      <c r="B186" s="83" t="s">
        <v>9479</v>
      </c>
      <c r="C186" s="83">
        <v>506.0</v>
      </c>
      <c r="D186" s="80" t="s">
        <v>9836</v>
      </c>
      <c r="E186" s="6" t="s">
        <v>1902</v>
      </c>
      <c r="H186" s="80" t="s">
        <v>1633</v>
      </c>
      <c r="I186" s="80" t="s">
        <v>9837</v>
      </c>
      <c r="J186" s="90">
        <v>0.0</v>
      </c>
      <c r="K186" s="30">
        <f>VLOOKUP(A186,'All Yearling Sale Lots'!$A$2:$O$3275,15)</f>
        <v>15000</v>
      </c>
      <c r="L186" s="6">
        <f t="shared" si="22"/>
        <v>1</v>
      </c>
    </row>
    <row r="187" ht="12.75" customHeight="1">
      <c r="A187" s="81" t="s">
        <v>50</v>
      </c>
      <c r="B187" s="80" t="s">
        <v>2005</v>
      </c>
      <c r="C187" s="85">
        <v>985.0</v>
      </c>
      <c r="D187" s="6" t="s">
        <v>9838</v>
      </c>
      <c r="E187" s="80" t="s">
        <v>1902</v>
      </c>
      <c r="F187" s="80" t="s">
        <v>2019</v>
      </c>
      <c r="H187" s="80" t="s">
        <v>1746</v>
      </c>
      <c r="I187" s="86" t="s">
        <v>9839</v>
      </c>
      <c r="K187" s="30">
        <f>VLOOKUP(A187,'All Yearling Sale Lots'!$A$2:$O$3275,15)</f>
        <v>15000</v>
      </c>
      <c r="L187" s="6">
        <f t="shared" si="22"/>
        <v>1</v>
      </c>
    </row>
    <row r="188" ht="12.75" customHeight="1">
      <c r="A188" s="26" t="s">
        <v>50</v>
      </c>
      <c r="B188" s="26" t="s">
        <v>2005</v>
      </c>
      <c r="C188" s="34">
        <v>985.0</v>
      </c>
      <c r="D188" s="27" t="s">
        <v>9838</v>
      </c>
      <c r="E188" s="26" t="s">
        <v>1902</v>
      </c>
      <c r="G188" s="26" t="s">
        <v>9840</v>
      </c>
      <c r="H188" s="26" t="s">
        <v>1746</v>
      </c>
      <c r="I188" s="26" t="s">
        <v>9839</v>
      </c>
      <c r="K188" s="30">
        <f>VLOOKUP(A188,'All Yearling Sale Lots'!$A$2:$O$3275,15)</f>
        <v>15000</v>
      </c>
      <c r="L188" s="6">
        <f t="shared" si="22"/>
        <v>1</v>
      </c>
    </row>
    <row r="189" ht="12.75" customHeight="1">
      <c r="A189" s="81" t="s">
        <v>50</v>
      </c>
      <c r="B189" s="80" t="s">
        <v>2005</v>
      </c>
      <c r="C189" s="85">
        <v>817.0</v>
      </c>
      <c r="D189" s="6" t="s">
        <v>9841</v>
      </c>
      <c r="E189" s="80" t="s">
        <v>1905</v>
      </c>
      <c r="F189" s="80" t="s">
        <v>2019</v>
      </c>
      <c r="H189" s="80" t="s">
        <v>1839</v>
      </c>
      <c r="I189" s="86" t="s">
        <v>9580</v>
      </c>
      <c r="K189" s="30">
        <f>VLOOKUP(A189,'All Yearling Sale Lots'!$A$2:$O$3275,15)</f>
        <v>15000</v>
      </c>
      <c r="L189" s="6">
        <f t="shared" si="22"/>
        <v>1</v>
      </c>
    </row>
    <row r="190" ht="12.75" customHeight="1">
      <c r="A190" s="26" t="s">
        <v>50</v>
      </c>
      <c r="B190" s="26" t="s">
        <v>2005</v>
      </c>
      <c r="C190" s="34">
        <v>817.0</v>
      </c>
      <c r="D190" s="27" t="s">
        <v>9841</v>
      </c>
      <c r="E190" s="26" t="s">
        <v>50</v>
      </c>
      <c r="F190" s="26" t="s">
        <v>1905</v>
      </c>
      <c r="G190" s="26" t="s">
        <v>9842</v>
      </c>
      <c r="H190" s="26" t="s">
        <v>1839</v>
      </c>
      <c r="I190" s="26" t="s">
        <v>9580</v>
      </c>
      <c r="K190" s="30">
        <f>VLOOKUP(A190,'All Yearling Sale Lots'!$A$2:$O$3275,15)</f>
        <v>15000</v>
      </c>
      <c r="L190" s="6">
        <f t="shared" si="22"/>
        <v>1</v>
      </c>
    </row>
    <row r="191" ht="12.75" customHeight="1">
      <c r="A191" s="80" t="s">
        <v>50</v>
      </c>
      <c r="B191" s="80" t="s">
        <v>9482</v>
      </c>
      <c r="C191" s="85">
        <v>566.0</v>
      </c>
      <c r="D191" s="6" t="str">
        <f t="shared" ref="D191:D192" si="23">CONCAT(A191,G191)</f>
        <v>Earthlight (IRE)Zara (BRZ)</v>
      </c>
      <c r="E191" s="80" t="s">
        <v>9578</v>
      </c>
      <c r="F191" s="80" t="s">
        <v>2007</v>
      </c>
      <c r="G191" s="80" t="s">
        <v>9843</v>
      </c>
      <c r="H191" s="80" t="s">
        <v>1469</v>
      </c>
      <c r="I191" s="80" t="s">
        <v>9653</v>
      </c>
      <c r="J191" s="6">
        <v>0.0</v>
      </c>
      <c r="K191" s="30">
        <f>VLOOKUP(A191,'All Yearling Sale Lots'!$A$2:$O$3275,15)</f>
        <v>15000</v>
      </c>
      <c r="L191" s="6">
        <f t="shared" si="22"/>
        <v>1</v>
      </c>
    </row>
    <row r="192" ht="12.75" customHeight="1">
      <c r="A192" s="80" t="s">
        <v>50</v>
      </c>
      <c r="B192" s="85" t="s">
        <v>9482</v>
      </c>
      <c r="C192" s="85">
        <v>544.0</v>
      </c>
      <c r="D192" s="6" t="str">
        <f t="shared" si="23"/>
        <v>Earthlight (IRE)Up Before Dawn (IRE)</v>
      </c>
      <c r="E192" s="80" t="s">
        <v>9563</v>
      </c>
      <c r="F192" s="80" t="s">
        <v>2432</v>
      </c>
      <c r="G192" s="80" t="s">
        <v>9844</v>
      </c>
      <c r="H192" s="80" t="s">
        <v>1772</v>
      </c>
      <c r="I192" s="80" t="s">
        <v>9469</v>
      </c>
      <c r="J192" s="6">
        <v>1.4E7</v>
      </c>
      <c r="K192" s="30">
        <f>VLOOKUP(A192,'All Yearling Sale Lots'!$A$2:$O$3275,15)</f>
        <v>15000</v>
      </c>
      <c r="L192" s="6">
        <f t="shared" si="22"/>
        <v>0</v>
      </c>
    </row>
    <row r="193" ht="12.75" customHeight="1">
      <c r="A193" s="6" t="s">
        <v>50</v>
      </c>
      <c r="B193" s="80" t="s">
        <v>1937</v>
      </c>
      <c r="C193" s="44" t="s">
        <v>2154</v>
      </c>
      <c r="D193" s="6" t="s">
        <v>9845</v>
      </c>
      <c r="E193" s="6" t="s">
        <v>1902</v>
      </c>
      <c r="F193" s="6" t="s">
        <v>1924</v>
      </c>
      <c r="G193" s="6" t="s">
        <v>9846</v>
      </c>
      <c r="H193" s="6" t="s">
        <v>1884</v>
      </c>
      <c r="I193" s="6" t="s">
        <v>9469</v>
      </c>
      <c r="J193" s="45">
        <v>80000.0</v>
      </c>
      <c r="K193" s="30">
        <f>VLOOKUP(A193,'All Yearling Sale Lots'!$A$2:$O$3275,15)</f>
        <v>15000</v>
      </c>
      <c r="L193" s="6">
        <f t="shared" si="22"/>
        <v>0</v>
      </c>
    </row>
    <row r="194" ht="12.75" customHeight="1">
      <c r="A194" s="6" t="s">
        <v>52</v>
      </c>
      <c r="B194" s="80" t="s">
        <v>9508</v>
      </c>
      <c r="C194" s="88" t="s">
        <v>7939</v>
      </c>
      <c r="D194" s="6" t="s">
        <v>9847</v>
      </c>
      <c r="E194" s="6" t="s">
        <v>1905</v>
      </c>
      <c r="F194" s="6" t="s">
        <v>1924</v>
      </c>
      <c r="G194" s="6" t="s">
        <v>9848</v>
      </c>
      <c r="H194" s="6" t="s">
        <v>1463</v>
      </c>
      <c r="I194" s="6" t="s">
        <v>9469</v>
      </c>
      <c r="J194" s="45">
        <v>2000.0</v>
      </c>
      <c r="K194" s="30">
        <f>VLOOKUP(A194,'All Yearling Sale Lots'!$A$2:$O$3275,15)</f>
        <v>5000</v>
      </c>
      <c r="L194" s="6">
        <f t="shared" si="22"/>
        <v>1</v>
      </c>
    </row>
    <row r="195" ht="12.75" customHeight="1">
      <c r="A195" s="6" t="s">
        <v>52</v>
      </c>
      <c r="B195" s="80" t="s">
        <v>9508</v>
      </c>
      <c r="C195" s="88" t="s">
        <v>4329</v>
      </c>
      <c r="D195" s="6" t="s">
        <v>9849</v>
      </c>
      <c r="E195" s="6" t="s">
        <v>1905</v>
      </c>
      <c r="F195" s="6" t="s">
        <v>1924</v>
      </c>
      <c r="G195" s="6" t="s">
        <v>9850</v>
      </c>
      <c r="H195" s="6" t="s">
        <v>1504</v>
      </c>
      <c r="I195" s="6" t="s">
        <v>9469</v>
      </c>
      <c r="J195" s="45">
        <v>5000.0</v>
      </c>
      <c r="K195" s="30">
        <f>VLOOKUP(A195,'All Yearling Sale Lots'!$A$2:$O$3275,15)</f>
        <v>5000</v>
      </c>
      <c r="L195" s="6">
        <f t="shared" si="22"/>
        <v>0</v>
      </c>
    </row>
    <row r="196" ht="12.75" customHeight="1">
      <c r="A196" s="104" t="s">
        <v>52</v>
      </c>
      <c r="B196" s="26" t="s">
        <v>2005</v>
      </c>
      <c r="C196" s="34">
        <v>951.0</v>
      </c>
      <c r="D196" s="28" t="s">
        <v>9851</v>
      </c>
      <c r="E196" s="26" t="s">
        <v>1905</v>
      </c>
      <c r="F196" s="26" t="s">
        <v>2019</v>
      </c>
      <c r="G196" s="28"/>
      <c r="H196" s="26" t="s">
        <v>1435</v>
      </c>
      <c r="I196" s="26" t="s">
        <v>9852</v>
      </c>
      <c r="K196" s="30">
        <f>VLOOKUP(A196,'All Yearling Sale Lots'!$A$2:$O$3275,15)</f>
        <v>5000</v>
      </c>
      <c r="L196" s="87">
        <v>0.0</v>
      </c>
    </row>
    <row r="197" ht="12.75" customHeight="1">
      <c r="A197" s="26" t="s">
        <v>52</v>
      </c>
      <c r="B197" s="26" t="s">
        <v>2005</v>
      </c>
      <c r="C197" s="34">
        <v>951.0</v>
      </c>
      <c r="D197" s="27" t="s">
        <v>9851</v>
      </c>
      <c r="E197" s="26" t="s">
        <v>1905</v>
      </c>
      <c r="G197" s="26" t="s">
        <v>9853</v>
      </c>
      <c r="H197" s="26" t="s">
        <v>1435</v>
      </c>
      <c r="I197" s="26" t="s">
        <v>9852</v>
      </c>
      <c r="K197" s="30">
        <f>VLOOKUP(A197,'All Yearling Sale Lots'!$A$2:$O$3275,15)</f>
        <v>5000</v>
      </c>
      <c r="L197" s="87">
        <v>0.0</v>
      </c>
    </row>
    <row r="198" ht="12.75" customHeight="1">
      <c r="A198" s="81" t="s">
        <v>52</v>
      </c>
      <c r="B198" s="80" t="s">
        <v>2005</v>
      </c>
      <c r="C198" s="85">
        <v>790.0</v>
      </c>
      <c r="D198" s="6" t="s">
        <v>9854</v>
      </c>
      <c r="E198" s="80" t="s">
        <v>1902</v>
      </c>
      <c r="F198" s="80" t="s">
        <v>2019</v>
      </c>
      <c r="H198" s="80" t="s">
        <v>1463</v>
      </c>
      <c r="I198" s="86" t="s">
        <v>9660</v>
      </c>
      <c r="J198" s="80">
        <v>9000.0</v>
      </c>
      <c r="K198" s="30">
        <f>VLOOKUP(A198,'All Yearling Sale Lots'!$A$2:$O$3275,15)</f>
        <v>5000</v>
      </c>
      <c r="L198" s="6">
        <f t="shared" ref="L198:L203" si="24">IF(J198&lt;K198,1,0)</f>
        <v>0</v>
      </c>
    </row>
    <row r="199" ht="12.75" customHeight="1">
      <c r="A199" s="80" t="str">
        <f>LEFT(G199, FIND(" x ", G199) - 1)</f>
        <v>Elzaam (AUS)</v>
      </c>
      <c r="B199" s="80" t="s">
        <v>9482</v>
      </c>
      <c r="C199" s="85">
        <v>604.0</v>
      </c>
      <c r="D199" s="6" t="str">
        <f>CONCAT(A199,G199)</f>
        <v>Elzaam (AUS)Elzaam (AUS) x Arakans Secret (IRE)</v>
      </c>
      <c r="E199" s="80" t="s">
        <v>9578</v>
      </c>
      <c r="F199" s="80" t="s">
        <v>2007</v>
      </c>
      <c r="G199" s="80" t="s">
        <v>9855</v>
      </c>
      <c r="H199" s="80" t="s">
        <v>1730</v>
      </c>
      <c r="I199" s="80" t="s">
        <v>9856</v>
      </c>
      <c r="J199" s="6">
        <v>0.0</v>
      </c>
      <c r="K199" s="30">
        <f>VLOOKUP(A199,'All Yearling Sale Lots'!$A$2:$O$3275,15)</f>
        <v>5000</v>
      </c>
      <c r="L199" s="6">
        <f t="shared" si="24"/>
        <v>1</v>
      </c>
    </row>
    <row r="200" ht="12.75" customHeight="1">
      <c r="A200" s="6" t="s">
        <v>53</v>
      </c>
      <c r="B200" s="81" t="s">
        <v>1949</v>
      </c>
      <c r="C200" s="6" t="s">
        <v>9857</v>
      </c>
      <c r="D200" s="6" t="s">
        <v>9858</v>
      </c>
      <c r="E200" s="82" t="s">
        <v>1902</v>
      </c>
      <c r="F200" s="6" t="s">
        <v>1924</v>
      </c>
      <c r="G200" s="6" t="s">
        <v>9859</v>
      </c>
      <c r="H200" s="10" t="s">
        <v>1846</v>
      </c>
      <c r="I200" s="10" t="s">
        <v>9469</v>
      </c>
      <c r="J200" s="7">
        <v>2400.0</v>
      </c>
      <c r="K200" s="7">
        <v>5000.0</v>
      </c>
      <c r="L200" s="6">
        <f t="shared" si="24"/>
        <v>1</v>
      </c>
    </row>
    <row r="201" ht="12.75" customHeight="1">
      <c r="A201" s="81" t="s">
        <v>9860</v>
      </c>
      <c r="B201" s="83" t="s">
        <v>9556</v>
      </c>
      <c r="C201" s="101">
        <v>160.0</v>
      </c>
      <c r="D201" s="80" t="s">
        <v>9861</v>
      </c>
      <c r="E201" s="6" t="s">
        <v>1905</v>
      </c>
      <c r="F201" s="81"/>
      <c r="G201" s="80"/>
      <c r="H201" s="80" t="s">
        <v>1775</v>
      </c>
      <c r="I201" s="80" t="s">
        <v>9862</v>
      </c>
      <c r="J201" s="102"/>
      <c r="K201" s="30">
        <f>VLOOKUP(A201,'All Yearling Sale Lots'!$A$2:$O$3275,15)</f>
        <v>5000</v>
      </c>
      <c r="L201" s="6">
        <f t="shared" si="24"/>
        <v>1</v>
      </c>
    </row>
    <row r="202" ht="12.75" customHeight="1">
      <c r="A202" s="80" t="str">
        <f>TRIM(RIGHT(D202, LEN(D202) - FIND("x", D202)))</f>
        <v>Estiqbaal (GB)</v>
      </c>
      <c r="B202" s="80" t="s">
        <v>9482</v>
      </c>
      <c r="C202" s="85">
        <v>734.0</v>
      </c>
      <c r="D202" s="80" t="s">
        <v>9863</v>
      </c>
      <c r="E202" s="80" t="s">
        <v>1902</v>
      </c>
      <c r="F202" s="80" t="s">
        <v>2019</v>
      </c>
      <c r="H202" s="80" t="s">
        <v>1469</v>
      </c>
      <c r="I202" s="80" t="s">
        <v>9864</v>
      </c>
      <c r="J202" s="92">
        <v>4000.0</v>
      </c>
      <c r="K202" s="30">
        <f>VLOOKUP(A202,'All Yearling Sale Lots'!$A$2:$O$3275,15)</f>
        <v>5000</v>
      </c>
      <c r="L202" s="6">
        <f t="shared" si="24"/>
        <v>1</v>
      </c>
    </row>
    <row r="203" ht="12.75" customHeight="1">
      <c r="A203" s="6" t="s">
        <v>54</v>
      </c>
      <c r="B203" s="80" t="s">
        <v>9508</v>
      </c>
      <c r="C203" s="88" t="s">
        <v>4223</v>
      </c>
      <c r="D203" s="6" t="s">
        <v>9865</v>
      </c>
      <c r="E203" s="6" t="s">
        <v>1905</v>
      </c>
      <c r="F203" s="6" t="s">
        <v>1924</v>
      </c>
      <c r="G203" s="6" t="s">
        <v>9866</v>
      </c>
      <c r="H203" s="6" t="s">
        <v>1751</v>
      </c>
      <c r="I203" s="6" t="s">
        <v>9469</v>
      </c>
      <c r="J203" s="45">
        <v>6000.0</v>
      </c>
      <c r="K203" s="30">
        <f>VLOOKUP(A203,'All Yearling Sale Lots'!$A$2:$O$3275,15)</f>
        <v>12000</v>
      </c>
      <c r="L203" s="6">
        <f t="shared" si="24"/>
        <v>1</v>
      </c>
    </row>
    <row r="204" ht="12.75" customHeight="1">
      <c r="A204" s="6" t="s">
        <v>54</v>
      </c>
      <c r="B204" s="83" t="s">
        <v>9508</v>
      </c>
      <c r="C204" s="88" t="s">
        <v>8129</v>
      </c>
      <c r="D204" s="6" t="s">
        <v>9867</v>
      </c>
      <c r="E204" s="6" t="s">
        <v>1902</v>
      </c>
      <c r="F204" s="6" t="s">
        <v>1924</v>
      </c>
      <c r="G204" s="6" t="s">
        <v>9868</v>
      </c>
      <c r="H204" s="6" t="s">
        <v>1445</v>
      </c>
      <c r="I204" s="6" t="s">
        <v>9469</v>
      </c>
      <c r="J204" s="45">
        <v>1000.0</v>
      </c>
      <c r="K204" s="30">
        <f>VLOOKUP(A204,'All Yearling Sale Lots'!$A$2:$O$3275,15)</f>
        <v>12000</v>
      </c>
      <c r="L204" s="80">
        <v>1.0</v>
      </c>
    </row>
    <row r="205" ht="12.75" customHeight="1">
      <c r="A205" s="6" t="s">
        <v>54</v>
      </c>
      <c r="B205" s="81" t="s">
        <v>1983</v>
      </c>
      <c r="C205" s="6" t="s">
        <v>9869</v>
      </c>
      <c r="D205" s="6" t="s">
        <v>9870</v>
      </c>
      <c r="E205" s="82" t="s">
        <v>1905</v>
      </c>
      <c r="F205" s="6" t="s">
        <v>1924</v>
      </c>
      <c r="G205" s="6" t="s">
        <v>9871</v>
      </c>
      <c r="H205" s="10" t="s">
        <v>9872</v>
      </c>
      <c r="I205" s="10" t="s">
        <v>9469</v>
      </c>
      <c r="J205" s="7">
        <v>1200.0</v>
      </c>
      <c r="K205" s="7">
        <v>12000.0</v>
      </c>
      <c r="L205" s="6">
        <f>IF(J205&lt;K205,1,0)</f>
        <v>1</v>
      </c>
    </row>
    <row r="206" ht="12.75" customHeight="1">
      <c r="A206" s="6" t="s">
        <v>55</v>
      </c>
      <c r="B206" s="80" t="s">
        <v>9508</v>
      </c>
      <c r="C206" s="88" t="s">
        <v>9873</v>
      </c>
      <c r="D206" s="6" t="s">
        <v>9874</v>
      </c>
      <c r="E206" s="6" t="s">
        <v>1902</v>
      </c>
      <c r="F206" s="6" t="s">
        <v>1924</v>
      </c>
      <c r="G206" s="6" t="s">
        <v>9875</v>
      </c>
      <c r="H206" s="6" t="s">
        <v>1449</v>
      </c>
      <c r="I206" s="6" t="s">
        <v>9469</v>
      </c>
      <c r="J206" s="45">
        <v>1000.0</v>
      </c>
      <c r="K206" s="30">
        <f>VLOOKUP(A206,'All Yearling Sale Lots'!$A$2:$O$3275,15)</f>
        <v>5000</v>
      </c>
      <c r="L206" s="80">
        <v>1.0</v>
      </c>
    </row>
    <row r="207" ht="12.75" customHeight="1">
      <c r="A207" s="6" t="s">
        <v>55</v>
      </c>
      <c r="B207" s="80" t="s">
        <v>9508</v>
      </c>
      <c r="C207" s="88" t="s">
        <v>7928</v>
      </c>
      <c r="D207" s="6" t="s">
        <v>9876</v>
      </c>
      <c r="E207" s="6" t="s">
        <v>1905</v>
      </c>
      <c r="F207" s="6" t="s">
        <v>1924</v>
      </c>
      <c r="G207" s="6" t="s">
        <v>9877</v>
      </c>
      <c r="H207" s="6" t="s">
        <v>1497</v>
      </c>
      <c r="I207" s="6" t="s">
        <v>9469</v>
      </c>
      <c r="J207" s="45">
        <v>5000.0</v>
      </c>
      <c r="K207" s="30">
        <f>VLOOKUP(A207,'All Yearling Sale Lots'!$A$2:$O$3275,15)</f>
        <v>5000</v>
      </c>
      <c r="L207" s="6">
        <f t="shared" ref="L207:L213" si="25">IF(J207&lt;K207,1,0)</f>
        <v>0</v>
      </c>
    </row>
    <row r="208" ht="12.75" customHeight="1">
      <c r="A208" s="6" t="s">
        <v>55</v>
      </c>
      <c r="B208" s="80" t="s">
        <v>9508</v>
      </c>
      <c r="C208" s="88" t="s">
        <v>2941</v>
      </c>
      <c r="D208" s="6" t="s">
        <v>9878</v>
      </c>
      <c r="E208" s="6" t="s">
        <v>1902</v>
      </c>
      <c r="F208" s="6" t="s">
        <v>1924</v>
      </c>
      <c r="G208" s="6" t="s">
        <v>9879</v>
      </c>
      <c r="H208" s="6" t="s">
        <v>1557</v>
      </c>
      <c r="I208" s="6" t="s">
        <v>9469</v>
      </c>
      <c r="J208" s="45">
        <v>5000.0</v>
      </c>
      <c r="K208" s="30">
        <f>VLOOKUP(A208,'All Yearling Sale Lots'!$A$2:$O$3275,15)</f>
        <v>5000</v>
      </c>
      <c r="L208" s="6">
        <f t="shared" si="25"/>
        <v>0</v>
      </c>
    </row>
    <row r="209" ht="12.75" customHeight="1">
      <c r="A209" s="6" t="s">
        <v>55</v>
      </c>
      <c r="B209" s="80" t="s">
        <v>9508</v>
      </c>
      <c r="C209" s="88" t="s">
        <v>2491</v>
      </c>
      <c r="D209" s="6" t="s">
        <v>9880</v>
      </c>
      <c r="E209" s="6" t="s">
        <v>1905</v>
      </c>
      <c r="F209" s="6" t="s">
        <v>1924</v>
      </c>
      <c r="G209" s="6" t="s">
        <v>9881</v>
      </c>
      <c r="H209" s="6" t="s">
        <v>1849</v>
      </c>
      <c r="I209" s="6" t="s">
        <v>9465</v>
      </c>
      <c r="J209" s="45">
        <v>7500.0</v>
      </c>
      <c r="K209" s="30">
        <f>VLOOKUP(A209,'All Yearling Sale Lots'!$A$2:$O$3275,15)</f>
        <v>5000</v>
      </c>
      <c r="L209" s="6">
        <f t="shared" si="25"/>
        <v>0</v>
      </c>
    </row>
    <row r="210" ht="12.75" customHeight="1">
      <c r="A210" s="6" t="s">
        <v>55</v>
      </c>
      <c r="B210" s="80" t="s">
        <v>9508</v>
      </c>
      <c r="C210" s="88" t="s">
        <v>6571</v>
      </c>
      <c r="D210" s="6" t="s">
        <v>9882</v>
      </c>
      <c r="E210" s="6" t="s">
        <v>1902</v>
      </c>
      <c r="F210" s="6" t="s">
        <v>1924</v>
      </c>
      <c r="G210" s="6" t="s">
        <v>9883</v>
      </c>
      <c r="H210" s="6" t="s">
        <v>1809</v>
      </c>
      <c r="I210" s="6" t="s">
        <v>9465</v>
      </c>
      <c r="J210" s="45">
        <v>9500.0</v>
      </c>
      <c r="K210" s="30">
        <f>VLOOKUP(A210,'All Yearling Sale Lots'!$A$2:$O$3275,15)</f>
        <v>5000</v>
      </c>
      <c r="L210" s="6">
        <f t="shared" si="25"/>
        <v>0</v>
      </c>
    </row>
    <row r="211" ht="12.75" customHeight="1">
      <c r="A211" s="26" t="s">
        <v>55</v>
      </c>
      <c r="B211" s="26" t="s">
        <v>2005</v>
      </c>
      <c r="C211" s="34">
        <v>864.0</v>
      </c>
      <c r="D211" s="27" t="s">
        <v>9884</v>
      </c>
      <c r="E211" s="26" t="s">
        <v>55</v>
      </c>
      <c r="F211" s="26" t="s">
        <v>1902</v>
      </c>
      <c r="G211" s="26" t="s">
        <v>55</v>
      </c>
      <c r="H211" s="26" t="s">
        <v>1457</v>
      </c>
      <c r="I211" s="26" t="s">
        <v>1340</v>
      </c>
      <c r="J211" s="80">
        <v>4500.0</v>
      </c>
      <c r="K211" s="30">
        <f>VLOOKUP(A211,'All Yearling Sale Lots'!$A$2:$O$3275,15)</f>
        <v>5000</v>
      </c>
      <c r="L211" s="6">
        <f t="shared" si="25"/>
        <v>1</v>
      </c>
    </row>
    <row r="212" ht="12.75" customHeight="1">
      <c r="A212" s="80" t="s">
        <v>55</v>
      </c>
      <c r="B212" s="85" t="s">
        <v>9482</v>
      </c>
      <c r="C212" s="85">
        <v>537.0</v>
      </c>
      <c r="D212" s="6" t="str">
        <f>CONCAT(A212,G212)</f>
        <v>Far Above (IRE)Toffee Galore (GB)</v>
      </c>
      <c r="E212" s="80" t="s">
        <v>9563</v>
      </c>
      <c r="F212" s="80" t="s">
        <v>2432</v>
      </c>
      <c r="G212" s="80" t="s">
        <v>9885</v>
      </c>
      <c r="H212" s="80" t="s">
        <v>9886</v>
      </c>
      <c r="I212" s="80" t="s">
        <v>9469</v>
      </c>
      <c r="J212" s="6">
        <v>1.0E7</v>
      </c>
      <c r="K212" s="30">
        <f>VLOOKUP(A212,'All Yearling Sale Lots'!$A$2:$O$3275,15)</f>
        <v>5000</v>
      </c>
      <c r="L212" s="6">
        <f t="shared" si="25"/>
        <v>0</v>
      </c>
    </row>
    <row r="213" ht="12.75" customHeight="1">
      <c r="A213" s="80" t="s">
        <v>55</v>
      </c>
      <c r="B213" s="80" t="s">
        <v>9482</v>
      </c>
      <c r="C213" s="85">
        <v>720.0</v>
      </c>
      <c r="D213" s="80" t="s">
        <v>9887</v>
      </c>
      <c r="E213" s="80" t="s">
        <v>1905</v>
      </c>
      <c r="F213" s="80" t="s">
        <v>1924</v>
      </c>
      <c r="G213" s="80">
        <v>2023.0</v>
      </c>
      <c r="H213" s="86" t="s">
        <v>1519</v>
      </c>
      <c r="I213" s="80" t="s">
        <v>9580</v>
      </c>
      <c r="J213" s="80">
        <v>3000.0</v>
      </c>
      <c r="K213" s="30">
        <f>VLOOKUP(A213,'All Yearling Sale Lots'!$A$2:$O$3275,15)</f>
        <v>5000</v>
      </c>
      <c r="L213" s="6">
        <f t="shared" si="25"/>
        <v>1</v>
      </c>
    </row>
    <row r="214" ht="12.75" customHeight="1">
      <c r="A214" s="6" t="s">
        <v>55</v>
      </c>
      <c r="B214" s="83" t="s">
        <v>9508</v>
      </c>
      <c r="C214" s="88" t="s">
        <v>7446</v>
      </c>
      <c r="D214" s="6" t="s">
        <v>9888</v>
      </c>
      <c r="E214" s="6" t="s">
        <v>1905</v>
      </c>
      <c r="F214" s="6" t="s">
        <v>1924</v>
      </c>
      <c r="G214" s="6" t="s">
        <v>9889</v>
      </c>
      <c r="H214" s="6" t="s">
        <v>1449</v>
      </c>
      <c r="I214" s="6" t="s">
        <v>9469</v>
      </c>
      <c r="J214" s="45">
        <v>1000.0</v>
      </c>
      <c r="K214" s="30">
        <f>VLOOKUP(A214,'All Yearling Sale Lots'!$A$2:$O$3275,15)</f>
        <v>5000</v>
      </c>
      <c r="L214" s="80">
        <v>1.0</v>
      </c>
    </row>
    <row r="215" ht="12.75" customHeight="1">
      <c r="A215" s="6" t="s">
        <v>55</v>
      </c>
      <c r="B215" s="83" t="s">
        <v>9508</v>
      </c>
      <c r="C215" s="88" t="s">
        <v>3405</v>
      </c>
      <c r="D215" s="6" t="s">
        <v>9890</v>
      </c>
      <c r="E215" s="6" t="s">
        <v>1902</v>
      </c>
      <c r="F215" s="6" t="s">
        <v>1924</v>
      </c>
      <c r="G215" s="6" t="s">
        <v>9891</v>
      </c>
      <c r="H215" s="6" t="s">
        <v>1449</v>
      </c>
      <c r="I215" s="6" t="s">
        <v>9469</v>
      </c>
      <c r="J215" s="45">
        <v>2000.0</v>
      </c>
      <c r="K215" s="30">
        <f>VLOOKUP(A215,'All Yearling Sale Lots'!$A$2:$O$3275,15)</f>
        <v>5000</v>
      </c>
      <c r="L215" s="80">
        <v>1.0</v>
      </c>
    </row>
    <row r="216" ht="12.75" customHeight="1">
      <c r="A216" s="6" t="s">
        <v>56</v>
      </c>
      <c r="B216" s="81" t="s">
        <v>1949</v>
      </c>
      <c r="C216" s="6" t="s">
        <v>9892</v>
      </c>
      <c r="D216" s="6" t="s">
        <v>9893</v>
      </c>
      <c r="E216" s="82" t="s">
        <v>1905</v>
      </c>
      <c r="F216" s="6" t="s">
        <v>1924</v>
      </c>
      <c r="G216" s="6" t="s">
        <v>9894</v>
      </c>
      <c r="H216" s="10" t="s">
        <v>1807</v>
      </c>
      <c r="I216" s="10" t="s">
        <v>9469</v>
      </c>
      <c r="J216" s="7">
        <v>21600.0</v>
      </c>
      <c r="K216" s="7">
        <v>5000.0</v>
      </c>
      <c r="L216" s="6">
        <f t="shared" ref="L216:L217" si="26">IF(J216&lt;K216,1,0)</f>
        <v>0</v>
      </c>
    </row>
    <row r="217" ht="12.75" customHeight="1">
      <c r="A217" s="80" t="str">
        <f t="shared" ref="A217:A218" si="27">TRIM(RIGHT(D217, LEN(D217) - FIND("x", D217)))</f>
        <v>Flame Keeper (IRE)</v>
      </c>
      <c r="B217" s="80" t="s">
        <v>9482</v>
      </c>
      <c r="C217" s="85">
        <v>749.0</v>
      </c>
      <c r="D217" s="80" t="s">
        <v>9895</v>
      </c>
      <c r="E217" s="80" t="s">
        <v>1902</v>
      </c>
      <c r="F217" s="80" t="s">
        <v>2437</v>
      </c>
      <c r="H217" s="80" t="s">
        <v>1882</v>
      </c>
      <c r="I217" s="80" t="s">
        <v>9452</v>
      </c>
      <c r="J217" s="80">
        <v>24000.0</v>
      </c>
      <c r="K217" s="30">
        <f>VLOOKUP(A217,'All Yearling Sale Lots'!$A$2:$O$3275,15)</f>
        <v>5000</v>
      </c>
      <c r="L217" s="6">
        <f t="shared" si="26"/>
        <v>0</v>
      </c>
    </row>
    <row r="218" ht="12.75" customHeight="1">
      <c r="A218" s="80" t="str">
        <f t="shared" si="27"/>
        <v>Flowers of Spring (IRE)</v>
      </c>
      <c r="B218" s="80" t="s">
        <v>9482</v>
      </c>
      <c r="C218" s="85">
        <v>751.0</v>
      </c>
      <c r="D218" s="80" t="s">
        <v>9896</v>
      </c>
      <c r="E218" s="80" t="s">
        <v>1905</v>
      </c>
      <c r="F218" s="80" t="s">
        <v>1924</v>
      </c>
      <c r="H218" s="80" t="s">
        <v>1410</v>
      </c>
      <c r="I218" s="80" t="s">
        <v>9629</v>
      </c>
      <c r="J218" s="92">
        <v>5000.0</v>
      </c>
      <c r="K218" s="30">
        <f>VLOOKUP(A218,'All Yearling Sale Lots'!$A$2:$O$3275,15)</f>
        <v>5000</v>
      </c>
      <c r="L218" s="80">
        <v>0.0</v>
      </c>
    </row>
    <row r="219">
      <c r="A219" s="80" t="s">
        <v>9897</v>
      </c>
      <c r="B219" s="80" t="s">
        <v>9482</v>
      </c>
      <c r="C219" s="85">
        <v>752.0</v>
      </c>
      <c r="D219" s="80" t="s">
        <v>9898</v>
      </c>
      <c r="E219" s="80" t="s">
        <v>1905</v>
      </c>
      <c r="F219" s="80" t="s">
        <v>1952</v>
      </c>
      <c r="H219" s="80" t="s">
        <v>1617</v>
      </c>
      <c r="I219" s="80" t="s">
        <v>9580</v>
      </c>
      <c r="J219" s="92">
        <v>3000.0</v>
      </c>
      <c r="K219" s="30">
        <f>VLOOKUP(A219,'All Yearling Sale Lots'!$A$2:$O$3275,15)</f>
        <v>5000</v>
      </c>
      <c r="L219" s="6">
        <f t="shared" ref="L219:L222" si="28">IF(J219&lt;K219,1,0)</f>
        <v>1</v>
      </c>
    </row>
    <row r="220">
      <c r="A220" s="6" t="s">
        <v>57</v>
      </c>
      <c r="B220" s="81" t="s">
        <v>1949</v>
      </c>
      <c r="C220" s="6" t="s">
        <v>9899</v>
      </c>
      <c r="D220" s="6" t="s">
        <v>9900</v>
      </c>
      <c r="E220" s="82" t="s">
        <v>1905</v>
      </c>
      <c r="F220" s="6" t="s">
        <v>1924</v>
      </c>
      <c r="G220" s="6" t="s">
        <v>9901</v>
      </c>
      <c r="H220" s="10" t="s">
        <v>1598</v>
      </c>
      <c r="I220" s="10" t="s">
        <v>9469</v>
      </c>
      <c r="J220" s="7">
        <v>1200.0</v>
      </c>
      <c r="K220" s="7">
        <v>8000.0</v>
      </c>
      <c r="L220" s="6">
        <f t="shared" si="28"/>
        <v>1</v>
      </c>
    </row>
    <row r="221">
      <c r="A221" s="80" t="str">
        <f t="shared" ref="A221:A222" si="29">TRIM(RIGHT(D221, LEN(D221) - FIND("x", D221)))</f>
        <v>Forgiving Flower (GB)</v>
      </c>
      <c r="B221" s="80" t="s">
        <v>9482</v>
      </c>
      <c r="C221" s="85">
        <v>755.0</v>
      </c>
      <c r="D221" s="80" t="s">
        <v>9902</v>
      </c>
      <c r="E221" s="80" t="s">
        <v>1902</v>
      </c>
      <c r="F221" s="80" t="s">
        <v>1952</v>
      </c>
      <c r="H221" s="80" t="s">
        <v>9903</v>
      </c>
      <c r="I221" s="80" t="s">
        <v>9695</v>
      </c>
      <c r="J221" s="92">
        <v>0.0</v>
      </c>
      <c r="K221" s="30">
        <f>VLOOKUP(A221,'All Yearling Sale Lots'!$A$2:$O$3275,15)</f>
        <v>8000</v>
      </c>
      <c r="L221" s="6">
        <f t="shared" si="28"/>
        <v>1</v>
      </c>
    </row>
    <row r="222">
      <c r="A222" s="80" t="str">
        <f t="shared" si="29"/>
        <v>Fourth Way (IRE)</v>
      </c>
      <c r="B222" s="80" t="s">
        <v>9482</v>
      </c>
      <c r="C222" s="85">
        <v>756.0</v>
      </c>
      <c r="D222" s="80" t="s">
        <v>9904</v>
      </c>
      <c r="E222" s="80" t="s">
        <v>1905</v>
      </c>
      <c r="F222" s="80" t="s">
        <v>1924</v>
      </c>
      <c r="H222" s="80" t="s">
        <v>1787</v>
      </c>
      <c r="I222" s="80" t="s">
        <v>9905</v>
      </c>
      <c r="J222" s="92">
        <v>21000.0</v>
      </c>
      <c r="K222" s="30">
        <f>VLOOKUP(A222,'All Yearling Sale Lots'!$A$2:$O$3275,15)</f>
        <v>8000</v>
      </c>
      <c r="L222" s="6">
        <f t="shared" si="28"/>
        <v>0</v>
      </c>
    </row>
    <row r="223">
      <c r="A223" s="81" t="s">
        <v>58</v>
      </c>
      <c r="B223" s="94" t="s">
        <v>9556</v>
      </c>
      <c r="C223" s="101">
        <v>111.0</v>
      </c>
      <c r="D223" s="80" t="s">
        <v>9906</v>
      </c>
      <c r="E223" s="6" t="s">
        <v>1905</v>
      </c>
      <c r="F223" s="81"/>
      <c r="G223" s="80"/>
      <c r="H223" s="80" t="s">
        <v>1449</v>
      </c>
      <c r="I223" s="80" t="s">
        <v>9907</v>
      </c>
      <c r="J223" s="84"/>
      <c r="K223" s="30">
        <f>VLOOKUP(A223,'All Yearling Sale Lots'!$A$2:$O$3275,15)</f>
        <v>350000</v>
      </c>
      <c r="L223" s="80">
        <v>0.0</v>
      </c>
    </row>
    <row r="224">
      <c r="A224" s="6" t="s">
        <v>61</v>
      </c>
      <c r="B224" s="80" t="s">
        <v>9508</v>
      </c>
      <c r="C224" s="88" t="s">
        <v>2311</v>
      </c>
      <c r="D224" s="6" t="s">
        <v>9908</v>
      </c>
      <c r="E224" s="6" t="s">
        <v>1902</v>
      </c>
      <c r="F224" s="6" t="s">
        <v>1952</v>
      </c>
      <c r="G224" s="6" t="s">
        <v>9909</v>
      </c>
      <c r="H224" s="6" t="s">
        <v>1488</v>
      </c>
      <c r="I224" s="6" t="s">
        <v>9465</v>
      </c>
      <c r="J224" s="45"/>
      <c r="K224" s="30">
        <f>VLOOKUP(A224,'All Yearling Sale Lots'!$A$2:$O$3275,15)</f>
        <v>7000</v>
      </c>
      <c r="L224" s="6">
        <f t="shared" ref="L224:L231" si="30">IF(J224&lt;K224,1,0)</f>
        <v>1</v>
      </c>
    </row>
    <row r="225">
      <c r="A225" s="6" t="s">
        <v>61</v>
      </c>
      <c r="B225" s="80" t="s">
        <v>9508</v>
      </c>
      <c r="C225" s="88" t="s">
        <v>3671</v>
      </c>
      <c r="D225" s="6" t="s">
        <v>9910</v>
      </c>
      <c r="E225" s="6" t="s">
        <v>1905</v>
      </c>
      <c r="F225" s="6" t="s">
        <v>1924</v>
      </c>
      <c r="G225" s="6" t="s">
        <v>9911</v>
      </c>
      <c r="H225" s="6" t="s">
        <v>9912</v>
      </c>
      <c r="I225" s="6" t="s">
        <v>9465</v>
      </c>
      <c r="J225" s="45"/>
      <c r="K225" s="30">
        <f>VLOOKUP(A225,'All Yearling Sale Lots'!$A$2:$O$3275,15)</f>
        <v>7000</v>
      </c>
      <c r="L225" s="6">
        <f t="shared" si="30"/>
        <v>1</v>
      </c>
    </row>
    <row r="226">
      <c r="A226" s="6" t="s">
        <v>61</v>
      </c>
      <c r="B226" s="80" t="s">
        <v>9508</v>
      </c>
      <c r="C226" s="88" t="s">
        <v>4532</v>
      </c>
      <c r="D226" s="6" t="s">
        <v>9913</v>
      </c>
      <c r="E226" s="6" t="s">
        <v>1905</v>
      </c>
      <c r="F226" s="6" t="s">
        <v>1924</v>
      </c>
      <c r="G226" s="6" t="s">
        <v>9914</v>
      </c>
      <c r="H226" s="6" t="s">
        <v>1788</v>
      </c>
      <c r="I226" s="6" t="s">
        <v>9915</v>
      </c>
      <c r="J226" s="45"/>
      <c r="K226" s="30">
        <f>VLOOKUP(A226,'All Yearling Sale Lots'!$A$2:$O$3275,15)</f>
        <v>7000</v>
      </c>
      <c r="L226" s="6">
        <f t="shared" si="30"/>
        <v>1</v>
      </c>
    </row>
    <row r="227">
      <c r="A227" s="6" t="s">
        <v>61</v>
      </c>
      <c r="B227" s="80" t="s">
        <v>9508</v>
      </c>
      <c r="C227" s="88" t="s">
        <v>2866</v>
      </c>
      <c r="D227" s="6" t="s">
        <v>9916</v>
      </c>
      <c r="E227" s="6" t="s">
        <v>1902</v>
      </c>
      <c r="F227" s="6" t="s">
        <v>1924</v>
      </c>
      <c r="G227" s="6" t="s">
        <v>9917</v>
      </c>
      <c r="H227" s="6" t="s">
        <v>1796</v>
      </c>
      <c r="I227" s="6" t="s">
        <v>9465</v>
      </c>
      <c r="J227" s="45"/>
      <c r="K227" s="30">
        <f>VLOOKUP(A227,'All Yearling Sale Lots'!$A$2:$O$3275,15)</f>
        <v>7000</v>
      </c>
      <c r="L227" s="6">
        <f t="shared" si="30"/>
        <v>1</v>
      </c>
    </row>
    <row r="228">
      <c r="A228" s="6" t="s">
        <v>61</v>
      </c>
      <c r="B228" s="80" t="s">
        <v>9508</v>
      </c>
      <c r="C228" s="88" t="s">
        <v>9415</v>
      </c>
      <c r="D228" s="6" t="s">
        <v>9918</v>
      </c>
      <c r="E228" s="6" t="s">
        <v>1902</v>
      </c>
      <c r="F228" s="6" t="s">
        <v>1952</v>
      </c>
      <c r="G228" s="6" t="s">
        <v>9919</v>
      </c>
      <c r="H228" s="6" t="s">
        <v>1814</v>
      </c>
      <c r="I228" s="6" t="s">
        <v>9469</v>
      </c>
      <c r="J228" s="45">
        <v>3000.0</v>
      </c>
      <c r="K228" s="30">
        <f>VLOOKUP(A228,'All Yearling Sale Lots'!$A$2:$O$3275,15)</f>
        <v>7000</v>
      </c>
      <c r="L228" s="6">
        <f t="shared" si="30"/>
        <v>1</v>
      </c>
    </row>
    <row r="229">
      <c r="A229" s="6" t="s">
        <v>61</v>
      </c>
      <c r="B229" s="80" t="s">
        <v>9508</v>
      </c>
      <c r="C229" s="88" t="s">
        <v>7180</v>
      </c>
      <c r="D229" s="6" t="s">
        <v>9920</v>
      </c>
      <c r="E229" s="6" t="s">
        <v>1905</v>
      </c>
      <c r="F229" s="6" t="s">
        <v>1952</v>
      </c>
      <c r="G229" s="6" t="s">
        <v>9921</v>
      </c>
      <c r="H229" s="6" t="s">
        <v>1882</v>
      </c>
      <c r="I229" s="6" t="s">
        <v>9469</v>
      </c>
      <c r="J229" s="45">
        <v>2000.0</v>
      </c>
      <c r="K229" s="30">
        <f>VLOOKUP(A229,'All Yearling Sale Lots'!$A$2:$O$3275,15)</f>
        <v>7000</v>
      </c>
      <c r="L229" s="6">
        <f t="shared" si="30"/>
        <v>1</v>
      </c>
    </row>
    <row r="230">
      <c r="A230" s="81" t="s">
        <v>61</v>
      </c>
      <c r="B230" s="80" t="s">
        <v>2005</v>
      </c>
      <c r="C230" s="85">
        <v>933.0</v>
      </c>
      <c r="D230" s="6" t="s">
        <v>9922</v>
      </c>
      <c r="E230" s="80" t="s">
        <v>1902</v>
      </c>
      <c r="F230" s="80" t="s">
        <v>2019</v>
      </c>
      <c r="H230" s="80" t="s">
        <v>1657</v>
      </c>
      <c r="I230" s="86" t="s">
        <v>9523</v>
      </c>
      <c r="J230" s="80">
        <v>15000.0</v>
      </c>
      <c r="K230" s="30">
        <f>VLOOKUP(A230,'All Yearling Sale Lots'!$A$2:$O$3275,15)</f>
        <v>7000</v>
      </c>
      <c r="L230" s="6">
        <f t="shared" si="30"/>
        <v>0</v>
      </c>
    </row>
    <row r="231">
      <c r="A231" s="26" t="s">
        <v>61</v>
      </c>
      <c r="B231" s="26" t="s">
        <v>2005</v>
      </c>
      <c r="C231" s="34">
        <v>933.0</v>
      </c>
      <c r="D231" s="27" t="s">
        <v>9922</v>
      </c>
      <c r="E231" s="26" t="s">
        <v>1902</v>
      </c>
      <c r="G231" s="26" t="s">
        <v>9923</v>
      </c>
      <c r="H231" s="26" t="s">
        <v>1657</v>
      </c>
      <c r="I231" s="26" t="s">
        <v>9523</v>
      </c>
      <c r="J231" s="80">
        <v>15000.0</v>
      </c>
      <c r="K231" s="30">
        <f>VLOOKUP(A231,'All Yearling Sale Lots'!$A$2:$O$3275,15)</f>
        <v>7000</v>
      </c>
      <c r="L231" s="6">
        <f t="shared" si="30"/>
        <v>0</v>
      </c>
    </row>
    <row r="232">
      <c r="A232" s="80" t="s">
        <v>61</v>
      </c>
      <c r="B232" s="85" t="s">
        <v>9482</v>
      </c>
      <c r="C232" s="85">
        <v>536.0</v>
      </c>
      <c r="D232" s="6" t="str">
        <f t="shared" ref="D232:D233" si="31">CONCAT(A232,G232)</f>
        <v>Galileo Gold (GB)Tip Fourteen (IRE)</v>
      </c>
      <c r="E232" s="80" t="s">
        <v>9563</v>
      </c>
      <c r="F232" s="80" t="s">
        <v>2432</v>
      </c>
      <c r="G232" s="80" t="s">
        <v>9924</v>
      </c>
      <c r="H232" s="80" t="s">
        <v>1449</v>
      </c>
      <c r="I232" s="80" t="s">
        <v>9469</v>
      </c>
      <c r="J232" s="6">
        <v>5000000.0</v>
      </c>
      <c r="K232" s="30">
        <f>VLOOKUP(A232,'All Yearling Sale Lots'!$A$2:$O$3275,15)</f>
        <v>7000</v>
      </c>
      <c r="L232" s="80">
        <v>0.0</v>
      </c>
    </row>
    <row r="233">
      <c r="A233" s="80" t="s">
        <v>61</v>
      </c>
      <c r="B233" s="80" t="s">
        <v>9482</v>
      </c>
      <c r="C233" s="85">
        <v>517.0</v>
      </c>
      <c r="D233" s="6" t="str">
        <f t="shared" si="31"/>
        <v>Galileo Gold (GB)Tadkhirah (GB)</v>
      </c>
      <c r="E233" s="80" t="s">
        <v>9563</v>
      </c>
      <c r="F233" s="80" t="s">
        <v>2432</v>
      </c>
      <c r="G233" s="80" t="s">
        <v>9925</v>
      </c>
      <c r="H233" s="80" t="s">
        <v>1540</v>
      </c>
      <c r="I233" s="80" t="s">
        <v>9653</v>
      </c>
      <c r="J233" s="6">
        <v>0.0</v>
      </c>
      <c r="K233" s="30">
        <f>VLOOKUP(A233,'All Yearling Sale Lots'!$A$2:$O$3275,15)</f>
        <v>7000</v>
      </c>
      <c r="L233" s="6">
        <f>IF(J233&lt;K233,1,0)</f>
        <v>1</v>
      </c>
    </row>
    <row r="234">
      <c r="A234" s="6" t="s">
        <v>61</v>
      </c>
      <c r="B234" s="83" t="s">
        <v>9508</v>
      </c>
      <c r="C234" s="88" t="s">
        <v>9342</v>
      </c>
      <c r="D234" s="6" t="s">
        <v>9926</v>
      </c>
      <c r="E234" s="6" t="s">
        <v>1902</v>
      </c>
      <c r="F234" s="6" t="s">
        <v>1924</v>
      </c>
      <c r="G234" s="6" t="s">
        <v>9927</v>
      </c>
      <c r="H234" s="6" t="s">
        <v>1449</v>
      </c>
      <c r="I234" s="6" t="s">
        <v>9469</v>
      </c>
      <c r="J234" s="45">
        <v>7000.0</v>
      </c>
      <c r="K234" s="30">
        <f>VLOOKUP(A234,'All Yearling Sale Lots'!$A$2:$O$3275,15)</f>
        <v>7000</v>
      </c>
      <c r="L234" s="80">
        <v>0.0</v>
      </c>
    </row>
    <row r="235">
      <c r="A235" s="6" t="s">
        <v>61</v>
      </c>
      <c r="B235" s="80" t="s">
        <v>1937</v>
      </c>
      <c r="C235" s="44" t="s">
        <v>9928</v>
      </c>
      <c r="D235" s="6" t="s">
        <v>9929</v>
      </c>
      <c r="E235" s="6" t="s">
        <v>1902</v>
      </c>
      <c r="F235" s="6" t="s">
        <v>1924</v>
      </c>
      <c r="H235" s="6" t="s">
        <v>1679</v>
      </c>
      <c r="I235" s="6" t="s">
        <v>9469</v>
      </c>
      <c r="J235" s="45">
        <v>20000.0</v>
      </c>
      <c r="K235" s="30">
        <f>VLOOKUP(A235,'All Yearling Sale Lots'!$A$2:$O$3275,15)</f>
        <v>7000</v>
      </c>
      <c r="L235" s="6">
        <f t="shared" ref="L235:L238" si="32">IF(J235&lt;K235,1,0)</f>
        <v>0</v>
      </c>
    </row>
    <row r="236">
      <c r="A236" s="6" t="s">
        <v>62</v>
      </c>
      <c r="B236" s="80" t="s">
        <v>9508</v>
      </c>
      <c r="C236" s="88" t="s">
        <v>3801</v>
      </c>
      <c r="D236" s="6" t="s">
        <v>9930</v>
      </c>
      <c r="E236" s="6" t="s">
        <v>1905</v>
      </c>
      <c r="F236" s="6" t="s">
        <v>1924</v>
      </c>
      <c r="G236" s="6" t="s">
        <v>9931</v>
      </c>
      <c r="H236" s="6" t="s">
        <v>1793</v>
      </c>
      <c r="I236" s="6" t="s">
        <v>9469</v>
      </c>
      <c r="J236" s="45">
        <v>38000.0</v>
      </c>
      <c r="K236" s="30">
        <f>VLOOKUP(A236,'All Yearling Sale Lots'!$A$2:$O$3275,15)</f>
        <v>30000</v>
      </c>
      <c r="L236" s="6">
        <f t="shared" si="32"/>
        <v>0</v>
      </c>
    </row>
    <row r="237">
      <c r="A237" s="6" t="s">
        <v>63</v>
      </c>
      <c r="B237" s="80" t="s">
        <v>9508</v>
      </c>
      <c r="C237" s="88" t="s">
        <v>8810</v>
      </c>
      <c r="D237" s="6" t="s">
        <v>9932</v>
      </c>
      <c r="E237" s="6" t="s">
        <v>1902</v>
      </c>
      <c r="F237" s="6" t="s">
        <v>1924</v>
      </c>
      <c r="G237" s="6" t="s">
        <v>9933</v>
      </c>
      <c r="H237" s="6" t="s">
        <v>9934</v>
      </c>
      <c r="I237" s="6" t="s">
        <v>9469</v>
      </c>
      <c r="J237" s="45">
        <v>8000.0</v>
      </c>
      <c r="K237" s="30">
        <f>VLOOKUP(A237,'All Yearling Sale Lots'!$A$2:$O$3275,15)</f>
        <v>25000</v>
      </c>
      <c r="L237" s="6">
        <f t="shared" si="32"/>
        <v>1</v>
      </c>
    </row>
    <row r="238">
      <c r="A238" s="6" t="s">
        <v>63</v>
      </c>
      <c r="B238" s="34" t="s">
        <v>9609</v>
      </c>
      <c r="C238" s="95" t="s">
        <v>9935</v>
      </c>
      <c r="D238" s="28"/>
      <c r="E238" s="28" t="s">
        <v>1905</v>
      </c>
      <c r="G238" s="28" t="s">
        <v>9936</v>
      </c>
      <c r="H238" s="28" t="s">
        <v>1638</v>
      </c>
      <c r="I238" s="28" t="s">
        <v>9469</v>
      </c>
      <c r="J238" s="96">
        <v>66000.0</v>
      </c>
      <c r="K238" s="30">
        <f>VLOOKUP(A238,'All Yearling Sale Lots'!$A$2:$O$3275,15)</f>
        <v>25000</v>
      </c>
      <c r="L238" s="6">
        <f t="shared" si="32"/>
        <v>0</v>
      </c>
    </row>
    <row r="239">
      <c r="A239" s="80" t="s">
        <v>63</v>
      </c>
      <c r="B239" s="83" t="s">
        <v>9479</v>
      </c>
      <c r="C239" s="83">
        <v>386.0</v>
      </c>
      <c r="D239" s="80" t="s">
        <v>9937</v>
      </c>
      <c r="E239" s="6" t="s">
        <v>1902</v>
      </c>
      <c r="H239" s="80" t="s">
        <v>1449</v>
      </c>
      <c r="I239" s="80" t="s">
        <v>9938</v>
      </c>
      <c r="J239" s="90">
        <v>0.0</v>
      </c>
      <c r="K239" s="30">
        <f>VLOOKUP(A239,'All Yearling Sale Lots'!$A$2:$O$3275,15)</f>
        <v>25000</v>
      </c>
      <c r="L239" s="80">
        <v>0.0</v>
      </c>
    </row>
    <row r="240">
      <c r="A240" s="81" t="s">
        <v>63</v>
      </c>
      <c r="B240" s="83" t="s">
        <v>9556</v>
      </c>
      <c r="C240" s="101">
        <v>89.0</v>
      </c>
      <c r="D240" s="80" t="s">
        <v>9939</v>
      </c>
      <c r="E240" s="6" t="s">
        <v>1905</v>
      </c>
      <c r="F240" s="81"/>
      <c r="G240" s="80"/>
      <c r="H240" s="80" t="s">
        <v>1636</v>
      </c>
      <c r="I240" s="80" t="s">
        <v>9940</v>
      </c>
      <c r="J240" s="84">
        <v>27000.0</v>
      </c>
      <c r="K240" s="30">
        <f>VLOOKUP(A240,'All Yearling Sale Lots'!$A$2:$O$3275,15)</f>
        <v>25000</v>
      </c>
      <c r="L240" s="6">
        <f t="shared" ref="L240:L243" si="33">IF(J240&lt;K240,1,0)</f>
        <v>0</v>
      </c>
    </row>
    <row r="241">
      <c r="A241" s="80" t="s">
        <v>63</v>
      </c>
      <c r="B241" s="80" t="s">
        <v>9482</v>
      </c>
      <c r="C241" s="85">
        <v>572.0</v>
      </c>
      <c r="D241" s="6" t="str">
        <f>CONCAT(A241,G241)</f>
        <v>Ghaiyyath (IRE)Aaraamm (USA)</v>
      </c>
      <c r="E241" s="80" t="s">
        <v>9578</v>
      </c>
      <c r="F241" s="80" t="s">
        <v>2007</v>
      </c>
      <c r="G241" s="80" t="s">
        <v>9941</v>
      </c>
      <c r="H241" s="80" t="s">
        <v>9942</v>
      </c>
      <c r="I241" s="80" t="s">
        <v>9653</v>
      </c>
      <c r="J241" s="6">
        <v>2.8E7</v>
      </c>
      <c r="K241" s="30">
        <f>VLOOKUP(A241,'All Yearling Sale Lots'!$A$2:$O$3275,15)</f>
        <v>25000</v>
      </c>
      <c r="L241" s="6">
        <f t="shared" si="33"/>
        <v>0</v>
      </c>
    </row>
    <row r="242">
      <c r="A242" s="97" t="s">
        <v>63</v>
      </c>
      <c r="B242" s="80" t="s">
        <v>9609</v>
      </c>
      <c r="C242" s="98" t="s">
        <v>9935</v>
      </c>
      <c r="D242" s="6" t="s">
        <v>9943</v>
      </c>
      <c r="E242" s="6" t="s">
        <v>1905</v>
      </c>
      <c r="F242" s="6" t="s">
        <v>1924</v>
      </c>
      <c r="G242" s="6" t="s">
        <v>48</v>
      </c>
      <c r="H242" s="99" t="s">
        <v>1638</v>
      </c>
      <c r="I242" s="6" t="s">
        <v>9469</v>
      </c>
      <c r="J242" s="96">
        <v>66000.0</v>
      </c>
      <c r="K242" s="30">
        <f>VLOOKUP(A242,'All Yearling Sale Lots'!$A$2:$O$3275,15)</f>
        <v>25000</v>
      </c>
      <c r="L242" s="6">
        <f t="shared" si="33"/>
        <v>0</v>
      </c>
    </row>
    <row r="243">
      <c r="A243" s="6" t="s">
        <v>63</v>
      </c>
      <c r="B243" s="80" t="s">
        <v>1937</v>
      </c>
      <c r="C243" s="44" t="s">
        <v>8705</v>
      </c>
      <c r="D243" s="6" t="s">
        <v>9944</v>
      </c>
      <c r="E243" s="6" t="s">
        <v>1902</v>
      </c>
      <c r="F243" s="6" t="s">
        <v>1944</v>
      </c>
      <c r="G243" s="6" t="s">
        <v>9945</v>
      </c>
      <c r="H243" s="6" t="s">
        <v>1628</v>
      </c>
      <c r="I243" s="6" t="s">
        <v>9469</v>
      </c>
      <c r="J243" s="45">
        <v>40000.0</v>
      </c>
      <c r="K243" s="30">
        <f>VLOOKUP(A243,'All Yearling Sale Lots'!$A$2:$O$3275,15)</f>
        <v>25000</v>
      </c>
      <c r="L243" s="6">
        <f t="shared" si="33"/>
        <v>0</v>
      </c>
    </row>
    <row r="244">
      <c r="A244" s="6" t="s">
        <v>64</v>
      </c>
      <c r="B244" s="80" t="s">
        <v>9508</v>
      </c>
      <c r="C244" s="88" t="s">
        <v>2051</v>
      </c>
      <c r="D244" s="6" t="s">
        <v>9946</v>
      </c>
      <c r="E244" s="6" t="s">
        <v>1905</v>
      </c>
      <c r="F244" s="6" t="s">
        <v>1924</v>
      </c>
      <c r="G244" s="6" t="s">
        <v>9947</v>
      </c>
      <c r="H244" s="6" t="s">
        <v>1449</v>
      </c>
      <c r="I244" s="6" t="s">
        <v>9469</v>
      </c>
      <c r="J244" s="45">
        <v>7500.0</v>
      </c>
      <c r="K244" s="30">
        <f>VLOOKUP(A244,'All Yearling Sale Lots'!$A$2:$O$3275,15)</f>
        <v>17500</v>
      </c>
      <c r="L244" s="80">
        <v>1.0</v>
      </c>
    </row>
    <row r="245">
      <c r="A245" s="6" t="s">
        <v>64</v>
      </c>
      <c r="B245" s="80" t="s">
        <v>9508</v>
      </c>
      <c r="C245" s="88" t="s">
        <v>9486</v>
      </c>
      <c r="D245" s="6" t="s">
        <v>9948</v>
      </c>
      <c r="E245" s="6" t="s">
        <v>1905</v>
      </c>
      <c r="F245" s="6" t="s">
        <v>1952</v>
      </c>
      <c r="G245" s="6" t="s">
        <v>9949</v>
      </c>
      <c r="H245" s="6" t="s">
        <v>1751</v>
      </c>
      <c r="I245" s="6" t="s">
        <v>9469</v>
      </c>
      <c r="J245" s="45">
        <v>1000.0</v>
      </c>
      <c r="K245" s="30">
        <f>VLOOKUP(A245,'All Yearling Sale Lots'!$A$2:$O$3275,15)</f>
        <v>17500</v>
      </c>
      <c r="L245" s="6">
        <f t="shared" ref="L245:L252" si="34">IF(J245&lt;K245,1,0)</f>
        <v>1</v>
      </c>
    </row>
    <row r="246">
      <c r="A246" s="6" t="s">
        <v>64</v>
      </c>
      <c r="B246" s="80" t="s">
        <v>9508</v>
      </c>
      <c r="C246" s="88" t="s">
        <v>9950</v>
      </c>
      <c r="D246" s="6" t="s">
        <v>9951</v>
      </c>
      <c r="E246" s="6" t="s">
        <v>1902</v>
      </c>
      <c r="F246" s="6" t="s">
        <v>1924</v>
      </c>
      <c r="G246" s="6" t="s">
        <v>9952</v>
      </c>
      <c r="H246" s="6" t="s">
        <v>9953</v>
      </c>
      <c r="I246" s="6" t="s">
        <v>9465</v>
      </c>
      <c r="J246" s="45">
        <v>8500.0</v>
      </c>
      <c r="K246" s="30">
        <f>VLOOKUP(A246,'All Yearling Sale Lots'!$A$2:$O$3275,15)</f>
        <v>17500</v>
      </c>
      <c r="L246" s="6">
        <f t="shared" si="34"/>
        <v>1</v>
      </c>
    </row>
    <row r="247">
      <c r="A247" s="80" t="s">
        <v>64</v>
      </c>
      <c r="B247" s="83" t="s">
        <v>9479</v>
      </c>
      <c r="C247" s="83">
        <v>289.0</v>
      </c>
      <c r="D247" s="80" t="s">
        <v>9954</v>
      </c>
      <c r="E247" s="80" t="s">
        <v>1902</v>
      </c>
      <c r="H247" s="80" t="s">
        <v>1798</v>
      </c>
      <c r="I247" s="80" t="s">
        <v>9955</v>
      </c>
      <c r="J247" s="90">
        <v>0.0</v>
      </c>
      <c r="K247" s="30">
        <f>VLOOKUP(A247,'All Yearling Sale Lots'!$A$2:$O$3275,15)</f>
        <v>17500</v>
      </c>
      <c r="L247" s="6">
        <f t="shared" si="34"/>
        <v>1</v>
      </c>
    </row>
    <row r="248">
      <c r="A248" s="80" t="s">
        <v>64</v>
      </c>
      <c r="B248" s="83" t="s">
        <v>9479</v>
      </c>
      <c r="C248" s="83">
        <v>448.0</v>
      </c>
      <c r="D248" s="80" t="s">
        <v>9956</v>
      </c>
      <c r="E248" s="6" t="s">
        <v>1905</v>
      </c>
      <c r="H248" s="80" t="s">
        <v>1824</v>
      </c>
      <c r="I248" s="80" t="s">
        <v>9957</v>
      </c>
      <c r="J248" s="90">
        <v>0.0</v>
      </c>
      <c r="K248" s="30">
        <f>VLOOKUP(A248,'All Yearling Sale Lots'!$A$2:$O$3275,15)</f>
        <v>17500</v>
      </c>
      <c r="L248" s="6">
        <f t="shared" si="34"/>
        <v>1</v>
      </c>
    </row>
    <row r="249">
      <c r="A249" s="80" t="s">
        <v>64</v>
      </c>
      <c r="B249" s="83" t="s">
        <v>9479</v>
      </c>
      <c r="C249" s="83">
        <v>353.0</v>
      </c>
      <c r="D249" s="80" t="s">
        <v>9958</v>
      </c>
      <c r="E249" s="6" t="s">
        <v>1905</v>
      </c>
      <c r="H249" s="80" t="s">
        <v>1848</v>
      </c>
      <c r="I249" s="80" t="s">
        <v>9555</v>
      </c>
      <c r="J249" s="84">
        <v>40000.0</v>
      </c>
      <c r="K249" s="30">
        <f>VLOOKUP(A249,'All Yearling Sale Lots'!$A$2:$O$3275,15)</f>
        <v>17500</v>
      </c>
      <c r="L249" s="6">
        <f t="shared" si="34"/>
        <v>0</v>
      </c>
    </row>
    <row r="250">
      <c r="A250" s="80" t="s">
        <v>64</v>
      </c>
      <c r="B250" s="80" t="s">
        <v>9482</v>
      </c>
      <c r="C250" s="85">
        <v>687.0</v>
      </c>
      <c r="D250" s="6" t="s">
        <v>9959</v>
      </c>
      <c r="E250" s="80" t="s">
        <v>1905</v>
      </c>
      <c r="F250" s="80" t="s">
        <v>1924</v>
      </c>
      <c r="G250" s="80" t="s">
        <v>9960</v>
      </c>
      <c r="H250" s="86" t="s">
        <v>1731</v>
      </c>
      <c r="I250" s="80" t="s">
        <v>9469</v>
      </c>
      <c r="J250" s="80">
        <v>10000.0</v>
      </c>
      <c r="K250" s="30">
        <f>VLOOKUP(A250,'All Yearling Sale Lots'!$A$2:$O$3275,15)</f>
        <v>17500</v>
      </c>
      <c r="L250" s="6">
        <f t="shared" si="34"/>
        <v>1</v>
      </c>
    </row>
    <row r="251">
      <c r="A251" s="6" t="s">
        <v>65</v>
      </c>
      <c r="B251" s="80" t="s">
        <v>1900</v>
      </c>
      <c r="C251" s="6">
        <v>68.0</v>
      </c>
      <c r="D251" s="6" t="s">
        <v>9961</v>
      </c>
      <c r="E251" s="6" t="s">
        <v>1902</v>
      </c>
      <c r="G251" s="6" t="s">
        <v>9962</v>
      </c>
      <c r="H251" s="6" t="s">
        <v>1606</v>
      </c>
      <c r="J251" s="6" t="s">
        <v>9458</v>
      </c>
      <c r="K251" s="30">
        <f>VLOOKUP(A251,'All Yearling Sale Lots'!$A$2:$O$3275,15)</f>
        <v>6000</v>
      </c>
      <c r="L251" s="6">
        <f t="shared" si="34"/>
        <v>0</v>
      </c>
    </row>
    <row r="252">
      <c r="A252" s="6" t="s">
        <v>66</v>
      </c>
      <c r="B252" s="81" t="s">
        <v>1949</v>
      </c>
      <c r="C252" s="6" t="s">
        <v>9963</v>
      </c>
      <c r="D252" s="6" t="s">
        <v>9964</v>
      </c>
      <c r="E252" s="82" t="s">
        <v>1905</v>
      </c>
      <c r="F252" s="6" t="s">
        <v>1924</v>
      </c>
      <c r="G252" s="6" t="s">
        <v>9965</v>
      </c>
      <c r="H252" s="10" t="s">
        <v>1454</v>
      </c>
      <c r="I252" s="10" t="s">
        <v>9469</v>
      </c>
      <c r="J252" s="7">
        <v>10800.0</v>
      </c>
      <c r="K252" s="7">
        <v>12000.0</v>
      </c>
      <c r="L252" s="6">
        <f t="shared" si="34"/>
        <v>1</v>
      </c>
    </row>
    <row r="253">
      <c r="A253" s="80" t="str">
        <f>TRIM(RIGHT(D253, LEN(D253) - FIND("x", D253)))</f>
        <v>Great Job (GB)</v>
      </c>
      <c r="B253" s="80" t="s">
        <v>9482</v>
      </c>
      <c r="C253" s="85">
        <v>767.0</v>
      </c>
      <c r="D253" s="80" t="s">
        <v>9966</v>
      </c>
      <c r="E253" s="80" t="s">
        <v>1902</v>
      </c>
      <c r="F253" s="80" t="s">
        <v>1924</v>
      </c>
      <c r="H253" s="80" t="s">
        <v>1449</v>
      </c>
      <c r="I253" s="80" t="s">
        <v>9458</v>
      </c>
      <c r="J253" s="92">
        <v>10000.0</v>
      </c>
      <c r="K253" s="30">
        <f>VLOOKUP(A253,'All Yearling Sale Lots'!$A$2:$O$3275,15)</f>
        <v>12000</v>
      </c>
      <c r="L253" s="80">
        <v>1.0</v>
      </c>
    </row>
    <row r="254">
      <c r="A254" s="6" t="s">
        <v>67</v>
      </c>
      <c r="B254" s="80" t="s">
        <v>1900</v>
      </c>
      <c r="C254" s="6">
        <v>117.0</v>
      </c>
      <c r="D254" s="6" t="s">
        <v>9967</v>
      </c>
      <c r="E254" s="6" t="s">
        <v>1905</v>
      </c>
      <c r="G254" s="6" t="s">
        <v>9968</v>
      </c>
      <c r="H254" s="6" t="s">
        <v>1773</v>
      </c>
      <c r="J254" s="6" t="s">
        <v>9632</v>
      </c>
      <c r="K254" s="30">
        <f>VLOOKUP(A254,'All Yearling Sale Lots'!$A$2:$O$3275,15)</f>
        <v>12000</v>
      </c>
      <c r="L254" s="6">
        <f t="shared" ref="L254:L270" si="35">IF(J254&lt;K254,1,0)</f>
        <v>0</v>
      </c>
    </row>
    <row r="255">
      <c r="A255" s="80" t="s">
        <v>67</v>
      </c>
      <c r="B255" s="34" t="s">
        <v>2005</v>
      </c>
      <c r="C255" s="34">
        <v>779.0</v>
      </c>
      <c r="D255" s="28" t="s">
        <v>9969</v>
      </c>
      <c r="E255" s="26" t="s">
        <v>1905</v>
      </c>
      <c r="F255" s="26" t="s">
        <v>4197</v>
      </c>
      <c r="G255" s="28"/>
      <c r="H255" s="26" t="s">
        <v>1773</v>
      </c>
      <c r="I255" s="26" t="s">
        <v>9629</v>
      </c>
      <c r="J255" s="26" t="s">
        <v>9629</v>
      </c>
      <c r="K255" s="30">
        <f>VLOOKUP(A255,'All Yearling Sale Lots'!$A$2:$O$3275,15)</f>
        <v>12000</v>
      </c>
      <c r="L255" s="6">
        <f t="shared" si="35"/>
        <v>0</v>
      </c>
    </row>
    <row r="256">
      <c r="A256" s="26" t="s">
        <v>67</v>
      </c>
      <c r="B256" s="26" t="s">
        <v>2005</v>
      </c>
      <c r="C256" s="34">
        <v>779.0</v>
      </c>
      <c r="D256" s="27" t="s">
        <v>9969</v>
      </c>
      <c r="E256" s="26" t="s">
        <v>67</v>
      </c>
      <c r="F256" s="26" t="s">
        <v>1905</v>
      </c>
      <c r="G256" s="26" t="s">
        <v>9970</v>
      </c>
      <c r="H256" s="26" t="s">
        <v>1773</v>
      </c>
      <c r="I256" s="26" t="s">
        <v>9629</v>
      </c>
      <c r="K256" s="30">
        <f>VLOOKUP(A256,'All Yearling Sale Lots'!$A$2:$O$3275,15)</f>
        <v>12000</v>
      </c>
      <c r="L256" s="6">
        <f t="shared" si="35"/>
        <v>1</v>
      </c>
    </row>
    <row r="257">
      <c r="A257" s="80" t="str">
        <f>TRIM(RIGHT(D257, LEN(D257) - FIND("x", D257)))</f>
        <v>Harmony Bay (IRE)</v>
      </c>
      <c r="B257" s="80" t="s">
        <v>9482</v>
      </c>
      <c r="C257" s="85">
        <v>772.0</v>
      </c>
      <c r="D257" s="80" t="s">
        <v>9971</v>
      </c>
      <c r="E257" s="80" t="s">
        <v>1902</v>
      </c>
      <c r="F257" s="80" t="s">
        <v>1924</v>
      </c>
      <c r="H257" s="80" t="s">
        <v>1730</v>
      </c>
      <c r="I257" s="80" t="s">
        <v>9580</v>
      </c>
      <c r="J257" s="92">
        <v>3000.0</v>
      </c>
      <c r="K257" s="30">
        <f>VLOOKUP(A257,'All Yearling Sale Lots'!$A$2:$O$3275,15)</f>
        <v>31500</v>
      </c>
      <c r="L257" s="6">
        <f t="shared" si="35"/>
        <v>1</v>
      </c>
    </row>
    <row r="258">
      <c r="A258" s="6" t="s">
        <v>69</v>
      </c>
      <c r="B258" s="80" t="s">
        <v>1900</v>
      </c>
      <c r="C258" s="6">
        <v>214.0</v>
      </c>
      <c r="D258" s="6" t="s">
        <v>9972</v>
      </c>
      <c r="E258" s="6" t="s">
        <v>1902</v>
      </c>
      <c r="G258" s="6" t="s">
        <v>9973</v>
      </c>
      <c r="H258" s="6" t="s">
        <v>1839</v>
      </c>
      <c r="J258" s="6" t="s">
        <v>9974</v>
      </c>
      <c r="K258" s="30">
        <f>VLOOKUP(A258,'All Yearling Sale Lots'!$A$2:$O$3275,15)</f>
        <v>5000</v>
      </c>
      <c r="L258" s="6">
        <f t="shared" si="35"/>
        <v>0</v>
      </c>
    </row>
    <row r="259">
      <c r="A259" s="6" t="s">
        <v>69</v>
      </c>
      <c r="B259" s="26" t="s">
        <v>1937</v>
      </c>
      <c r="C259" s="44" t="s">
        <v>9975</v>
      </c>
      <c r="D259" s="6" t="s">
        <v>9976</v>
      </c>
      <c r="E259" s="6" t="s">
        <v>1905</v>
      </c>
      <c r="F259" s="6" t="s">
        <v>1924</v>
      </c>
      <c r="G259" s="6" t="s">
        <v>9977</v>
      </c>
      <c r="H259" s="6" t="s">
        <v>1683</v>
      </c>
      <c r="I259" s="6" t="s">
        <v>9469</v>
      </c>
      <c r="J259" s="45">
        <v>8000.0</v>
      </c>
      <c r="K259" s="30">
        <f>VLOOKUP(A259,'All Yearling Sale Lots'!$A$2:$O$3275,15)</f>
        <v>5000</v>
      </c>
      <c r="L259" s="6">
        <f t="shared" si="35"/>
        <v>0</v>
      </c>
    </row>
    <row r="260">
      <c r="A260" s="6" t="s">
        <v>69</v>
      </c>
      <c r="B260" s="81" t="s">
        <v>1949</v>
      </c>
      <c r="C260" s="6" t="s">
        <v>9978</v>
      </c>
      <c r="D260" s="6" t="s">
        <v>9979</v>
      </c>
      <c r="E260" s="82" t="s">
        <v>1902</v>
      </c>
      <c r="F260" s="6" t="s">
        <v>1924</v>
      </c>
      <c r="G260" s="6" t="s">
        <v>9980</v>
      </c>
      <c r="H260" s="10" t="s">
        <v>1844</v>
      </c>
      <c r="I260" s="10" t="s">
        <v>9469</v>
      </c>
      <c r="J260" s="7">
        <v>21600.0</v>
      </c>
      <c r="K260" s="7">
        <v>5000.0</v>
      </c>
      <c r="L260" s="6">
        <f t="shared" si="35"/>
        <v>0</v>
      </c>
    </row>
    <row r="261">
      <c r="A261" s="6" t="s">
        <v>69</v>
      </c>
      <c r="B261" s="81" t="s">
        <v>1949</v>
      </c>
      <c r="C261" s="6" t="s">
        <v>9981</v>
      </c>
      <c r="D261" s="6" t="s">
        <v>9982</v>
      </c>
      <c r="E261" s="82" t="s">
        <v>1905</v>
      </c>
      <c r="F261" s="6" t="s">
        <v>1924</v>
      </c>
      <c r="G261" s="6" t="s">
        <v>9983</v>
      </c>
      <c r="H261" s="10" t="s">
        <v>1874</v>
      </c>
      <c r="I261" s="10" t="s">
        <v>9469</v>
      </c>
      <c r="J261" s="7">
        <v>1200.0</v>
      </c>
      <c r="K261" s="7">
        <v>5000.0</v>
      </c>
      <c r="L261" s="6">
        <f t="shared" si="35"/>
        <v>1</v>
      </c>
    </row>
    <row r="262">
      <c r="A262" s="6" t="s">
        <v>70</v>
      </c>
      <c r="B262" s="80" t="s">
        <v>1900</v>
      </c>
      <c r="C262" s="6">
        <v>413.0</v>
      </c>
      <c r="D262" s="6" t="s">
        <v>9984</v>
      </c>
      <c r="E262" s="6" t="s">
        <v>1905</v>
      </c>
      <c r="G262" s="6" t="s">
        <v>9985</v>
      </c>
      <c r="H262" s="6" t="s">
        <v>1567</v>
      </c>
      <c r="J262" s="6" t="s">
        <v>9629</v>
      </c>
      <c r="K262" s="30">
        <f>VLOOKUP(A262,'All Yearling Sale Lots'!$A$2:$O$3275,15)</f>
        <v>12000</v>
      </c>
      <c r="L262" s="6">
        <f t="shared" si="35"/>
        <v>0</v>
      </c>
    </row>
    <row r="263">
      <c r="A263" s="6" t="s">
        <v>70</v>
      </c>
      <c r="B263" s="80" t="s">
        <v>1900</v>
      </c>
      <c r="C263" s="6">
        <v>315.0</v>
      </c>
      <c r="D263" s="6" t="s">
        <v>9986</v>
      </c>
      <c r="E263" s="6" t="s">
        <v>1902</v>
      </c>
      <c r="G263" s="6" t="s">
        <v>9987</v>
      </c>
      <c r="H263" s="6" t="s">
        <v>1787</v>
      </c>
      <c r="J263" s="6" t="s">
        <v>9558</v>
      </c>
      <c r="K263" s="30">
        <f>VLOOKUP(A263,'All Yearling Sale Lots'!$A$2:$O$3275,15)</f>
        <v>12000</v>
      </c>
      <c r="L263" s="6">
        <f t="shared" si="35"/>
        <v>0</v>
      </c>
    </row>
    <row r="264">
      <c r="A264" s="25" t="s">
        <v>70</v>
      </c>
      <c r="B264" s="35" t="s">
        <v>1949</v>
      </c>
      <c r="C264" s="27" t="s">
        <v>9988</v>
      </c>
      <c r="D264" s="28" t="s">
        <v>9989</v>
      </c>
      <c r="E264" s="28" t="s">
        <v>1902</v>
      </c>
      <c r="F264" s="28" t="s">
        <v>2382</v>
      </c>
      <c r="G264" s="28" t="s">
        <v>9990</v>
      </c>
      <c r="H264" s="32" t="s">
        <v>9991</v>
      </c>
      <c r="I264" s="32" t="s">
        <v>9465</v>
      </c>
      <c r="J264" s="29">
        <v>9000.0</v>
      </c>
      <c r="K264" s="49">
        <v>7500.0</v>
      </c>
      <c r="L264" s="6">
        <f t="shared" si="35"/>
        <v>0</v>
      </c>
    </row>
    <row r="265">
      <c r="A265" s="6" t="s">
        <v>70</v>
      </c>
      <c r="B265" s="81" t="s">
        <v>1949</v>
      </c>
      <c r="C265" s="6" t="s">
        <v>9992</v>
      </c>
      <c r="D265" s="6" t="s">
        <v>9993</v>
      </c>
      <c r="E265" s="82" t="s">
        <v>1905</v>
      </c>
      <c r="F265" s="6" t="s">
        <v>1952</v>
      </c>
      <c r="G265" s="6" t="s">
        <v>9994</v>
      </c>
      <c r="H265" s="10" t="s">
        <v>1770</v>
      </c>
      <c r="I265" s="10" t="s">
        <v>9469</v>
      </c>
      <c r="J265" s="7">
        <v>20400.0</v>
      </c>
      <c r="K265" s="7">
        <v>12000.0</v>
      </c>
      <c r="L265" s="6">
        <f t="shared" si="35"/>
        <v>0</v>
      </c>
    </row>
    <row r="266">
      <c r="A266" s="6" t="s">
        <v>70</v>
      </c>
      <c r="B266" s="81" t="s">
        <v>1949</v>
      </c>
      <c r="C266" s="6" t="s">
        <v>9995</v>
      </c>
      <c r="D266" s="6" t="s">
        <v>9996</v>
      </c>
      <c r="E266" s="82" t="s">
        <v>1905</v>
      </c>
      <c r="F266" s="6" t="s">
        <v>1924</v>
      </c>
      <c r="G266" s="6" t="s">
        <v>9997</v>
      </c>
      <c r="H266" s="10" t="s">
        <v>1577</v>
      </c>
      <c r="I266" s="10" t="s">
        <v>9469</v>
      </c>
      <c r="J266" s="7">
        <v>21600.0</v>
      </c>
      <c r="K266" s="7">
        <v>12000.0</v>
      </c>
      <c r="L266" s="6">
        <f t="shared" si="35"/>
        <v>0</v>
      </c>
    </row>
    <row r="267">
      <c r="A267" s="6" t="s">
        <v>70</v>
      </c>
      <c r="B267" s="81" t="s">
        <v>1949</v>
      </c>
      <c r="C267" s="6" t="s">
        <v>9998</v>
      </c>
      <c r="D267" s="6" t="s">
        <v>9999</v>
      </c>
      <c r="E267" s="82" t="s">
        <v>1905</v>
      </c>
      <c r="F267" s="6" t="s">
        <v>1924</v>
      </c>
      <c r="G267" s="6" t="s">
        <v>10000</v>
      </c>
      <c r="H267" s="10" t="s">
        <v>1567</v>
      </c>
      <c r="I267" s="10" t="s">
        <v>9469</v>
      </c>
      <c r="J267" s="7">
        <v>3600.0</v>
      </c>
      <c r="K267" s="7">
        <v>12000.0</v>
      </c>
      <c r="L267" s="6">
        <f t="shared" si="35"/>
        <v>1</v>
      </c>
    </row>
    <row r="268">
      <c r="A268" s="6" t="s">
        <v>71</v>
      </c>
      <c r="B268" s="80" t="s">
        <v>9508</v>
      </c>
      <c r="C268" s="88" t="s">
        <v>5361</v>
      </c>
      <c r="D268" s="6" t="s">
        <v>10001</v>
      </c>
      <c r="E268" s="6" t="s">
        <v>1902</v>
      </c>
      <c r="F268" s="6" t="s">
        <v>2382</v>
      </c>
      <c r="G268" s="6" t="s">
        <v>10002</v>
      </c>
      <c r="H268" s="6" t="s">
        <v>1545</v>
      </c>
      <c r="I268" s="6" t="s">
        <v>9465</v>
      </c>
      <c r="J268" s="45">
        <v>48000.0</v>
      </c>
      <c r="K268" s="30">
        <f>VLOOKUP(A268,'All Yearling Sale Lots'!$A$2:$O$3275,15)</f>
        <v>65000</v>
      </c>
      <c r="L268" s="6">
        <f t="shared" si="35"/>
        <v>1</v>
      </c>
    </row>
    <row r="269">
      <c r="A269" s="6" t="s">
        <v>71</v>
      </c>
      <c r="B269" s="80" t="s">
        <v>9508</v>
      </c>
      <c r="C269" s="88" t="s">
        <v>6333</v>
      </c>
      <c r="D269" s="6" t="s">
        <v>10003</v>
      </c>
      <c r="E269" s="6" t="s">
        <v>1902</v>
      </c>
      <c r="F269" s="6" t="s">
        <v>2382</v>
      </c>
      <c r="G269" s="6" t="s">
        <v>10004</v>
      </c>
      <c r="H269" s="6" t="s">
        <v>1839</v>
      </c>
      <c r="I269" s="6" t="s">
        <v>9469</v>
      </c>
      <c r="J269" s="45">
        <v>30000.0</v>
      </c>
      <c r="K269" s="30">
        <f>VLOOKUP(A269,'All Yearling Sale Lots'!$A$2:$O$3275,15)</f>
        <v>65000</v>
      </c>
      <c r="L269" s="6">
        <f t="shared" si="35"/>
        <v>1</v>
      </c>
    </row>
    <row r="270">
      <c r="A270" s="80" t="s">
        <v>71</v>
      </c>
      <c r="B270" s="83" t="s">
        <v>9479</v>
      </c>
      <c r="C270" s="83">
        <v>270.0</v>
      </c>
      <c r="D270" s="80" t="s">
        <v>10005</v>
      </c>
      <c r="E270" s="6" t="s">
        <v>1902</v>
      </c>
      <c r="H270" s="80" t="s">
        <v>1387</v>
      </c>
      <c r="I270" s="80" t="s">
        <v>9799</v>
      </c>
      <c r="J270" s="84">
        <v>10000.0</v>
      </c>
      <c r="K270" s="30">
        <f>VLOOKUP(A270,'All Yearling Sale Lots'!$A$2:$O$3275,15)</f>
        <v>65000</v>
      </c>
      <c r="L270" s="6">
        <f t="shared" si="35"/>
        <v>1</v>
      </c>
    </row>
    <row r="271">
      <c r="A271" s="6" t="s">
        <v>71</v>
      </c>
      <c r="B271" s="80" t="s">
        <v>1900</v>
      </c>
      <c r="C271" s="6">
        <v>162.0</v>
      </c>
      <c r="D271" s="6" t="s">
        <v>10006</v>
      </c>
      <c r="E271" s="6" t="s">
        <v>1902</v>
      </c>
      <c r="G271" s="6" t="s">
        <v>10007</v>
      </c>
      <c r="H271" s="6" t="s">
        <v>1449</v>
      </c>
      <c r="J271" s="6" t="s">
        <v>9449</v>
      </c>
      <c r="K271" s="30">
        <f>VLOOKUP(A271,'All Yearling Sale Lots'!$A$2:$O$3275,15)</f>
        <v>65000</v>
      </c>
      <c r="L271" s="80">
        <v>0.0</v>
      </c>
    </row>
    <row r="272">
      <c r="A272" s="6" t="s">
        <v>71</v>
      </c>
      <c r="B272" s="80" t="s">
        <v>1900</v>
      </c>
      <c r="C272" s="6">
        <v>155.0</v>
      </c>
      <c r="D272" s="6" t="s">
        <v>10008</v>
      </c>
      <c r="E272" s="6" t="s">
        <v>1902</v>
      </c>
      <c r="G272" s="6" t="s">
        <v>10009</v>
      </c>
      <c r="H272" s="6" t="s">
        <v>1528</v>
      </c>
      <c r="J272" s="6" t="s">
        <v>10010</v>
      </c>
      <c r="K272" s="30">
        <f>VLOOKUP(A272,'All Yearling Sale Lots'!$A$2:$O$3275,15)</f>
        <v>65000</v>
      </c>
      <c r="L272" s="6">
        <f t="shared" ref="L272:L273" si="36">IF(J272&lt;K272,1,0)</f>
        <v>0</v>
      </c>
    </row>
    <row r="273">
      <c r="A273" s="6" t="s">
        <v>71</v>
      </c>
      <c r="B273" s="80" t="s">
        <v>1900</v>
      </c>
      <c r="C273" s="6">
        <v>31.0</v>
      </c>
      <c r="D273" s="6" t="s">
        <v>10011</v>
      </c>
      <c r="E273" s="6" t="s">
        <v>1905</v>
      </c>
      <c r="G273" s="6" t="s">
        <v>10012</v>
      </c>
      <c r="H273" s="6" t="s">
        <v>1692</v>
      </c>
      <c r="J273" s="6" t="s">
        <v>10013</v>
      </c>
      <c r="K273" s="30">
        <f>VLOOKUP(A273,'All Yearling Sale Lots'!$A$2:$O$3275,15)</f>
        <v>65000</v>
      </c>
      <c r="L273" s="6">
        <f t="shared" si="36"/>
        <v>0</v>
      </c>
    </row>
    <row r="274">
      <c r="A274" s="6" t="s">
        <v>71</v>
      </c>
      <c r="B274" s="83" t="s">
        <v>9508</v>
      </c>
      <c r="C274" s="88" t="s">
        <v>8816</v>
      </c>
      <c r="D274" s="6" t="s">
        <v>10014</v>
      </c>
      <c r="E274" s="6" t="s">
        <v>1905</v>
      </c>
      <c r="F274" s="6" t="s">
        <v>2382</v>
      </c>
      <c r="G274" s="6" t="s">
        <v>10015</v>
      </c>
      <c r="H274" s="6" t="s">
        <v>247</v>
      </c>
      <c r="I274" s="6" t="s">
        <v>9469</v>
      </c>
      <c r="J274" s="45">
        <v>30000.0</v>
      </c>
      <c r="K274" s="30">
        <f>VLOOKUP(A274,'All Yearling Sale Lots'!$A$2:$O$3275,15)</f>
        <v>65000</v>
      </c>
      <c r="L274" s="80">
        <v>1.0</v>
      </c>
    </row>
    <row r="275">
      <c r="A275" s="6" t="s">
        <v>71</v>
      </c>
      <c r="B275" s="80" t="s">
        <v>1937</v>
      </c>
      <c r="C275" s="44" t="s">
        <v>10016</v>
      </c>
      <c r="D275" s="6" t="s">
        <v>10017</v>
      </c>
      <c r="E275" s="6" t="s">
        <v>1905</v>
      </c>
      <c r="F275" s="6" t="s">
        <v>1924</v>
      </c>
      <c r="H275" s="6" t="s">
        <v>1648</v>
      </c>
      <c r="I275" s="6" t="s">
        <v>9469</v>
      </c>
      <c r="J275" s="45">
        <v>18000.0</v>
      </c>
      <c r="K275" s="30">
        <f>VLOOKUP(A275,'All Yearling Sale Lots'!$A$2:$O$3275,15)</f>
        <v>65000</v>
      </c>
      <c r="L275" s="6">
        <f t="shared" ref="L275:L278" si="37">IF(J275&lt;K275,1,0)</f>
        <v>1</v>
      </c>
    </row>
    <row r="276">
      <c r="A276" s="6" t="s">
        <v>71</v>
      </c>
      <c r="B276" s="26" t="s">
        <v>1937</v>
      </c>
      <c r="C276" s="44" t="s">
        <v>10018</v>
      </c>
      <c r="D276" s="6" t="s">
        <v>10019</v>
      </c>
      <c r="E276" s="6" t="s">
        <v>1902</v>
      </c>
      <c r="F276" s="6" t="s">
        <v>1924</v>
      </c>
      <c r="G276" s="6" t="s">
        <v>10020</v>
      </c>
      <c r="H276" s="6" t="s">
        <v>1762</v>
      </c>
      <c r="I276" s="6" t="s">
        <v>9469</v>
      </c>
      <c r="J276" s="45">
        <v>75000.0</v>
      </c>
      <c r="K276" s="30">
        <f>VLOOKUP(A276,'All Yearling Sale Lots'!$A$2:$O$3275,15)</f>
        <v>65000</v>
      </c>
      <c r="L276" s="6">
        <f t="shared" si="37"/>
        <v>0</v>
      </c>
    </row>
    <row r="277">
      <c r="A277" s="6" t="s">
        <v>71</v>
      </c>
      <c r="B277" s="80" t="s">
        <v>1937</v>
      </c>
      <c r="C277" s="44" t="s">
        <v>2831</v>
      </c>
      <c r="D277" s="6" t="s">
        <v>10021</v>
      </c>
      <c r="E277" s="6" t="s">
        <v>1902</v>
      </c>
      <c r="F277" s="6" t="s">
        <v>2382</v>
      </c>
      <c r="G277" s="6" t="s">
        <v>10022</v>
      </c>
      <c r="H277" s="6" t="s">
        <v>1778</v>
      </c>
      <c r="I277" s="6" t="s">
        <v>9469</v>
      </c>
      <c r="J277" s="45">
        <v>60000.0</v>
      </c>
      <c r="K277" s="30">
        <f>VLOOKUP(A277,'All Yearling Sale Lots'!$A$2:$O$3275,15)</f>
        <v>65000</v>
      </c>
      <c r="L277" s="6">
        <f t="shared" si="37"/>
        <v>1</v>
      </c>
    </row>
    <row r="278">
      <c r="A278" s="81" t="s">
        <v>72</v>
      </c>
      <c r="B278" s="83" t="s">
        <v>9556</v>
      </c>
      <c r="C278" s="83">
        <v>242.0</v>
      </c>
      <c r="D278" s="80" t="s">
        <v>10023</v>
      </c>
      <c r="E278" s="6" t="s">
        <v>1905</v>
      </c>
      <c r="F278" s="81"/>
      <c r="G278" s="80"/>
      <c r="H278" s="80" t="s">
        <v>1706</v>
      </c>
      <c r="I278" s="80" t="s">
        <v>10024</v>
      </c>
      <c r="J278" s="102"/>
      <c r="K278" s="30">
        <f>VLOOKUP(A278,'All Yearling Sale Lots'!$A$2:$O$3275,15)</f>
        <v>22500</v>
      </c>
      <c r="L278" s="6">
        <f t="shared" si="37"/>
        <v>1</v>
      </c>
    </row>
    <row r="279">
      <c r="A279" s="6" t="s">
        <v>74</v>
      </c>
      <c r="B279" s="80" t="s">
        <v>9508</v>
      </c>
      <c r="C279" s="88" t="s">
        <v>3612</v>
      </c>
      <c r="D279" s="6" t="s">
        <v>10025</v>
      </c>
      <c r="E279" s="6" t="s">
        <v>1905</v>
      </c>
      <c r="F279" s="6" t="s">
        <v>1924</v>
      </c>
      <c r="G279" s="6" t="s">
        <v>10026</v>
      </c>
      <c r="H279" s="6" t="s">
        <v>1430</v>
      </c>
      <c r="I279" s="6" t="s">
        <v>9469</v>
      </c>
      <c r="J279" s="45">
        <v>4000.0</v>
      </c>
      <c r="K279" s="30">
        <f>VLOOKUP(A279,'All Yearling Sale Lots'!$A$2:$O$3275,15)</f>
        <v>8000</v>
      </c>
      <c r="L279" s="80">
        <v>1.0</v>
      </c>
    </row>
    <row r="280">
      <c r="A280" s="80" t="s">
        <v>75</v>
      </c>
      <c r="B280" s="83" t="s">
        <v>9479</v>
      </c>
      <c r="C280" s="83">
        <v>298.0</v>
      </c>
      <c r="D280" s="80" t="s">
        <v>10027</v>
      </c>
      <c r="E280" s="6" t="s">
        <v>1905</v>
      </c>
      <c r="H280" s="80" t="s">
        <v>1636</v>
      </c>
      <c r="I280" s="80" t="s">
        <v>9678</v>
      </c>
      <c r="J280" s="84">
        <v>30000.0</v>
      </c>
      <c r="K280" s="30">
        <f>VLOOKUP(A280,'All Yearling Sale Lots'!$A$2:$O$3275,15)</f>
        <v>12000</v>
      </c>
      <c r="L280" s="6">
        <f t="shared" ref="L280:L289" si="38">IF(J280&lt;K280,1,0)</f>
        <v>0</v>
      </c>
    </row>
    <row r="281">
      <c r="A281" s="6" t="s">
        <v>75</v>
      </c>
      <c r="B281" s="80" t="s">
        <v>1900</v>
      </c>
      <c r="C281" s="6">
        <v>344.0</v>
      </c>
      <c r="D281" s="6" t="s">
        <v>10028</v>
      </c>
      <c r="E281" s="6" t="s">
        <v>1902</v>
      </c>
      <c r="G281" s="6" t="s">
        <v>10029</v>
      </c>
      <c r="H281" s="6" t="s">
        <v>1670</v>
      </c>
      <c r="J281" s="6" t="s">
        <v>9558</v>
      </c>
      <c r="K281" s="30">
        <f>VLOOKUP(A281,'All Yearling Sale Lots'!$A$2:$O$3275,15)</f>
        <v>12000</v>
      </c>
      <c r="L281" s="6">
        <f t="shared" si="38"/>
        <v>0</v>
      </c>
    </row>
    <row r="282">
      <c r="A282" s="6" t="s">
        <v>75</v>
      </c>
      <c r="B282" s="81" t="s">
        <v>1949</v>
      </c>
      <c r="C282" s="89" t="s">
        <v>10030</v>
      </c>
      <c r="D282" s="6" t="s">
        <v>10031</v>
      </c>
      <c r="E282" s="82" t="s">
        <v>1905</v>
      </c>
      <c r="F282" s="6" t="s">
        <v>1924</v>
      </c>
      <c r="G282" s="6" t="s">
        <v>10032</v>
      </c>
      <c r="H282" s="6" t="s">
        <v>1844</v>
      </c>
      <c r="I282" s="6" t="s">
        <v>9469</v>
      </c>
      <c r="J282" s="7">
        <v>2400.0</v>
      </c>
      <c r="K282" s="7">
        <v>12000.0</v>
      </c>
      <c r="L282" s="6">
        <f t="shared" si="38"/>
        <v>1</v>
      </c>
    </row>
    <row r="283">
      <c r="A283" s="6" t="s">
        <v>75</v>
      </c>
      <c r="B283" s="81" t="s">
        <v>1949</v>
      </c>
      <c r="C283" s="6" t="s">
        <v>10033</v>
      </c>
      <c r="D283" s="6" t="s">
        <v>10034</v>
      </c>
      <c r="E283" s="82" t="s">
        <v>1905</v>
      </c>
      <c r="F283" s="6" t="s">
        <v>1924</v>
      </c>
      <c r="G283" s="6" t="s">
        <v>10035</v>
      </c>
      <c r="H283" s="10" t="s">
        <v>10036</v>
      </c>
      <c r="I283" s="10" t="s">
        <v>9469</v>
      </c>
      <c r="J283" s="7">
        <v>42000.0</v>
      </c>
      <c r="K283" s="7">
        <v>12000.0</v>
      </c>
      <c r="L283" s="6">
        <f t="shared" si="38"/>
        <v>0</v>
      </c>
    </row>
    <row r="284">
      <c r="A284" s="6" t="s">
        <v>75</v>
      </c>
      <c r="B284" s="81" t="s">
        <v>1949</v>
      </c>
      <c r="C284" s="6" t="s">
        <v>10037</v>
      </c>
      <c r="D284" s="6" t="s">
        <v>10038</v>
      </c>
      <c r="E284" s="82" t="s">
        <v>1905</v>
      </c>
      <c r="F284" s="6" t="s">
        <v>1924</v>
      </c>
      <c r="G284" s="6" t="s">
        <v>10039</v>
      </c>
      <c r="H284" s="10" t="s">
        <v>1844</v>
      </c>
      <c r="I284" s="10" t="s">
        <v>9469</v>
      </c>
      <c r="J284" s="7">
        <v>4800.0</v>
      </c>
      <c r="K284" s="7">
        <v>12000.0</v>
      </c>
      <c r="L284" s="6">
        <f t="shared" si="38"/>
        <v>1</v>
      </c>
    </row>
    <row r="285">
      <c r="A285" s="6" t="s">
        <v>75</v>
      </c>
      <c r="B285" s="81" t="s">
        <v>1949</v>
      </c>
      <c r="C285" s="6" t="s">
        <v>10040</v>
      </c>
      <c r="D285" s="6" t="s">
        <v>10041</v>
      </c>
      <c r="E285" s="82" t="s">
        <v>1905</v>
      </c>
      <c r="F285" s="6" t="s">
        <v>1924</v>
      </c>
      <c r="G285" s="6" t="s">
        <v>10042</v>
      </c>
      <c r="H285" s="10" t="s">
        <v>1454</v>
      </c>
      <c r="I285" s="10" t="s">
        <v>9469</v>
      </c>
      <c r="J285" s="7">
        <v>16800.0</v>
      </c>
      <c r="K285" s="7">
        <v>12000.0</v>
      </c>
      <c r="L285" s="6">
        <f t="shared" si="38"/>
        <v>0</v>
      </c>
    </row>
    <row r="286">
      <c r="A286" s="6" t="s">
        <v>10043</v>
      </c>
      <c r="B286" s="80" t="s">
        <v>1937</v>
      </c>
      <c r="C286" s="44" t="s">
        <v>6708</v>
      </c>
      <c r="D286" s="6" t="s">
        <v>10044</v>
      </c>
      <c r="E286" s="6" t="s">
        <v>1905</v>
      </c>
      <c r="F286" s="6" t="s">
        <v>1924</v>
      </c>
      <c r="H286" s="6" t="s">
        <v>1777</v>
      </c>
      <c r="I286" s="6" t="s">
        <v>9469</v>
      </c>
      <c r="J286" s="45">
        <v>20000.0</v>
      </c>
      <c r="K286" s="30">
        <f>VLOOKUP(A286,'All Yearling Sale Lots'!$A$2:$O$3275,15)</f>
        <v>12000</v>
      </c>
      <c r="L286" s="6">
        <f t="shared" si="38"/>
        <v>0</v>
      </c>
    </row>
    <row r="287">
      <c r="A287" s="6" t="s">
        <v>77</v>
      </c>
      <c r="B287" s="80" t="s">
        <v>9508</v>
      </c>
      <c r="C287" s="88" t="s">
        <v>9310</v>
      </c>
      <c r="D287" s="6" t="s">
        <v>10045</v>
      </c>
      <c r="E287" s="6" t="s">
        <v>1905</v>
      </c>
      <c r="F287" s="6" t="s">
        <v>1924</v>
      </c>
      <c r="G287" s="6" t="s">
        <v>10046</v>
      </c>
      <c r="H287" s="6" t="s">
        <v>1091</v>
      </c>
      <c r="I287" s="6" t="s">
        <v>9465</v>
      </c>
      <c r="J287" s="45"/>
      <c r="K287" s="30">
        <f>VLOOKUP(A287,'All Yearling Sale Lots'!$A$2:$O$3275,15)</f>
        <v>5000</v>
      </c>
      <c r="L287" s="6">
        <f t="shared" si="38"/>
        <v>1</v>
      </c>
    </row>
    <row r="288">
      <c r="A288" s="6" t="s">
        <v>77</v>
      </c>
      <c r="B288" s="80" t="s">
        <v>9508</v>
      </c>
      <c r="C288" s="88" t="s">
        <v>7439</v>
      </c>
      <c r="D288" s="6" t="s">
        <v>10047</v>
      </c>
      <c r="E288" s="6" t="s">
        <v>1905</v>
      </c>
      <c r="F288" s="6" t="s">
        <v>1924</v>
      </c>
      <c r="G288" s="6" t="s">
        <v>10048</v>
      </c>
      <c r="H288" s="6" t="s">
        <v>1796</v>
      </c>
      <c r="I288" s="6" t="s">
        <v>9465</v>
      </c>
      <c r="J288" s="45">
        <v>4500.0</v>
      </c>
      <c r="K288" s="30">
        <f>VLOOKUP(A288,'All Yearling Sale Lots'!$A$2:$O$3275,15)</f>
        <v>5000</v>
      </c>
      <c r="L288" s="6">
        <f t="shared" si="38"/>
        <v>1</v>
      </c>
    </row>
    <row r="289">
      <c r="A289" s="80" t="s">
        <v>77</v>
      </c>
      <c r="B289" s="85" t="s">
        <v>9482</v>
      </c>
      <c r="C289" s="85">
        <v>559.0</v>
      </c>
      <c r="D289" s="6" t="str">
        <f>CONCAT(A289,G289)</f>
        <v>Inns of Court (IRE)White Truffle (GB)</v>
      </c>
      <c r="E289" s="80" t="s">
        <v>9563</v>
      </c>
      <c r="F289" s="80" t="s">
        <v>2010</v>
      </c>
      <c r="G289" s="80" t="s">
        <v>10049</v>
      </c>
      <c r="H289" s="80" t="s">
        <v>9912</v>
      </c>
      <c r="I289" s="80" t="s">
        <v>9469</v>
      </c>
      <c r="J289" s="6">
        <v>3000000.0</v>
      </c>
      <c r="K289" s="30">
        <f>VLOOKUP(A289,'All Yearling Sale Lots'!$A$2:$O$3275,15)</f>
        <v>5000</v>
      </c>
      <c r="L289" s="6">
        <f t="shared" si="38"/>
        <v>0</v>
      </c>
    </row>
    <row r="290">
      <c r="A290" s="6" t="s">
        <v>77</v>
      </c>
      <c r="B290" s="83" t="s">
        <v>9508</v>
      </c>
      <c r="C290" s="88" t="s">
        <v>8275</v>
      </c>
      <c r="D290" s="6" t="s">
        <v>10050</v>
      </c>
      <c r="E290" s="6" t="s">
        <v>1905</v>
      </c>
      <c r="F290" s="6" t="s">
        <v>1924</v>
      </c>
      <c r="G290" s="6" t="s">
        <v>10051</v>
      </c>
      <c r="H290" s="6" t="s">
        <v>1427</v>
      </c>
      <c r="I290" s="6" t="s">
        <v>9465</v>
      </c>
      <c r="J290" s="45"/>
      <c r="K290" s="30">
        <f>VLOOKUP(A290,'All Yearling Sale Lots'!$A$2:$O$3275,15)</f>
        <v>5000</v>
      </c>
      <c r="L290" s="80">
        <v>1.0</v>
      </c>
    </row>
    <row r="291">
      <c r="A291" s="6" t="s">
        <v>77</v>
      </c>
      <c r="B291" s="81" t="s">
        <v>1949</v>
      </c>
      <c r="C291" s="6" t="s">
        <v>10052</v>
      </c>
      <c r="D291" s="6" t="s">
        <v>10053</v>
      </c>
      <c r="E291" s="82" t="s">
        <v>1902</v>
      </c>
      <c r="F291" s="6" t="s">
        <v>1924</v>
      </c>
      <c r="G291" s="6" t="s">
        <v>10054</v>
      </c>
      <c r="H291" s="10" t="s">
        <v>1596</v>
      </c>
      <c r="I291" s="10" t="s">
        <v>9469</v>
      </c>
      <c r="J291" s="7">
        <v>6000.0</v>
      </c>
      <c r="K291" s="7">
        <v>5000.0</v>
      </c>
      <c r="L291" s="6">
        <f>IF(J291&lt;K291,1,0)</f>
        <v>0</v>
      </c>
    </row>
    <row r="292">
      <c r="A292" s="6" t="s">
        <v>78</v>
      </c>
      <c r="B292" s="80" t="s">
        <v>9508</v>
      </c>
      <c r="C292" s="88" t="s">
        <v>4888</v>
      </c>
      <c r="D292" s="6" t="s">
        <v>10055</v>
      </c>
      <c r="E292" s="6" t="s">
        <v>1905</v>
      </c>
      <c r="F292" s="6" t="s">
        <v>1924</v>
      </c>
      <c r="G292" s="6" t="s">
        <v>10056</v>
      </c>
      <c r="H292" s="6" t="s">
        <v>1444</v>
      </c>
      <c r="I292" s="6" t="s">
        <v>9469</v>
      </c>
      <c r="J292" s="45">
        <v>25000.0</v>
      </c>
      <c r="K292" s="30">
        <f>VLOOKUP(A292,'All Yearling Sale Lots'!$A$2:$O$3275,15)</f>
        <v>5000</v>
      </c>
      <c r="L292" s="80">
        <v>0.0</v>
      </c>
    </row>
    <row r="293">
      <c r="A293" s="81" t="s">
        <v>78</v>
      </c>
      <c r="B293" s="80" t="s">
        <v>2005</v>
      </c>
      <c r="C293" s="85">
        <v>831.0</v>
      </c>
      <c r="D293" s="6" t="s">
        <v>10057</v>
      </c>
      <c r="E293" s="80" t="s">
        <v>1902</v>
      </c>
      <c r="F293" s="80" t="s">
        <v>2019</v>
      </c>
      <c r="H293" s="80" t="s">
        <v>1796</v>
      </c>
      <c r="I293" s="86" t="s">
        <v>9660</v>
      </c>
      <c r="K293" s="30">
        <f>VLOOKUP(A293,'All Yearling Sale Lots'!$A$2:$O$3275,15)</f>
        <v>5000</v>
      </c>
      <c r="L293" s="6">
        <f t="shared" ref="L293:L314" si="39">IF(J293&lt;K293,1,0)</f>
        <v>1</v>
      </c>
    </row>
    <row r="294">
      <c r="A294" s="100" t="s">
        <v>78</v>
      </c>
      <c r="B294" s="80" t="s">
        <v>2005</v>
      </c>
      <c r="C294" s="85">
        <v>787.0</v>
      </c>
      <c r="D294" s="6" t="s">
        <v>10058</v>
      </c>
      <c r="E294" s="80" t="s">
        <v>1902</v>
      </c>
      <c r="F294" s="80" t="s">
        <v>2019</v>
      </c>
      <c r="H294" s="80" t="s">
        <v>1861</v>
      </c>
      <c r="I294" s="86" t="s">
        <v>9458</v>
      </c>
      <c r="K294" s="30">
        <f>VLOOKUP(A294,'All Yearling Sale Lots'!$A$2:$O$3275,15)</f>
        <v>5000</v>
      </c>
      <c r="L294" s="6">
        <f t="shared" si="39"/>
        <v>1</v>
      </c>
    </row>
    <row r="295">
      <c r="A295" s="26" t="s">
        <v>78</v>
      </c>
      <c r="B295" s="26" t="s">
        <v>2005</v>
      </c>
      <c r="C295" s="34">
        <v>787.0</v>
      </c>
      <c r="D295" s="27" t="s">
        <v>10058</v>
      </c>
      <c r="E295" s="26" t="s">
        <v>78</v>
      </c>
      <c r="F295" s="26" t="s">
        <v>1902</v>
      </c>
      <c r="G295" s="26" t="s">
        <v>10059</v>
      </c>
      <c r="H295" s="26" t="s">
        <v>1861</v>
      </c>
      <c r="I295" s="26" t="s">
        <v>9458</v>
      </c>
      <c r="K295" s="30">
        <f>VLOOKUP(A295,'All Yearling Sale Lots'!$A$2:$O$3275,15)</f>
        <v>5000</v>
      </c>
      <c r="L295" s="6">
        <f t="shared" si="39"/>
        <v>1</v>
      </c>
    </row>
    <row r="296">
      <c r="A296" s="80" t="s">
        <v>78</v>
      </c>
      <c r="B296" s="85" t="s">
        <v>9482</v>
      </c>
      <c r="C296" s="85">
        <v>540.0</v>
      </c>
      <c r="D296" s="6" t="str">
        <f>CONCAT(A296,G296)</f>
        <v>Invincible Army (IRE)Twilight Mystery (GB)</v>
      </c>
      <c r="E296" s="80" t="s">
        <v>9563</v>
      </c>
      <c r="F296" s="80" t="s">
        <v>2010</v>
      </c>
      <c r="G296" s="80" t="s">
        <v>10060</v>
      </c>
      <c r="H296" s="80" t="s">
        <v>1387</v>
      </c>
      <c r="I296" s="80" t="s">
        <v>9469</v>
      </c>
      <c r="J296" s="6">
        <v>5000000.0</v>
      </c>
      <c r="K296" s="30">
        <f>VLOOKUP(A296,'All Yearling Sale Lots'!$A$2:$O$3275,15)</f>
        <v>5000</v>
      </c>
      <c r="L296" s="6">
        <f t="shared" si="39"/>
        <v>0</v>
      </c>
    </row>
    <row r="297">
      <c r="A297" s="6" t="s">
        <v>78</v>
      </c>
      <c r="B297" s="81" t="s">
        <v>1949</v>
      </c>
      <c r="C297" s="6" t="s">
        <v>10061</v>
      </c>
      <c r="D297" s="6" t="s">
        <v>10062</v>
      </c>
      <c r="E297" s="82" t="s">
        <v>1905</v>
      </c>
      <c r="F297" s="6" t="s">
        <v>1924</v>
      </c>
      <c r="G297" s="6" t="s">
        <v>10063</v>
      </c>
      <c r="H297" s="10" t="s">
        <v>1857</v>
      </c>
      <c r="I297" s="10" t="s">
        <v>9469</v>
      </c>
      <c r="J297" s="7">
        <v>3600.0</v>
      </c>
      <c r="K297" s="7">
        <v>5000.0</v>
      </c>
      <c r="L297" s="6">
        <f t="shared" si="39"/>
        <v>1</v>
      </c>
    </row>
    <row r="298">
      <c r="A298" s="6" t="s">
        <v>79</v>
      </c>
      <c r="B298" s="80" t="s">
        <v>9508</v>
      </c>
      <c r="C298" s="88" t="s">
        <v>10064</v>
      </c>
      <c r="D298" s="6" t="s">
        <v>10065</v>
      </c>
      <c r="E298" s="6" t="s">
        <v>1902</v>
      </c>
      <c r="F298" s="6" t="s">
        <v>1924</v>
      </c>
      <c r="G298" s="6" t="s">
        <v>10066</v>
      </c>
      <c r="H298" s="6" t="s">
        <v>10067</v>
      </c>
      <c r="I298" s="6" t="s">
        <v>9465</v>
      </c>
      <c r="J298" s="45">
        <v>14000.0</v>
      </c>
      <c r="K298" s="30">
        <f>VLOOKUP(A298,'All Yearling Sale Lots'!$A$2:$O$3275,15)</f>
        <v>60000</v>
      </c>
      <c r="L298" s="6">
        <f t="shared" si="39"/>
        <v>1</v>
      </c>
    </row>
    <row r="299">
      <c r="A299" s="6" t="s">
        <v>79</v>
      </c>
      <c r="B299" s="80" t="s">
        <v>9508</v>
      </c>
      <c r="C299" s="88" t="s">
        <v>8314</v>
      </c>
      <c r="D299" s="6" t="s">
        <v>10068</v>
      </c>
      <c r="E299" s="6" t="s">
        <v>1905</v>
      </c>
      <c r="F299" s="6" t="s">
        <v>1924</v>
      </c>
      <c r="G299" s="6" t="s">
        <v>10069</v>
      </c>
      <c r="H299" s="6" t="s">
        <v>1617</v>
      </c>
      <c r="I299" s="6" t="s">
        <v>9469</v>
      </c>
      <c r="J299" s="45">
        <v>40000.0</v>
      </c>
      <c r="K299" s="30">
        <f>VLOOKUP(A299,'All Yearling Sale Lots'!$A$2:$O$3275,15)</f>
        <v>60000</v>
      </c>
      <c r="L299" s="6">
        <f t="shared" si="39"/>
        <v>1</v>
      </c>
    </row>
    <row r="300">
      <c r="A300" s="80" t="s">
        <v>79</v>
      </c>
      <c r="B300" s="83" t="s">
        <v>9479</v>
      </c>
      <c r="C300" s="83">
        <v>472.0</v>
      </c>
      <c r="D300" s="80" t="s">
        <v>10070</v>
      </c>
      <c r="E300" s="6" t="s">
        <v>1902</v>
      </c>
      <c r="H300" s="80" t="s">
        <v>1492</v>
      </c>
      <c r="I300" s="80" t="s">
        <v>9678</v>
      </c>
      <c r="J300" s="84">
        <v>30000.0</v>
      </c>
      <c r="K300" s="30">
        <f>VLOOKUP(A300,'All Yearling Sale Lots'!$A$2:$O$3275,15)</f>
        <v>60000</v>
      </c>
      <c r="L300" s="6">
        <f t="shared" si="39"/>
        <v>1</v>
      </c>
    </row>
    <row r="301">
      <c r="A301" s="28" t="s">
        <v>79</v>
      </c>
      <c r="B301" s="26" t="s">
        <v>9609</v>
      </c>
      <c r="C301" s="39" t="s">
        <v>2658</v>
      </c>
      <c r="D301" s="28" t="s">
        <v>10071</v>
      </c>
      <c r="E301" s="28" t="s">
        <v>1905</v>
      </c>
      <c r="F301" s="28" t="s">
        <v>1944</v>
      </c>
      <c r="G301" s="28" t="s">
        <v>10072</v>
      </c>
      <c r="H301" s="28" t="s">
        <v>1679</v>
      </c>
      <c r="I301" s="28" t="s">
        <v>9469</v>
      </c>
      <c r="J301" s="96">
        <v>84000.0</v>
      </c>
      <c r="K301" s="30">
        <f>VLOOKUP(A301,'All Yearling Sale Lots'!$A$2:$O$3275,15)</f>
        <v>60000</v>
      </c>
      <c r="L301" s="6">
        <f t="shared" si="39"/>
        <v>0</v>
      </c>
    </row>
    <row r="302">
      <c r="A302" s="97" t="s">
        <v>79</v>
      </c>
      <c r="B302" s="80" t="s">
        <v>9609</v>
      </c>
      <c r="C302" s="98" t="s">
        <v>2658</v>
      </c>
      <c r="D302" s="6" t="s">
        <v>10071</v>
      </c>
      <c r="E302" s="6" t="s">
        <v>1905</v>
      </c>
      <c r="F302" s="6" t="s">
        <v>1944</v>
      </c>
      <c r="G302" s="6" t="s">
        <v>1961</v>
      </c>
      <c r="H302" s="99" t="s">
        <v>1679</v>
      </c>
      <c r="I302" s="6" t="s">
        <v>9469</v>
      </c>
      <c r="J302" s="96">
        <v>84000.0</v>
      </c>
      <c r="K302" s="30">
        <f>VLOOKUP(A302,'All Yearling Sale Lots'!$A$2:$O$3275,15)</f>
        <v>60000</v>
      </c>
      <c r="L302" s="6">
        <f t="shared" si="39"/>
        <v>0</v>
      </c>
    </row>
    <row r="303">
      <c r="A303" s="6" t="s">
        <v>79</v>
      </c>
      <c r="B303" s="26" t="s">
        <v>1937</v>
      </c>
      <c r="C303" s="44" t="s">
        <v>10073</v>
      </c>
      <c r="D303" s="6" t="s">
        <v>10074</v>
      </c>
      <c r="E303" s="6" t="s">
        <v>1905</v>
      </c>
      <c r="F303" s="6" t="s">
        <v>1924</v>
      </c>
      <c r="G303" s="6" t="s">
        <v>10075</v>
      </c>
      <c r="H303" s="6" t="s">
        <v>1572</v>
      </c>
      <c r="I303" s="6" t="s">
        <v>9469</v>
      </c>
      <c r="J303" s="45">
        <v>50000.0</v>
      </c>
      <c r="K303" s="30">
        <f>VLOOKUP(A303,'All Yearling Sale Lots'!$A$2:$O$3275,15)</f>
        <v>60000</v>
      </c>
      <c r="L303" s="6">
        <f t="shared" si="39"/>
        <v>1</v>
      </c>
    </row>
    <row r="304">
      <c r="A304" s="6" t="s">
        <v>80</v>
      </c>
      <c r="B304" s="80" t="s">
        <v>9508</v>
      </c>
      <c r="C304" s="88" t="s">
        <v>6790</v>
      </c>
      <c r="D304" s="6" t="s">
        <v>10076</v>
      </c>
      <c r="E304" s="6" t="s">
        <v>1905</v>
      </c>
      <c r="F304" s="6" t="s">
        <v>1924</v>
      </c>
      <c r="G304" s="6" t="s">
        <v>10077</v>
      </c>
      <c r="H304" s="6" t="s">
        <v>1751</v>
      </c>
      <c r="I304" s="6" t="s">
        <v>9469</v>
      </c>
      <c r="J304" s="45">
        <v>2000.0</v>
      </c>
      <c r="K304" s="30">
        <f>VLOOKUP(A304,'All Yearling Sale Lots'!$A$2:$O$3275,15)</f>
        <v>4000</v>
      </c>
      <c r="L304" s="6">
        <f t="shared" si="39"/>
        <v>1</v>
      </c>
    </row>
    <row r="305">
      <c r="A305" s="6" t="s">
        <v>80</v>
      </c>
      <c r="B305" s="80" t="s">
        <v>9508</v>
      </c>
      <c r="C305" s="88" t="s">
        <v>6580</v>
      </c>
      <c r="D305" s="6" t="s">
        <v>10078</v>
      </c>
      <c r="E305" s="6" t="s">
        <v>1902</v>
      </c>
      <c r="F305" s="6" t="s">
        <v>1952</v>
      </c>
      <c r="G305" s="6" t="s">
        <v>10079</v>
      </c>
      <c r="H305" s="6" t="s">
        <v>1754</v>
      </c>
      <c r="I305" s="6" t="s">
        <v>9469</v>
      </c>
      <c r="J305" s="45">
        <v>15000.0</v>
      </c>
      <c r="K305" s="30">
        <f>VLOOKUP(A305,'All Yearling Sale Lots'!$A$2:$O$3275,15)</f>
        <v>4000</v>
      </c>
      <c r="L305" s="6">
        <f t="shared" si="39"/>
        <v>0</v>
      </c>
    </row>
    <row r="306">
      <c r="A306" s="6" t="s">
        <v>83</v>
      </c>
      <c r="B306" s="80" t="s">
        <v>1900</v>
      </c>
      <c r="C306" s="6">
        <v>432.0</v>
      </c>
      <c r="D306" s="6" t="s">
        <v>10080</v>
      </c>
      <c r="E306" s="6" t="s">
        <v>1905</v>
      </c>
      <c r="G306" s="6" t="s">
        <v>10081</v>
      </c>
      <c r="H306" s="6" t="s">
        <v>1499</v>
      </c>
      <c r="J306" s="80">
        <v>0.0</v>
      </c>
      <c r="K306" s="30">
        <f>VLOOKUP(A306,'All Yearling Sale Lots'!$A$2:$O$3275,15)</f>
        <v>18000</v>
      </c>
      <c r="L306" s="6">
        <f t="shared" si="39"/>
        <v>1</v>
      </c>
    </row>
    <row r="307">
      <c r="A307" s="6" t="s">
        <v>83</v>
      </c>
      <c r="B307" s="80" t="s">
        <v>1900</v>
      </c>
      <c r="C307" s="6">
        <v>202.0</v>
      </c>
      <c r="D307" s="6" t="s">
        <v>10082</v>
      </c>
      <c r="E307" s="6" t="s">
        <v>1905</v>
      </c>
      <c r="G307" s="6" t="s">
        <v>10083</v>
      </c>
      <c r="H307" s="6" t="s">
        <v>1574</v>
      </c>
      <c r="J307" s="6" t="s">
        <v>10084</v>
      </c>
      <c r="K307" s="30">
        <f>VLOOKUP(A307,'All Yearling Sale Lots'!$A$2:$O$3275,15)</f>
        <v>18000</v>
      </c>
      <c r="L307" s="6">
        <f t="shared" si="39"/>
        <v>0</v>
      </c>
    </row>
    <row r="308">
      <c r="A308" s="6" t="s">
        <v>83</v>
      </c>
      <c r="B308" s="80" t="s">
        <v>1900</v>
      </c>
      <c r="C308" s="6">
        <v>462.0</v>
      </c>
      <c r="D308" s="6" t="s">
        <v>10085</v>
      </c>
      <c r="E308" s="6" t="s">
        <v>1905</v>
      </c>
      <c r="G308" s="6" t="s">
        <v>10086</v>
      </c>
      <c r="H308" s="6" t="s">
        <v>1621</v>
      </c>
      <c r="J308" s="6" t="s">
        <v>9580</v>
      </c>
      <c r="K308" s="30">
        <f>VLOOKUP(A308,'All Yearling Sale Lots'!$A$2:$O$3275,15)</f>
        <v>18000</v>
      </c>
      <c r="L308" s="6">
        <f t="shared" si="39"/>
        <v>0</v>
      </c>
    </row>
    <row r="309">
      <c r="A309" s="6" t="s">
        <v>83</v>
      </c>
      <c r="B309" s="80" t="s">
        <v>1900</v>
      </c>
      <c r="C309" s="6">
        <v>433.0</v>
      </c>
      <c r="D309" s="6" t="s">
        <v>10087</v>
      </c>
      <c r="E309" s="6" t="s">
        <v>1902</v>
      </c>
      <c r="G309" s="6" t="s">
        <v>10088</v>
      </c>
      <c r="H309" s="6" t="s">
        <v>10089</v>
      </c>
      <c r="J309" s="6" t="s">
        <v>9523</v>
      </c>
      <c r="K309" s="30">
        <f>VLOOKUP(A309,'All Yearling Sale Lots'!$A$2:$O$3275,15)</f>
        <v>18000</v>
      </c>
      <c r="L309" s="6">
        <f t="shared" si="39"/>
        <v>0</v>
      </c>
    </row>
    <row r="310">
      <c r="A310" s="80" t="str">
        <f>LEFT(G310, FIND(" x ", G310) - 1)</f>
        <v>Kameko (USA)</v>
      </c>
      <c r="B310" s="85" t="s">
        <v>9482</v>
      </c>
      <c r="C310" s="85">
        <v>600.0</v>
      </c>
      <c r="D310" s="6" t="str">
        <f>CONCAT(A310,G310)</f>
        <v>Kameko (USA)Kameko (USA) x Apres Midi (IRE)</v>
      </c>
      <c r="E310" s="80" t="s">
        <v>9578</v>
      </c>
      <c r="F310" s="80" t="s">
        <v>2007</v>
      </c>
      <c r="G310" s="80" t="s">
        <v>10090</v>
      </c>
      <c r="H310" s="80" t="s">
        <v>1520</v>
      </c>
      <c r="I310" s="80" t="s">
        <v>10091</v>
      </c>
      <c r="J310" s="12">
        <v>15000.0</v>
      </c>
      <c r="K310" s="30">
        <f>VLOOKUP(A310,'All Yearling Sale Lots'!$A$2:$O$3275,15)</f>
        <v>18000</v>
      </c>
      <c r="L310" s="6">
        <f t="shared" si="39"/>
        <v>1</v>
      </c>
    </row>
    <row r="311">
      <c r="A311" s="6" t="s">
        <v>84</v>
      </c>
      <c r="B311" s="80" t="s">
        <v>9508</v>
      </c>
      <c r="C311" s="88" t="s">
        <v>9349</v>
      </c>
      <c r="D311" s="6" t="s">
        <v>10092</v>
      </c>
      <c r="E311" s="6" t="s">
        <v>1905</v>
      </c>
      <c r="F311" s="6" t="s">
        <v>1924</v>
      </c>
      <c r="G311" s="6" t="s">
        <v>10093</v>
      </c>
      <c r="H311" s="6" t="s">
        <v>1694</v>
      </c>
      <c r="I311" s="6" t="s">
        <v>9465</v>
      </c>
      <c r="J311" s="45"/>
      <c r="K311" s="30">
        <f>VLOOKUP(A311,'All Yearling Sale Lots'!$A$2:$O$3275,15)</f>
        <v>5000</v>
      </c>
      <c r="L311" s="6">
        <f t="shared" si="39"/>
        <v>1</v>
      </c>
    </row>
    <row r="312">
      <c r="A312" s="6" t="s">
        <v>84</v>
      </c>
      <c r="B312" s="80" t="s">
        <v>9508</v>
      </c>
      <c r="C312" s="88" t="s">
        <v>4830</v>
      </c>
      <c r="D312" s="6" t="s">
        <v>10094</v>
      </c>
      <c r="E312" s="6" t="s">
        <v>1902</v>
      </c>
      <c r="F312" s="6" t="s">
        <v>1952</v>
      </c>
      <c r="G312" s="6" t="s">
        <v>10095</v>
      </c>
      <c r="H312" s="6" t="s">
        <v>10096</v>
      </c>
      <c r="I312" s="6" t="s">
        <v>9465</v>
      </c>
      <c r="J312" s="45">
        <v>38000.0</v>
      </c>
      <c r="K312" s="30">
        <f>VLOOKUP(A312,'All Yearling Sale Lots'!$A$2:$O$3275,15)</f>
        <v>5000</v>
      </c>
      <c r="L312" s="6">
        <f t="shared" si="39"/>
        <v>0</v>
      </c>
    </row>
    <row r="313">
      <c r="A313" s="81" t="s">
        <v>84</v>
      </c>
      <c r="B313" s="80" t="s">
        <v>2005</v>
      </c>
      <c r="C313" s="85">
        <v>959.0</v>
      </c>
      <c r="D313" s="6" t="s">
        <v>10097</v>
      </c>
      <c r="E313" s="80" t="s">
        <v>1902</v>
      </c>
      <c r="F313" s="80" t="s">
        <v>2019</v>
      </c>
      <c r="H313" s="80" t="s">
        <v>1492</v>
      </c>
      <c r="I313" s="86" t="s">
        <v>9580</v>
      </c>
      <c r="K313" s="30">
        <f>VLOOKUP(A313,'All Yearling Sale Lots'!$A$2:$O$3275,15)</f>
        <v>5000</v>
      </c>
      <c r="L313" s="6">
        <f t="shared" si="39"/>
        <v>1</v>
      </c>
    </row>
    <row r="314">
      <c r="A314" s="26" t="s">
        <v>84</v>
      </c>
      <c r="B314" s="26" t="s">
        <v>2005</v>
      </c>
      <c r="C314" s="34">
        <v>959.0</v>
      </c>
      <c r="D314" s="27" t="s">
        <v>10097</v>
      </c>
      <c r="E314" s="26" t="s">
        <v>1902</v>
      </c>
      <c r="G314" s="26" t="s">
        <v>10098</v>
      </c>
      <c r="H314" s="26" t="s">
        <v>1492</v>
      </c>
      <c r="I314" s="26" t="s">
        <v>9580</v>
      </c>
      <c r="K314" s="30">
        <f>VLOOKUP(A314,'All Yearling Sale Lots'!$A$2:$O$3275,15)</f>
        <v>5000</v>
      </c>
      <c r="L314" s="6">
        <f t="shared" si="39"/>
        <v>1</v>
      </c>
    </row>
    <row r="315">
      <c r="A315" s="6" t="s">
        <v>85</v>
      </c>
      <c r="B315" s="80" t="s">
        <v>9508</v>
      </c>
      <c r="C315" s="88" t="s">
        <v>3597</v>
      </c>
      <c r="D315" s="6" t="s">
        <v>10099</v>
      </c>
      <c r="E315" s="6" t="s">
        <v>1902</v>
      </c>
      <c r="F315" s="6" t="s">
        <v>1924</v>
      </c>
      <c r="G315" s="6" t="s">
        <v>10100</v>
      </c>
      <c r="H315" s="6" t="s">
        <v>1402</v>
      </c>
      <c r="I315" s="6" t="s">
        <v>9469</v>
      </c>
      <c r="J315" s="45">
        <v>12000.0</v>
      </c>
      <c r="K315" s="30">
        <f>VLOOKUP(A315,'All Yearling Sale Lots'!$A$2:$O$3275,15)</f>
        <v>5000</v>
      </c>
      <c r="L315" s="80">
        <v>0.0</v>
      </c>
    </row>
    <row r="316">
      <c r="A316" s="6" t="s">
        <v>85</v>
      </c>
      <c r="B316" s="80" t="s">
        <v>9508</v>
      </c>
      <c r="C316" s="88" t="s">
        <v>7360</v>
      </c>
      <c r="D316" s="6" t="s">
        <v>10101</v>
      </c>
      <c r="E316" s="6" t="s">
        <v>1902</v>
      </c>
      <c r="F316" s="6" t="s">
        <v>1924</v>
      </c>
      <c r="G316" s="6" t="s">
        <v>10102</v>
      </c>
      <c r="H316" s="6" t="s">
        <v>1772</v>
      </c>
      <c r="I316" s="6" t="s">
        <v>9465</v>
      </c>
      <c r="J316" s="45">
        <v>7500.0</v>
      </c>
      <c r="K316" s="30">
        <f>VLOOKUP(A316,'All Yearling Sale Lots'!$A$2:$O$3275,15)</f>
        <v>5000</v>
      </c>
      <c r="L316" s="6">
        <f t="shared" ref="L316:L320" si="40">IF(J316&lt;K316,1,0)</f>
        <v>0</v>
      </c>
    </row>
    <row r="317">
      <c r="A317" s="100" t="s">
        <v>85</v>
      </c>
      <c r="B317" s="80" t="s">
        <v>2005</v>
      </c>
      <c r="C317" s="85">
        <v>856.0</v>
      </c>
      <c r="D317" s="6" t="s">
        <v>10103</v>
      </c>
      <c r="E317" s="80" t="s">
        <v>1905</v>
      </c>
      <c r="F317" s="80" t="s">
        <v>2019</v>
      </c>
      <c r="H317" s="80" t="s">
        <v>1785</v>
      </c>
      <c r="I317" s="86" t="s">
        <v>10104</v>
      </c>
      <c r="K317" s="30">
        <f>VLOOKUP(A317,'All Yearling Sale Lots'!$A$2:$O$3275,15)</f>
        <v>5000</v>
      </c>
      <c r="L317" s="6">
        <f t="shared" si="40"/>
        <v>1</v>
      </c>
    </row>
    <row r="318">
      <c r="A318" s="26" t="s">
        <v>85</v>
      </c>
      <c r="B318" s="26" t="s">
        <v>2005</v>
      </c>
      <c r="C318" s="34">
        <v>856.0</v>
      </c>
      <c r="D318" s="27" t="s">
        <v>10105</v>
      </c>
      <c r="E318" s="26" t="s">
        <v>85</v>
      </c>
      <c r="F318" s="26" t="s">
        <v>1905</v>
      </c>
      <c r="G318" s="26" t="s">
        <v>85</v>
      </c>
      <c r="H318" s="26" t="s">
        <v>1785</v>
      </c>
      <c r="I318" s="26" t="s">
        <v>10104</v>
      </c>
      <c r="K318" s="30">
        <f>VLOOKUP(A318,'All Yearling Sale Lots'!$A$2:$O$3275,15)</f>
        <v>5000</v>
      </c>
      <c r="L318" s="6">
        <f t="shared" si="40"/>
        <v>1</v>
      </c>
    </row>
    <row r="319">
      <c r="A319" s="80" t="s">
        <v>85</v>
      </c>
      <c r="B319" s="85" t="s">
        <v>9482</v>
      </c>
      <c r="C319" s="85">
        <v>552.0</v>
      </c>
      <c r="D319" s="6" t="str">
        <f t="shared" ref="D319:D320" si="41">CONCAT(A319,G319)</f>
        <v>King of Change (GB)Voice of Wisdom (IRE)</v>
      </c>
      <c r="E319" s="80" t="s">
        <v>9578</v>
      </c>
      <c r="F319" s="80" t="s">
        <v>2007</v>
      </c>
      <c r="G319" s="80" t="s">
        <v>10106</v>
      </c>
      <c r="H319" s="80" t="s">
        <v>10107</v>
      </c>
      <c r="I319" s="80" t="s">
        <v>9469</v>
      </c>
      <c r="J319" s="6">
        <v>8000000.0</v>
      </c>
      <c r="K319" s="30">
        <f>VLOOKUP(A319,'All Yearling Sale Lots'!$A$2:$O$3275,15)</f>
        <v>5000</v>
      </c>
      <c r="L319" s="6">
        <f t="shared" si="40"/>
        <v>0</v>
      </c>
    </row>
    <row r="320">
      <c r="A320" s="80" t="s">
        <v>85</v>
      </c>
      <c r="B320" s="80" t="s">
        <v>9482</v>
      </c>
      <c r="C320" s="85">
        <v>685.0</v>
      </c>
      <c r="D320" s="6" t="str">
        <f t="shared" si="41"/>
        <v>King of Change (GB)Coppelia (GER)</v>
      </c>
      <c r="E320" s="80" t="s">
        <v>1905</v>
      </c>
      <c r="F320" s="80" t="s">
        <v>1924</v>
      </c>
      <c r="G320" s="80" t="s">
        <v>10108</v>
      </c>
      <c r="H320" s="80" t="s">
        <v>1848</v>
      </c>
      <c r="I320" s="80" t="s">
        <v>9695</v>
      </c>
      <c r="J320" s="93"/>
      <c r="K320" s="30">
        <f>VLOOKUP(A320,'All Yearling Sale Lots'!$A$2:$O$3275,15)</f>
        <v>5000</v>
      </c>
      <c r="L320" s="6">
        <f t="shared" si="40"/>
        <v>1</v>
      </c>
    </row>
    <row r="321">
      <c r="A321" s="6" t="s">
        <v>85</v>
      </c>
      <c r="B321" s="83" t="s">
        <v>9508</v>
      </c>
      <c r="C321" s="88" t="s">
        <v>7185</v>
      </c>
      <c r="D321" s="6" t="s">
        <v>10109</v>
      </c>
      <c r="E321" s="6" t="s">
        <v>1905</v>
      </c>
      <c r="F321" s="6" t="s">
        <v>1924</v>
      </c>
      <c r="G321" s="6" t="s">
        <v>10110</v>
      </c>
      <c r="H321" s="6" t="s">
        <v>1430</v>
      </c>
      <c r="I321" s="6" t="s">
        <v>9465</v>
      </c>
      <c r="J321" s="45">
        <v>1500.0</v>
      </c>
      <c r="K321" s="30">
        <f>VLOOKUP(A321,'All Yearling Sale Lots'!$A$2:$O$3275,15)</f>
        <v>5000</v>
      </c>
      <c r="L321" s="80">
        <v>1.0</v>
      </c>
    </row>
    <row r="322">
      <c r="A322" s="81" t="s">
        <v>86</v>
      </c>
      <c r="B322" s="83" t="s">
        <v>9556</v>
      </c>
      <c r="C322" s="83">
        <v>228.0</v>
      </c>
      <c r="D322" s="80" t="s">
        <v>10111</v>
      </c>
      <c r="E322" s="80" t="s">
        <v>1902</v>
      </c>
      <c r="F322" s="81"/>
      <c r="G322" s="80"/>
      <c r="H322" s="80" t="s">
        <v>1449</v>
      </c>
      <c r="I322" s="80" t="s">
        <v>10112</v>
      </c>
      <c r="J322" s="91">
        <v>340000.0</v>
      </c>
      <c r="K322" s="30">
        <f>VLOOKUP(A322,'All Yearling Sale Lots'!$A$2:$O$3275,15)</f>
        <v>150000</v>
      </c>
      <c r="L322" s="80">
        <v>0.0</v>
      </c>
    </row>
    <row r="323">
      <c r="A323" s="28" t="s">
        <v>86</v>
      </c>
      <c r="B323" s="26" t="s">
        <v>9609</v>
      </c>
      <c r="C323" s="39" t="s">
        <v>3203</v>
      </c>
      <c r="D323" s="28" t="s">
        <v>10113</v>
      </c>
      <c r="E323" s="28" t="s">
        <v>1905</v>
      </c>
      <c r="F323" s="28" t="s">
        <v>1924</v>
      </c>
      <c r="G323" s="53" t="s">
        <v>79</v>
      </c>
      <c r="H323" s="28" t="s">
        <v>1502</v>
      </c>
      <c r="I323" s="28" t="s">
        <v>9465</v>
      </c>
      <c r="K323" s="30">
        <f>VLOOKUP(A323,'All Yearling Sale Lots'!$A$2:$O$3275,15)</f>
        <v>150000</v>
      </c>
      <c r="L323" s="6">
        <f t="shared" ref="L323:L337" si="42">IF(J323&lt;K323,1,0)</f>
        <v>1</v>
      </c>
    </row>
    <row r="324">
      <c r="A324" s="28" t="s">
        <v>86</v>
      </c>
      <c r="B324" s="26" t="s">
        <v>9609</v>
      </c>
      <c r="C324" s="39" t="s">
        <v>8043</v>
      </c>
      <c r="D324" s="28" t="s">
        <v>10114</v>
      </c>
      <c r="E324" s="28" t="s">
        <v>1902</v>
      </c>
      <c r="F324" s="28" t="s">
        <v>1924</v>
      </c>
      <c r="G324" s="28" t="s">
        <v>10115</v>
      </c>
      <c r="H324" s="28" t="s">
        <v>1602</v>
      </c>
      <c r="I324" s="28" t="s">
        <v>9469</v>
      </c>
      <c r="J324" s="96">
        <v>204000.0</v>
      </c>
      <c r="K324" s="30">
        <f>VLOOKUP(A324,'All Yearling Sale Lots'!$A$2:$O$3275,15)</f>
        <v>150000</v>
      </c>
      <c r="L324" s="6">
        <f t="shared" si="42"/>
        <v>0</v>
      </c>
    </row>
    <row r="325">
      <c r="A325" s="97" t="s">
        <v>86</v>
      </c>
      <c r="B325" s="80" t="s">
        <v>9609</v>
      </c>
      <c r="C325" s="98" t="s">
        <v>8043</v>
      </c>
      <c r="D325" s="6" t="s">
        <v>10114</v>
      </c>
      <c r="E325" s="6" t="s">
        <v>1902</v>
      </c>
      <c r="F325" s="6" t="s">
        <v>1924</v>
      </c>
      <c r="G325" s="6" t="s">
        <v>79</v>
      </c>
      <c r="H325" s="99" t="s">
        <v>1602</v>
      </c>
      <c r="I325" s="6" t="s">
        <v>9469</v>
      </c>
      <c r="J325" s="96">
        <v>204000.0</v>
      </c>
      <c r="K325" s="30">
        <f>VLOOKUP(A325,'All Yearling Sale Lots'!$A$2:$O$3275,15)</f>
        <v>150000</v>
      </c>
      <c r="L325" s="6">
        <f t="shared" si="42"/>
        <v>0</v>
      </c>
    </row>
    <row r="326">
      <c r="A326" s="28" t="s">
        <v>86</v>
      </c>
      <c r="B326" s="26" t="s">
        <v>9609</v>
      </c>
      <c r="C326" s="39" t="s">
        <v>10116</v>
      </c>
      <c r="D326" s="28" t="s">
        <v>10117</v>
      </c>
      <c r="E326" s="28" t="s">
        <v>1905</v>
      </c>
      <c r="F326" s="28" t="s">
        <v>1924</v>
      </c>
      <c r="G326" s="28" t="s">
        <v>10118</v>
      </c>
      <c r="H326" s="28" t="s">
        <v>1863</v>
      </c>
      <c r="I326" s="28" t="s">
        <v>9469</v>
      </c>
      <c r="J326" s="96">
        <v>240000.0</v>
      </c>
      <c r="K326" s="30">
        <f>VLOOKUP(A326,'All Yearling Sale Lots'!$A$2:$O$3275,15)</f>
        <v>150000</v>
      </c>
      <c r="L326" s="6">
        <f t="shared" si="42"/>
        <v>0</v>
      </c>
    </row>
    <row r="327">
      <c r="A327" s="97" t="s">
        <v>86</v>
      </c>
      <c r="B327" s="80" t="s">
        <v>9609</v>
      </c>
      <c r="C327" s="98" t="s">
        <v>10116</v>
      </c>
      <c r="D327" s="6" t="s">
        <v>10117</v>
      </c>
      <c r="E327" s="6" t="s">
        <v>1905</v>
      </c>
      <c r="F327" s="6" t="s">
        <v>1924</v>
      </c>
      <c r="G327" s="6" t="s">
        <v>79</v>
      </c>
      <c r="H327" s="6" t="s">
        <v>1863</v>
      </c>
      <c r="I327" s="99" t="s">
        <v>9469</v>
      </c>
      <c r="J327" s="96">
        <v>240000.0</v>
      </c>
      <c r="K327" s="30">
        <f>VLOOKUP(A327,'All Yearling Sale Lots'!$A$2:$O$3275,15)</f>
        <v>150000</v>
      </c>
      <c r="L327" s="6">
        <f t="shared" si="42"/>
        <v>0</v>
      </c>
    </row>
    <row r="328">
      <c r="A328" s="6" t="s">
        <v>87</v>
      </c>
      <c r="B328" s="80" t="s">
        <v>9508</v>
      </c>
      <c r="C328" s="88" t="s">
        <v>10119</v>
      </c>
      <c r="D328" s="6" t="s">
        <v>10120</v>
      </c>
      <c r="E328" s="6" t="s">
        <v>1905</v>
      </c>
      <c r="F328" s="6" t="s">
        <v>1924</v>
      </c>
      <c r="G328" s="6" t="s">
        <v>10121</v>
      </c>
      <c r="H328" s="6" t="s">
        <v>1751</v>
      </c>
      <c r="I328" s="6" t="s">
        <v>9469</v>
      </c>
      <c r="J328" s="45">
        <v>3000.0</v>
      </c>
      <c r="K328" s="30">
        <f>VLOOKUP(A328,'All Yearling Sale Lots'!$A$2:$O$3275,15)</f>
        <v>15000</v>
      </c>
      <c r="L328" s="6">
        <f t="shared" si="42"/>
        <v>1</v>
      </c>
    </row>
    <row r="329">
      <c r="A329" s="6" t="s">
        <v>87</v>
      </c>
      <c r="B329" s="80" t="s">
        <v>9508</v>
      </c>
      <c r="C329" s="88" t="s">
        <v>10122</v>
      </c>
      <c r="D329" s="6" t="s">
        <v>10123</v>
      </c>
      <c r="E329" s="6" t="s">
        <v>1905</v>
      </c>
      <c r="F329" s="6" t="s">
        <v>1924</v>
      </c>
      <c r="G329" s="6" t="s">
        <v>10124</v>
      </c>
      <c r="H329" s="6" t="s">
        <v>1775</v>
      </c>
      <c r="I329" s="6" t="s">
        <v>9465</v>
      </c>
      <c r="J329" s="45"/>
      <c r="K329" s="30">
        <f>VLOOKUP(A329,'All Yearling Sale Lots'!$A$2:$O$3275,15)</f>
        <v>15000</v>
      </c>
      <c r="L329" s="6">
        <f t="shared" si="42"/>
        <v>1</v>
      </c>
    </row>
    <row r="330">
      <c r="A330" s="6" t="s">
        <v>87</v>
      </c>
      <c r="B330" s="80" t="s">
        <v>9508</v>
      </c>
      <c r="C330" s="88" t="s">
        <v>7764</v>
      </c>
      <c r="D330" s="6" t="s">
        <v>10125</v>
      </c>
      <c r="E330" s="6" t="s">
        <v>1905</v>
      </c>
      <c r="F330" s="6" t="s">
        <v>1924</v>
      </c>
      <c r="G330" s="6" t="s">
        <v>10126</v>
      </c>
      <c r="H330" s="6" t="s">
        <v>1788</v>
      </c>
      <c r="I330" s="6" t="s">
        <v>9469</v>
      </c>
      <c r="J330" s="45">
        <v>1000.0</v>
      </c>
      <c r="K330" s="30">
        <f>VLOOKUP(A330,'All Yearling Sale Lots'!$A$2:$O$3275,15)</f>
        <v>15000</v>
      </c>
      <c r="L330" s="6">
        <f t="shared" si="42"/>
        <v>1</v>
      </c>
    </row>
    <row r="331">
      <c r="A331" s="6" t="s">
        <v>87</v>
      </c>
      <c r="B331" s="80" t="s">
        <v>9508</v>
      </c>
      <c r="C331" s="88" t="s">
        <v>4263</v>
      </c>
      <c r="D331" s="6" t="s">
        <v>10127</v>
      </c>
      <c r="E331" s="6" t="s">
        <v>1905</v>
      </c>
      <c r="F331" s="6" t="s">
        <v>1924</v>
      </c>
      <c r="G331" s="6" t="s">
        <v>10128</v>
      </c>
      <c r="H331" s="6" t="s">
        <v>1796</v>
      </c>
      <c r="I331" s="6" t="s">
        <v>9465</v>
      </c>
      <c r="J331" s="45"/>
      <c r="K331" s="30">
        <f>VLOOKUP(A331,'All Yearling Sale Lots'!$A$2:$O$3275,15)</f>
        <v>15000</v>
      </c>
      <c r="L331" s="6">
        <f t="shared" si="42"/>
        <v>1</v>
      </c>
    </row>
    <row r="332">
      <c r="A332" s="6" t="s">
        <v>87</v>
      </c>
      <c r="B332" s="80" t="s">
        <v>9508</v>
      </c>
      <c r="C332" s="88" t="s">
        <v>6494</v>
      </c>
      <c r="D332" s="6" t="s">
        <v>10129</v>
      </c>
      <c r="E332" s="6" t="s">
        <v>1905</v>
      </c>
      <c r="F332" s="6" t="s">
        <v>1924</v>
      </c>
      <c r="G332" s="6" t="s">
        <v>10130</v>
      </c>
      <c r="H332" s="6" t="s">
        <v>10131</v>
      </c>
      <c r="I332" s="6" t="s">
        <v>9469</v>
      </c>
      <c r="J332" s="45">
        <v>9000.0</v>
      </c>
      <c r="K332" s="30">
        <f>VLOOKUP(A332,'All Yearling Sale Lots'!$A$2:$O$3275,15)</f>
        <v>15000</v>
      </c>
      <c r="L332" s="6">
        <f t="shared" si="42"/>
        <v>1</v>
      </c>
    </row>
    <row r="333">
      <c r="A333" s="6" t="s">
        <v>87</v>
      </c>
      <c r="B333" s="80" t="s">
        <v>9508</v>
      </c>
      <c r="C333" s="88" t="s">
        <v>3023</v>
      </c>
      <c r="D333" s="6" t="s">
        <v>10132</v>
      </c>
      <c r="E333" s="6" t="s">
        <v>1902</v>
      </c>
      <c r="F333" s="6" t="s">
        <v>1924</v>
      </c>
      <c r="G333" s="6" t="s">
        <v>10133</v>
      </c>
      <c r="H333" s="6" t="s">
        <v>1769</v>
      </c>
      <c r="I333" s="6" t="s">
        <v>9469</v>
      </c>
      <c r="J333" s="45">
        <v>3000.0</v>
      </c>
      <c r="K333" s="30">
        <f>VLOOKUP(A333,'All Yearling Sale Lots'!$A$2:$O$3275,15)</f>
        <v>15000</v>
      </c>
      <c r="L333" s="6">
        <f t="shared" si="42"/>
        <v>1</v>
      </c>
    </row>
    <row r="334">
      <c r="A334" s="6" t="s">
        <v>87</v>
      </c>
      <c r="B334" s="80" t="s">
        <v>1900</v>
      </c>
      <c r="C334" s="6">
        <v>389.0</v>
      </c>
      <c r="D334" s="6" t="s">
        <v>10134</v>
      </c>
      <c r="E334" s="6" t="s">
        <v>1902</v>
      </c>
      <c r="G334" s="6" t="s">
        <v>10135</v>
      </c>
      <c r="H334" s="6" t="s">
        <v>1545</v>
      </c>
      <c r="J334" s="6" t="s">
        <v>10136</v>
      </c>
      <c r="K334" s="30">
        <f>VLOOKUP(A334,'All Yearling Sale Lots'!$A$2:$O$3275,15)</f>
        <v>15000</v>
      </c>
      <c r="L334" s="6">
        <f t="shared" si="42"/>
        <v>0</v>
      </c>
    </row>
    <row r="335">
      <c r="A335" s="6" t="s">
        <v>87</v>
      </c>
      <c r="B335" s="80" t="s">
        <v>1900</v>
      </c>
      <c r="C335" s="6">
        <v>56.0</v>
      </c>
      <c r="D335" s="6" t="s">
        <v>10137</v>
      </c>
      <c r="E335" s="6" t="s">
        <v>1902</v>
      </c>
      <c r="G335" s="6" t="s">
        <v>10138</v>
      </c>
      <c r="H335" s="6" t="s">
        <v>1761</v>
      </c>
      <c r="J335" s="6" t="s">
        <v>9678</v>
      </c>
      <c r="K335" s="30">
        <f>VLOOKUP(A335,'All Yearling Sale Lots'!$A$2:$O$3275,15)</f>
        <v>15000</v>
      </c>
      <c r="L335" s="6">
        <f t="shared" si="42"/>
        <v>0</v>
      </c>
    </row>
    <row r="336">
      <c r="A336" s="6" t="s">
        <v>87</v>
      </c>
      <c r="B336" s="80" t="s">
        <v>1900</v>
      </c>
      <c r="C336" s="6">
        <v>352.0</v>
      </c>
      <c r="D336" s="6" t="s">
        <v>10139</v>
      </c>
      <c r="E336" s="6" t="s">
        <v>1902</v>
      </c>
      <c r="G336" s="6" t="s">
        <v>10140</v>
      </c>
      <c r="H336" s="6" t="s">
        <v>1783</v>
      </c>
      <c r="J336" s="6" t="s">
        <v>9458</v>
      </c>
      <c r="K336" s="30">
        <f>VLOOKUP(A336,'All Yearling Sale Lots'!$A$2:$O$3275,15)</f>
        <v>15000</v>
      </c>
      <c r="L336" s="6">
        <f t="shared" si="42"/>
        <v>0</v>
      </c>
    </row>
    <row r="337">
      <c r="A337" s="81" t="s">
        <v>87</v>
      </c>
      <c r="B337" s="94" t="s">
        <v>9556</v>
      </c>
      <c r="C337" s="83">
        <v>124.0</v>
      </c>
      <c r="D337" s="80" t="s">
        <v>10141</v>
      </c>
      <c r="E337" s="6" t="s">
        <v>1905</v>
      </c>
      <c r="F337" s="81"/>
      <c r="G337" s="80"/>
      <c r="H337" s="80" t="s">
        <v>971</v>
      </c>
      <c r="I337" s="80" t="s">
        <v>10142</v>
      </c>
      <c r="J337" s="84">
        <v>22000.0</v>
      </c>
      <c r="K337" s="30">
        <f>VLOOKUP(A337,'All Yearling Sale Lots'!$A$2:$O$3275,15)</f>
        <v>15000</v>
      </c>
      <c r="L337" s="6">
        <f t="shared" si="42"/>
        <v>0</v>
      </c>
    </row>
    <row r="338">
      <c r="A338" s="81" t="s">
        <v>87</v>
      </c>
      <c r="B338" s="80" t="s">
        <v>2005</v>
      </c>
      <c r="C338" s="85">
        <v>992.0</v>
      </c>
      <c r="D338" s="6" t="s">
        <v>10143</v>
      </c>
      <c r="E338" s="80" t="s">
        <v>1905</v>
      </c>
      <c r="F338" s="80" t="s">
        <v>2019</v>
      </c>
      <c r="H338" s="80" t="s">
        <v>1410</v>
      </c>
      <c r="I338" s="86" t="s">
        <v>9580</v>
      </c>
      <c r="J338" s="80">
        <v>3000.0</v>
      </c>
      <c r="K338" s="30">
        <f>VLOOKUP(A338,'All Yearling Sale Lots'!$A$2:$O$3275,15)</f>
        <v>15000</v>
      </c>
      <c r="L338" s="93">
        <v>1.0</v>
      </c>
    </row>
    <row r="339">
      <c r="A339" s="26" t="s">
        <v>87</v>
      </c>
      <c r="B339" s="26" t="s">
        <v>2005</v>
      </c>
      <c r="C339" s="34">
        <v>992.0</v>
      </c>
      <c r="D339" s="27" t="s">
        <v>10143</v>
      </c>
      <c r="E339" s="26" t="s">
        <v>1905</v>
      </c>
      <c r="G339" s="26" t="s">
        <v>10144</v>
      </c>
      <c r="H339" s="26" t="s">
        <v>1410</v>
      </c>
      <c r="I339" s="26" t="s">
        <v>9580</v>
      </c>
      <c r="J339" s="80">
        <v>3000.0</v>
      </c>
      <c r="K339" s="30">
        <f>VLOOKUP(A339,'All Yearling Sale Lots'!$A$2:$O$3275,15)</f>
        <v>15000</v>
      </c>
      <c r="L339" s="87">
        <v>1.0</v>
      </c>
    </row>
    <row r="340">
      <c r="A340" s="100" t="s">
        <v>87</v>
      </c>
      <c r="B340" s="80" t="s">
        <v>2005</v>
      </c>
      <c r="C340" s="85">
        <v>846.0</v>
      </c>
      <c r="D340" s="6" t="s">
        <v>10145</v>
      </c>
      <c r="E340" s="80" t="s">
        <v>1905</v>
      </c>
      <c r="F340" s="80" t="s">
        <v>2019</v>
      </c>
      <c r="H340" s="80" t="s">
        <v>1775</v>
      </c>
      <c r="I340" s="86" t="s">
        <v>9715</v>
      </c>
      <c r="K340" s="30">
        <f>VLOOKUP(A340,'All Yearling Sale Lots'!$A$2:$O$3275,15)</f>
        <v>15000</v>
      </c>
      <c r="L340" s="6">
        <f t="shared" ref="L340:L343" si="43">IF(J340&lt;K340,1,0)</f>
        <v>1</v>
      </c>
    </row>
    <row r="341">
      <c r="A341" s="80" t="str">
        <f>LEFT(G341, FIND(" x ", G341) - 1)</f>
        <v>Kodi Bear (IRE)</v>
      </c>
      <c r="B341" s="85" t="s">
        <v>9482</v>
      </c>
      <c r="C341" s="85">
        <v>583.0</v>
      </c>
      <c r="D341" s="6" t="str">
        <f>CONCAT(A341,G341)</f>
        <v>Kodi Bear (IRE)Kodi Bear (IRE) x Alice Thornton (GB)</v>
      </c>
      <c r="E341" s="80" t="s">
        <v>9578</v>
      </c>
      <c r="F341" s="80" t="s">
        <v>2007</v>
      </c>
      <c r="G341" s="80" t="s">
        <v>10146</v>
      </c>
      <c r="H341" s="80" t="s">
        <v>1521</v>
      </c>
      <c r="I341" s="80" t="s">
        <v>9678</v>
      </c>
      <c r="J341" s="80">
        <v>30000.0</v>
      </c>
      <c r="K341" s="30">
        <f>VLOOKUP(A341,'All Yearling Sale Lots'!$A$2:$O$3275,15)</f>
        <v>15000</v>
      </c>
      <c r="L341" s="6">
        <f t="shared" si="43"/>
        <v>0</v>
      </c>
    </row>
    <row r="342">
      <c r="A342" s="80" t="s">
        <v>87</v>
      </c>
      <c r="B342" s="80" t="s">
        <v>9482</v>
      </c>
      <c r="C342" s="85">
        <v>721.0</v>
      </c>
      <c r="D342" s="80" t="s">
        <v>10147</v>
      </c>
      <c r="E342" s="80" t="s">
        <v>1902</v>
      </c>
      <c r="F342" s="80" t="s">
        <v>1924</v>
      </c>
      <c r="G342" s="80">
        <v>2023.0</v>
      </c>
      <c r="H342" s="86" t="s">
        <v>9942</v>
      </c>
      <c r="I342" s="80" t="s">
        <v>10148</v>
      </c>
      <c r="J342" s="92">
        <v>11000.0</v>
      </c>
      <c r="K342" s="30">
        <f>VLOOKUP(A342,'All Yearling Sale Lots'!$A$2:$O$3275,15)</f>
        <v>15000</v>
      </c>
      <c r="L342" s="6">
        <f t="shared" si="43"/>
        <v>1</v>
      </c>
    </row>
    <row r="343">
      <c r="A343" s="80" t="str">
        <f>LEFT(G343, FIND(" x ", G343) - 1)</f>
        <v>Kodi Bear (IRE)</v>
      </c>
      <c r="B343" s="85" t="s">
        <v>9482</v>
      </c>
      <c r="C343" s="85">
        <v>602.0</v>
      </c>
      <c r="D343" s="6" t="str">
        <f>CONCAT(A343,G343)</f>
        <v>Kodi Bear (IRE)Kodi Bear (IRE) x Aquarius Star (IRE)</v>
      </c>
      <c r="E343" s="80" t="s">
        <v>9578</v>
      </c>
      <c r="F343" s="80" t="s">
        <v>2007</v>
      </c>
      <c r="G343" s="80" t="s">
        <v>10149</v>
      </c>
      <c r="H343" s="80" t="s">
        <v>1775</v>
      </c>
      <c r="I343" s="80" t="s">
        <v>9580</v>
      </c>
      <c r="J343" s="6">
        <v>0.0</v>
      </c>
      <c r="K343" s="30">
        <f>VLOOKUP(A343,'All Yearling Sale Lots'!$A$2:$O$3275,15)</f>
        <v>15000</v>
      </c>
      <c r="L343" s="6">
        <f t="shared" si="43"/>
        <v>1</v>
      </c>
    </row>
    <row r="344">
      <c r="A344" s="6" t="s">
        <v>87</v>
      </c>
      <c r="B344" s="83" t="s">
        <v>9508</v>
      </c>
      <c r="C344" s="88" t="s">
        <v>7408</v>
      </c>
      <c r="D344" s="6" t="s">
        <v>10150</v>
      </c>
      <c r="E344" s="6" t="s">
        <v>1905</v>
      </c>
      <c r="F344" s="6" t="s">
        <v>1924</v>
      </c>
      <c r="G344" s="6" t="s">
        <v>10151</v>
      </c>
      <c r="H344" s="6" t="s">
        <v>1425</v>
      </c>
      <c r="I344" s="6" t="s">
        <v>9465</v>
      </c>
      <c r="J344" s="45">
        <v>14000.0</v>
      </c>
      <c r="K344" s="30">
        <f>VLOOKUP(A344,'All Yearling Sale Lots'!$A$2:$O$3275,15)</f>
        <v>15000</v>
      </c>
      <c r="L344" s="80">
        <v>1.0</v>
      </c>
    </row>
    <row r="345">
      <c r="A345" s="6" t="s">
        <v>87</v>
      </c>
      <c r="B345" s="80" t="s">
        <v>1937</v>
      </c>
      <c r="C345" s="44" t="s">
        <v>10119</v>
      </c>
      <c r="D345" s="6" t="s">
        <v>10152</v>
      </c>
      <c r="E345" s="6" t="s">
        <v>1905</v>
      </c>
      <c r="F345" s="6" t="s">
        <v>1924</v>
      </c>
      <c r="H345" s="6" t="s">
        <v>1404</v>
      </c>
      <c r="I345" s="6" t="s">
        <v>9469</v>
      </c>
      <c r="J345" s="45">
        <v>50000.0</v>
      </c>
      <c r="K345" s="30">
        <f>VLOOKUP(A345,'All Yearling Sale Lots'!$A$2:$O$3275,15)</f>
        <v>15000</v>
      </c>
      <c r="L345" s="80">
        <v>0.0</v>
      </c>
    </row>
    <row r="346">
      <c r="A346" s="6" t="s">
        <v>87</v>
      </c>
      <c r="B346" s="80" t="s">
        <v>1937</v>
      </c>
      <c r="C346" s="44" t="s">
        <v>10153</v>
      </c>
      <c r="D346" s="6" t="s">
        <v>10154</v>
      </c>
      <c r="E346" s="6" t="s">
        <v>1902</v>
      </c>
      <c r="F346" s="6" t="s">
        <v>1944</v>
      </c>
      <c r="H346" s="6" t="s">
        <v>10155</v>
      </c>
      <c r="I346" s="6" t="s">
        <v>9469</v>
      </c>
      <c r="J346" s="45">
        <v>32000.0</v>
      </c>
      <c r="K346" s="30">
        <f>VLOOKUP(A346,'All Yearling Sale Lots'!$A$2:$O$3275,15)</f>
        <v>15000</v>
      </c>
      <c r="L346" s="80">
        <v>1.0</v>
      </c>
    </row>
    <row r="347">
      <c r="A347" s="6" t="s">
        <v>87</v>
      </c>
      <c r="B347" s="80" t="s">
        <v>1937</v>
      </c>
      <c r="C347" s="44" t="s">
        <v>10156</v>
      </c>
      <c r="D347" s="6" t="s">
        <v>10157</v>
      </c>
      <c r="E347" s="6" t="s">
        <v>1902</v>
      </c>
      <c r="F347" s="6" t="s">
        <v>1924</v>
      </c>
      <c r="G347" s="6" t="s">
        <v>10158</v>
      </c>
      <c r="H347" s="6" t="s">
        <v>1648</v>
      </c>
      <c r="I347" s="6" t="s">
        <v>9469</v>
      </c>
      <c r="J347" s="45">
        <v>55000.0</v>
      </c>
      <c r="K347" s="30">
        <f>VLOOKUP(A347,'All Yearling Sale Lots'!$A$2:$O$3275,15)</f>
        <v>15000</v>
      </c>
      <c r="L347" s="6">
        <f t="shared" ref="L347:L356" si="44">IF(J347&lt;K347,1,0)</f>
        <v>0</v>
      </c>
    </row>
    <row r="348">
      <c r="A348" s="6" t="s">
        <v>87</v>
      </c>
      <c r="B348" s="80" t="s">
        <v>1937</v>
      </c>
      <c r="C348" s="44" t="s">
        <v>10159</v>
      </c>
      <c r="D348" s="6" t="s">
        <v>10160</v>
      </c>
      <c r="E348" s="6" t="s">
        <v>1902</v>
      </c>
      <c r="F348" s="6" t="s">
        <v>1924</v>
      </c>
      <c r="H348" s="6" t="s">
        <v>1091</v>
      </c>
      <c r="I348" s="6" t="s">
        <v>9469</v>
      </c>
      <c r="J348" s="45">
        <v>50000.0</v>
      </c>
      <c r="K348" s="30">
        <f>VLOOKUP(A348,'All Yearling Sale Lots'!$A$2:$O$3275,15)</f>
        <v>15000</v>
      </c>
      <c r="L348" s="6">
        <f t="shared" si="44"/>
        <v>0</v>
      </c>
    </row>
    <row r="349">
      <c r="A349" s="25" t="s">
        <v>87</v>
      </c>
      <c r="B349" s="35" t="s">
        <v>1949</v>
      </c>
      <c r="C349" s="27" t="s">
        <v>10161</v>
      </c>
      <c r="D349" s="28" t="s">
        <v>10162</v>
      </c>
      <c r="E349" s="28" t="s">
        <v>1905</v>
      </c>
      <c r="F349" s="28" t="s">
        <v>1924</v>
      </c>
      <c r="G349" s="28" t="s">
        <v>10163</v>
      </c>
      <c r="H349" s="32" t="s">
        <v>1828</v>
      </c>
      <c r="I349" s="32" t="s">
        <v>9465</v>
      </c>
      <c r="J349" s="29">
        <v>16800.0</v>
      </c>
      <c r="K349" s="49">
        <v>14000.0</v>
      </c>
      <c r="L349" s="6">
        <f t="shared" si="44"/>
        <v>0</v>
      </c>
    </row>
    <row r="350">
      <c r="A350" s="6" t="s">
        <v>87</v>
      </c>
      <c r="B350" s="81" t="s">
        <v>1949</v>
      </c>
      <c r="C350" s="6" t="s">
        <v>10164</v>
      </c>
      <c r="D350" s="6" t="s">
        <v>10165</v>
      </c>
      <c r="E350" s="82" t="s">
        <v>1902</v>
      </c>
      <c r="F350" s="6" t="s">
        <v>1924</v>
      </c>
      <c r="G350" s="6" t="s">
        <v>10166</v>
      </c>
      <c r="H350" s="10" t="s">
        <v>1693</v>
      </c>
      <c r="I350" s="10" t="s">
        <v>9469</v>
      </c>
      <c r="J350" s="7">
        <v>12000.0</v>
      </c>
      <c r="K350" s="7">
        <v>15000.0</v>
      </c>
      <c r="L350" s="6">
        <f t="shared" si="44"/>
        <v>1</v>
      </c>
    </row>
    <row r="351" ht="12.75" customHeight="1">
      <c r="A351" s="80" t="s">
        <v>88</v>
      </c>
      <c r="B351" s="83" t="s">
        <v>9479</v>
      </c>
      <c r="C351" s="83">
        <v>466.0</v>
      </c>
      <c r="D351" s="80" t="s">
        <v>10167</v>
      </c>
      <c r="E351" s="6" t="s">
        <v>1905</v>
      </c>
      <c r="H351" s="80" t="s">
        <v>1624</v>
      </c>
      <c r="I351" s="80" t="s">
        <v>10168</v>
      </c>
      <c r="J351" s="84">
        <v>55000.0</v>
      </c>
      <c r="K351" s="30">
        <f>VLOOKUP(A351,'All Yearling Sale Lots'!$A$2:$O$3275,15)</f>
        <v>35000</v>
      </c>
      <c r="L351" s="6">
        <f t="shared" si="44"/>
        <v>0</v>
      </c>
    </row>
    <row r="352" ht="12.75" customHeight="1">
      <c r="A352" s="80" t="s">
        <v>88</v>
      </c>
      <c r="B352" s="83" t="s">
        <v>9479</v>
      </c>
      <c r="C352" s="83">
        <v>352.0</v>
      </c>
      <c r="D352" s="80" t="s">
        <v>10169</v>
      </c>
      <c r="E352" s="6" t="s">
        <v>1905</v>
      </c>
      <c r="H352" s="80" t="s">
        <v>1678</v>
      </c>
      <c r="I352" s="80" t="s">
        <v>9449</v>
      </c>
      <c r="J352" s="84">
        <v>36000.0</v>
      </c>
      <c r="K352" s="30">
        <f>VLOOKUP(A352,'All Yearling Sale Lots'!$A$2:$O$3275,15)</f>
        <v>35000</v>
      </c>
      <c r="L352" s="6">
        <f t="shared" si="44"/>
        <v>0</v>
      </c>
    </row>
    <row r="353" ht="12.75" customHeight="1">
      <c r="A353" s="81" t="s">
        <v>88</v>
      </c>
      <c r="B353" s="83" t="s">
        <v>9556</v>
      </c>
      <c r="C353" s="83">
        <v>38.0</v>
      </c>
      <c r="D353" s="80" t="s">
        <v>10170</v>
      </c>
      <c r="E353" s="6" t="s">
        <v>1902</v>
      </c>
      <c r="F353" s="81"/>
      <c r="G353" s="80"/>
      <c r="H353" s="80" t="s">
        <v>1091</v>
      </c>
      <c r="I353" s="80" t="s">
        <v>10171</v>
      </c>
      <c r="J353" s="84">
        <v>82000.0</v>
      </c>
      <c r="K353" s="30">
        <f>VLOOKUP(A353,'All Yearling Sale Lots'!$A$2:$O$3275,15)</f>
        <v>35000</v>
      </c>
      <c r="L353" s="6">
        <f t="shared" si="44"/>
        <v>0</v>
      </c>
    </row>
    <row r="354" ht="12.75" customHeight="1">
      <c r="A354" s="6" t="s">
        <v>88</v>
      </c>
      <c r="B354" s="26" t="s">
        <v>1937</v>
      </c>
      <c r="C354" s="44" t="s">
        <v>10172</v>
      </c>
      <c r="D354" s="6" t="s">
        <v>10173</v>
      </c>
      <c r="E354" s="6" t="s">
        <v>1902</v>
      </c>
      <c r="F354" s="6" t="s">
        <v>1924</v>
      </c>
      <c r="G354" s="6" t="s">
        <v>10174</v>
      </c>
      <c r="H354" s="6" t="s">
        <v>1833</v>
      </c>
      <c r="I354" s="6" t="s">
        <v>9469</v>
      </c>
      <c r="J354" s="45">
        <v>25000.0</v>
      </c>
      <c r="K354" s="30">
        <f>VLOOKUP(A354,'All Yearling Sale Lots'!$A$2:$O$3275,15)</f>
        <v>35000</v>
      </c>
      <c r="L354" s="6">
        <f t="shared" si="44"/>
        <v>1</v>
      </c>
    </row>
    <row r="355" ht="12.75" customHeight="1">
      <c r="A355" s="6" t="s">
        <v>89</v>
      </c>
      <c r="B355" s="80" t="s">
        <v>9508</v>
      </c>
      <c r="C355" s="88" t="s">
        <v>4535</v>
      </c>
      <c r="D355" s="6" t="s">
        <v>10175</v>
      </c>
      <c r="E355" s="6" t="s">
        <v>1902</v>
      </c>
      <c r="F355" s="6" t="s">
        <v>1924</v>
      </c>
      <c r="G355" s="6" t="s">
        <v>10176</v>
      </c>
      <c r="H355" s="6" t="s">
        <v>10067</v>
      </c>
      <c r="I355" s="6" t="s">
        <v>9465</v>
      </c>
      <c r="J355" s="45">
        <v>4500.0</v>
      </c>
      <c r="K355" s="30">
        <f>VLOOKUP(A355,'All Yearling Sale Lots'!$A$2:$O$3275,15)</f>
        <v>5000</v>
      </c>
      <c r="L355" s="6">
        <f t="shared" si="44"/>
        <v>1</v>
      </c>
    </row>
    <row r="356" ht="12.75" customHeight="1">
      <c r="A356" s="6" t="s">
        <v>89</v>
      </c>
      <c r="B356" s="80" t="s">
        <v>9508</v>
      </c>
      <c r="C356" s="88" t="s">
        <v>10177</v>
      </c>
      <c r="D356" s="6" t="s">
        <v>10178</v>
      </c>
      <c r="E356" s="6" t="s">
        <v>1905</v>
      </c>
      <c r="F356" s="6" t="s">
        <v>1924</v>
      </c>
      <c r="G356" s="6" t="s">
        <v>10179</v>
      </c>
      <c r="H356" s="6" t="s">
        <v>1849</v>
      </c>
      <c r="I356" s="6" t="s">
        <v>9465</v>
      </c>
      <c r="J356" s="45">
        <v>7500.0</v>
      </c>
      <c r="K356" s="30">
        <f>VLOOKUP(A356,'All Yearling Sale Lots'!$A$2:$O$3275,15)</f>
        <v>5000</v>
      </c>
      <c r="L356" s="6">
        <f t="shared" si="44"/>
        <v>0</v>
      </c>
    </row>
    <row r="357" ht="12.75" customHeight="1">
      <c r="A357" s="6" t="s">
        <v>89</v>
      </c>
      <c r="B357" s="83" t="s">
        <v>9508</v>
      </c>
      <c r="C357" s="88" t="s">
        <v>6671</v>
      </c>
      <c r="D357" s="6" t="s">
        <v>10180</v>
      </c>
      <c r="E357" s="6" t="s">
        <v>1905</v>
      </c>
      <c r="F357" s="6" t="s">
        <v>1924</v>
      </c>
      <c r="G357" s="6" t="s">
        <v>10181</v>
      </c>
      <c r="H357" s="6" t="s">
        <v>247</v>
      </c>
      <c r="I357" s="6" t="s">
        <v>9469</v>
      </c>
      <c r="J357" s="45">
        <v>1000.0</v>
      </c>
      <c r="K357" s="30">
        <f>VLOOKUP(A357,'All Yearling Sale Lots'!$A$2:$O$3275,15)</f>
        <v>5000</v>
      </c>
      <c r="L357" s="80">
        <v>1.0</v>
      </c>
    </row>
    <row r="358" ht="12.75" customHeight="1">
      <c r="A358" s="25" t="s">
        <v>90</v>
      </c>
      <c r="B358" s="35" t="s">
        <v>1949</v>
      </c>
      <c r="C358" s="27" t="s">
        <v>10182</v>
      </c>
      <c r="D358" s="28" t="s">
        <v>10183</v>
      </c>
      <c r="E358" s="28" t="s">
        <v>1902</v>
      </c>
      <c r="F358" s="28" t="s">
        <v>1924</v>
      </c>
      <c r="G358" s="28" t="s">
        <v>10184</v>
      </c>
      <c r="H358" s="32" t="s">
        <v>1464</v>
      </c>
      <c r="I358" s="32" t="s">
        <v>9465</v>
      </c>
      <c r="J358" s="29">
        <v>0.0</v>
      </c>
      <c r="K358" s="49"/>
      <c r="L358" s="6">
        <f t="shared" ref="L358:L372" si="45">IF(J358&lt;K358,1,0)</f>
        <v>0</v>
      </c>
    </row>
    <row r="359" ht="12.75" customHeight="1">
      <c r="A359" s="25" t="s">
        <v>90</v>
      </c>
      <c r="B359" s="35" t="s">
        <v>1983</v>
      </c>
      <c r="C359" s="27" t="s">
        <v>10185</v>
      </c>
      <c r="D359" s="28" t="s">
        <v>10186</v>
      </c>
      <c r="E359" s="28" t="s">
        <v>1902</v>
      </c>
      <c r="F359" s="28" t="s">
        <v>1924</v>
      </c>
      <c r="G359" s="28" t="s">
        <v>10187</v>
      </c>
      <c r="H359" s="32" t="s">
        <v>1604</v>
      </c>
      <c r="I359" s="32" t="s">
        <v>9465</v>
      </c>
      <c r="J359" s="29">
        <v>0.0</v>
      </c>
      <c r="K359" s="49"/>
      <c r="L359" s="6">
        <f t="shared" si="45"/>
        <v>0</v>
      </c>
    </row>
    <row r="360" ht="12.75" customHeight="1">
      <c r="A360" s="25" t="s">
        <v>90</v>
      </c>
      <c r="B360" s="35" t="s">
        <v>1983</v>
      </c>
      <c r="C360" s="27" t="s">
        <v>10188</v>
      </c>
      <c r="D360" s="28" t="s">
        <v>10189</v>
      </c>
      <c r="E360" s="28" t="s">
        <v>1905</v>
      </c>
      <c r="F360" s="28" t="s">
        <v>1924</v>
      </c>
      <c r="G360" s="28" t="s">
        <v>10190</v>
      </c>
      <c r="H360" s="32" t="s">
        <v>1604</v>
      </c>
      <c r="I360" s="32" t="s">
        <v>9465</v>
      </c>
      <c r="J360" s="29">
        <v>1440.0</v>
      </c>
      <c r="K360" s="49">
        <v>1200.0</v>
      </c>
      <c r="L360" s="6">
        <f t="shared" si="45"/>
        <v>0</v>
      </c>
    </row>
    <row r="361" ht="12.75" customHeight="1">
      <c r="A361" s="6" t="s">
        <v>90</v>
      </c>
      <c r="B361" s="81" t="s">
        <v>1983</v>
      </c>
      <c r="C361" s="6" t="s">
        <v>10191</v>
      </c>
      <c r="D361" s="6" t="s">
        <v>10192</v>
      </c>
      <c r="E361" s="82" t="s">
        <v>1902</v>
      </c>
      <c r="F361" s="6" t="s">
        <v>1924</v>
      </c>
      <c r="G361" s="6" t="s">
        <v>10193</v>
      </c>
      <c r="H361" s="10" t="s">
        <v>1529</v>
      </c>
      <c r="I361" s="10" t="s">
        <v>9469</v>
      </c>
      <c r="J361" s="7">
        <v>1200.0</v>
      </c>
      <c r="K361" s="7">
        <v>5000.0</v>
      </c>
      <c r="L361" s="6">
        <f t="shared" si="45"/>
        <v>1</v>
      </c>
    </row>
    <row r="362" ht="12.75" customHeight="1">
      <c r="A362" s="6" t="s">
        <v>91</v>
      </c>
      <c r="B362" s="81" t="s">
        <v>1949</v>
      </c>
      <c r="C362" s="6" t="s">
        <v>10194</v>
      </c>
      <c r="D362" s="6" t="s">
        <v>10195</v>
      </c>
      <c r="E362" s="82" t="s">
        <v>1905</v>
      </c>
      <c r="F362" s="6" t="s">
        <v>1924</v>
      </c>
      <c r="G362" s="6" t="s">
        <v>10196</v>
      </c>
      <c r="H362" s="10" t="s">
        <v>1693</v>
      </c>
      <c r="I362" s="10" t="s">
        <v>9469</v>
      </c>
      <c r="J362" s="7">
        <v>2400.0</v>
      </c>
      <c r="K362" s="7">
        <v>5000.0</v>
      </c>
      <c r="L362" s="6">
        <f t="shared" si="45"/>
        <v>1</v>
      </c>
    </row>
    <row r="363" ht="12.75" customHeight="1">
      <c r="A363" s="25" t="s">
        <v>92</v>
      </c>
      <c r="B363" s="35" t="s">
        <v>1983</v>
      </c>
      <c r="C363" s="27" t="s">
        <v>10197</v>
      </c>
      <c r="D363" s="28" t="s">
        <v>10198</v>
      </c>
      <c r="E363" s="28" t="s">
        <v>1902</v>
      </c>
      <c r="F363" s="28" t="s">
        <v>1924</v>
      </c>
      <c r="G363" s="28" t="s">
        <v>10199</v>
      </c>
      <c r="H363" s="32" t="s">
        <v>1846</v>
      </c>
      <c r="I363" s="32" t="s">
        <v>9465</v>
      </c>
      <c r="J363" s="29">
        <v>0.0</v>
      </c>
      <c r="K363" s="49"/>
      <c r="L363" s="6">
        <f t="shared" si="45"/>
        <v>0</v>
      </c>
    </row>
    <row r="364" ht="12.75" customHeight="1">
      <c r="A364" s="6" t="s">
        <v>92</v>
      </c>
      <c r="B364" s="81" t="s">
        <v>1983</v>
      </c>
      <c r="C364" s="6" t="s">
        <v>10200</v>
      </c>
      <c r="D364" s="6" t="s">
        <v>10201</v>
      </c>
      <c r="E364" s="82" t="s">
        <v>1905</v>
      </c>
      <c r="F364" s="6" t="s">
        <v>1924</v>
      </c>
      <c r="G364" s="6" t="s">
        <v>10202</v>
      </c>
      <c r="H364" s="10" t="s">
        <v>1710</v>
      </c>
      <c r="I364" s="10" t="s">
        <v>9469</v>
      </c>
      <c r="J364" s="7">
        <v>1200.0</v>
      </c>
      <c r="K364" s="7">
        <v>5000.0</v>
      </c>
      <c r="L364" s="6">
        <f t="shared" si="45"/>
        <v>1</v>
      </c>
    </row>
    <row r="365" ht="12.75" customHeight="1">
      <c r="A365" s="6" t="s">
        <v>92</v>
      </c>
      <c r="B365" s="81" t="s">
        <v>1983</v>
      </c>
      <c r="C365" s="6" t="s">
        <v>10203</v>
      </c>
      <c r="D365" s="6" t="s">
        <v>10204</v>
      </c>
      <c r="E365" s="82" t="s">
        <v>1905</v>
      </c>
      <c r="F365" s="6" t="s">
        <v>1924</v>
      </c>
      <c r="G365" s="6" t="s">
        <v>10205</v>
      </c>
      <c r="H365" s="10" t="s">
        <v>1710</v>
      </c>
      <c r="I365" s="10" t="s">
        <v>9469</v>
      </c>
      <c r="J365" s="7">
        <v>1200.0</v>
      </c>
      <c r="K365" s="7">
        <v>5000.0</v>
      </c>
      <c r="L365" s="6">
        <f t="shared" si="45"/>
        <v>1</v>
      </c>
    </row>
    <row r="366" ht="12.75" customHeight="1">
      <c r="A366" s="81" t="s">
        <v>93</v>
      </c>
      <c r="B366" s="94" t="s">
        <v>9556</v>
      </c>
      <c r="C366" s="101">
        <v>246.0</v>
      </c>
      <c r="D366" s="80" t="s">
        <v>10206</v>
      </c>
      <c r="E366" s="6" t="s">
        <v>1905</v>
      </c>
      <c r="F366" s="81"/>
      <c r="G366" s="80"/>
      <c r="H366" s="80" t="s">
        <v>1745</v>
      </c>
      <c r="I366" s="80" t="s">
        <v>9481</v>
      </c>
      <c r="J366" s="91">
        <v>50000.0</v>
      </c>
      <c r="K366" s="30">
        <f>VLOOKUP(A366,'All Yearling Sale Lots'!$A$2:$O$3275,15)</f>
        <v>125000</v>
      </c>
      <c r="L366" s="6">
        <f t="shared" si="45"/>
        <v>1</v>
      </c>
    </row>
    <row r="367" ht="12.75" customHeight="1">
      <c r="A367" s="28" t="s">
        <v>93</v>
      </c>
      <c r="B367" s="26" t="s">
        <v>9609</v>
      </c>
      <c r="C367" s="39" t="s">
        <v>3994</v>
      </c>
      <c r="D367" s="28" t="s">
        <v>10207</v>
      </c>
      <c r="E367" s="28" t="s">
        <v>1905</v>
      </c>
      <c r="F367" s="28" t="s">
        <v>1924</v>
      </c>
      <c r="G367" s="28" t="s">
        <v>10208</v>
      </c>
      <c r="H367" s="28" t="s">
        <v>1736</v>
      </c>
      <c r="I367" s="28" t="s">
        <v>9469</v>
      </c>
      <c r="J367" s="96">
        <v>120000.0</v>
      </c>
      <c r="K367" s="30">
        <f>VLOOKUP(A367,'All Yearling Sale Lots'!$A$2:$O$3275,15)</f>
        <v>125000</v>
      </c>
      <c r="L367" s="6">
        <f t="shared" si="45"/>
        <v>1</v>
      </c>
    </row>
    <row r="368" ht="12.75" customHeight="1">
      <c r="A368" s="97" t="s">
        <v>93</v>
      </c>
      <c r="B368" s="80" t="s">
        <v>9609</v>
      </c>
      <c r="C368" s="98" t="s">
        <v>3994</v>
      </c>
      <c r="D368" s="6" t="s">
        <v>10207</v>
      </c>
      <c r="E368" s="6" t="s">
        <v>1905</v>
      </c>
      <c r="F368" s="6" t="s">
        <v>1924</v>
      </c>
      <c r="G368" s="6" t="s">
        <v>2314</v>
      </c>
      <c r="H368" s="6" t="s">
        <v>1736</v>
      </c>
      <c r="I368" s="99" t="s">
        <v>9469</v>
      </c>
      <c r="J368" s="96">
        <v>120000.0</v>
      </c>
      <c r="K368" s="30">
        <f>VLOOKUP(A368,'All Yearling Sale Lots'!$A$2:$O$3275,15)</f>
        <v>125000</v>
      </c>
      <c r="L368" s="6">
        <f t="shared" si="45"/>
        <v>1</v>
      </c>
    </row>
    <row r="369" ht="12.75" customHeight="1">
      <c r="A369" s="80" t="s">
        <v>93</v>
      </c>
      <c r="B369" s="80" t="s">
        <v>1937</v>
      </c>
      <c r="C369" s="44" t="s">
        <v>10209</v>
      </c>
      <c r="D369" s="6" t="s">
        <v>10210</v>
      </c>
      <c r="E369" s="6" t="s">
        <v>1902</v>
      </c>
      <c r="F369" s="6" t="s">
        <v>1924</v>
      </c>
      <c r="H369" s="6" t="s">
        <v>1732</v>
      </c>
      <c r="I369" s="6" t="s">
        <v>9465</v>
      </c>
      <c r="J369" s="45">
        <v>72000.0</v>
      </c>
      <c r="K369" s="30">
        <f>VLOOKUP(A369,'All Yearling Sale Lots'!$A$2:$O$3275,15)</f>
        <v>125000</v>
      </c>
      <c r="L369" s="6">
        <f t="shared" si="45"/>
        <v>1</v>
      </c>
    </row>
    <row r="370" ht="12.75" customHeight="1">
      <c r="A370" s="6" t="s">
        <v>93</v>
      </c>
      <c r="B370" s="80" t="s">
        <v>1937</v>
      </c>
      <c r="C370" s="44" t="s">
        <v>10211</v>
      </c>
      <c r="D370" s="6" t="s">
        <v>10212</v>
      </c>
      <c r="E370" s="6" t="s">
        <v>1902</v>
      </c>
      <c r="F370" s="6" t="s">
        <v>1924</v>
      </c>
      <c r="H370" s="6" t="s">
        <v>1839</v>
      </c>
      <c r="I370" s="6" t="s">
        <v>9469</v>
      </c>
      <c r="J370" s="45">
        <v>100000.0</v>
      </c>
      <c r="K370" s="30">
        <f>VLOOKUP(A370,'All Yearling Sale Lots'!$A$2:$O$3275,15)</f>
        <v>125000</v>
      </c>
      <c r="L370" s="6">
        <f t="shared" si="45"/>
        <v>1</v>
      </c>
    </row>
    <row r="371" ht="12.75" customHeight="1">
      <c r="A371" s="6" t="s">
        <v>94</v>
      </c>
      <c r="B371" s="80" t="s">
        <v>9508</v>
      </c>
      <c r="C371" s="88" t="s">
        <v>9274</v>
      </c>
      <c r="D371" s="6" t="s">
        <v>10213</v>
      </c>
      <c r="E371" s="6" t="s">
        <v>1902</v>
      </c>
      <c r="F371" s="6" t="s">
        <v>1924</v>
      </c>
      <c r="G371" s="6" t="s">
        <v>10214</v>
      </c>
      <c r="H371" s="6" t="s">
        <v>1516</v>
      </c>
      <c r="I371" s="6" t="s">
        <v>9469</v>
      </c>
      <c r="J371" s="45">
        <v>3000.0</v>
      </c>
      <c r="K371" s="30">
        <f>VLOOKUP(A371,'All Yearling Sale Lots'!$A$2:$O$3275,15)</f>
        <v>10200</v>
      </c>
      <c r="L371" s="6">
        <f t="shared" si="45"/>
        <v>1</v>
      </c>
    </row>
    <row r="372" ht="12.75" customHeight="1">
      <c r="A372" s="6" t="s">
        <v>94</v>
      </c>
      <c r="B372" s="80" t="s">
        <v>9508</v>
      </c>
      <c r="C372" s="88" t="s">
        <v>9330</v>
      </c>
      <c r="D372" s="6" t="s">
        <v>10215</v>
      </c>
      <c r="E372" s="6" t="s">
        <v>1905</v>
      </c>
      <c r="F372" s="6" t="s">
        <v>1924</v>
      </c>
      <c r="G372" s="6" t="s">
        <v>10216</v>
      </c>
      <c r="H372" s="6" t="s">
        <v>1519</v>
      </c>
      <c r="I372" s="6" t="s">
        <v>9469</v>
      </c>
      <c r="J372" s="45">
        <v>10000.0</v>
      </c>
      <c r="K372" s="30">
        <f>VLOOKUP(A372,'All Yearling Sale Lots'!$A$2:$O$3275,15)</f>
        <v>10200</v>
      </c>
      <c r="L372" s="6">
        <f t="shared" si="45"/>
        <v>1</v>
      </c>
    </row>
    <row r="373" ht="12.75" customHeight="1">
      <c r="A373" s="6" t="s">
        <v>94</v>
      </c>
      <c r="B373" s="80" t="s">
        <v>9508</v>
      </c>
      <c r="C373" s="88" t="s">
        <v>6488</v>
      </c>
      <c r="D373" s="6" t="s">
        <v>10217</v>
      </c>
      <c r="E373" s="6" t="s">
        <v>1902</v>
      </c>
      <c r="F373" s="6" t="s">
        <v>1924</v>
      </c>
      <c r="G373" s="6" t="s">
        <v>10218</v>
      </c>
      <c r="H373" s="6" t="s">
        <v>1425</v>
      </c>
      <c r="I373" s="6" t="s">
        <v>9469</v>
      </c>
      <c r="J373" s="45">
        <v>20000.0</v>
      </c>
      <c r="K373" s="30">
        <f>VLOOKUP(A373,'All Yearling Sale Lots'!$A$2:$O$3275,15)</f>
        <v>10200</v>
      </c>
      <c r="L373" s="80">
        <v>1.0</v>
      </c>
    </row>
    <row r="374" ht="12.75" customHeight="1">
      <c r="A374" s="6" t="s">
        <v>94</v>
      </c>
      <c r="B374" s="80" t="s">
        <v>9508</v>
      </c>
      <c r="C374" s="88" t="s">
        <v>10219</v>
      </c>
      <c r="D374" s="6" t="s">
        <v>10220</v>
      </c>
      <c r="E374" s="6" t="s">
        <v>1902</v>
      </c>
      <c r="F374" s="6" t="s">
        <v>1924</v>
      </c>
      <c r="G374" s="6" t="s">
        <v>10221</v>
      </c>
      <c r="H374" s="6" t="s">
        <v>1490</v>
      </c>
      <c r="I374" s="6" t="s">
        <v>9469</v>
      </c>
      <c r="J374" s="45">
        <v>3000.0</v>
      </c>
      <c r="K374" s="30">
        <f>VLOOKUP(A374,'All Yearling Sale Lots'!$A$2:$O$3275,15)</f>
        <v>10200</v>
      </c>
      <c r="L374" s="6">
        <f t="shared" ref="L374:L385" si="46">IF(J374&lt;K374,1,0)</f>
        <v>1</v>
      </c>
    </row>
    <row r="375" ht="12.75" customHeight="1">
      <c r="A375" s="6" t="s">
        <v>94</v>
      </c>
      <c r="B375" s="80" t="s">
        <v>1900</v>
      </c>
      <c r="C375" s="6">
        <v>296.0</v>
      </c>
      <c r="D375" s="6" t="s">
        <v>10222</v>
      </c>
      <c r="E375" s="6" t="s">
        <v>1902</v>
      </c>
      <c r="G375" s="6" t="s">
        <v>10223</v>
      </c>
      <c r="H375" s="6" t="s">
        <v>1455</v>
      </c>
      <c r="J375" s="6" t="s">
        <v>9722</v>
      </c>
      <c r="K375" s="30">
        <f>VLOOKUP(A375,'All Yearling Sale Lots'!$A$2:$O$3275,15)</f>
        <v>10200</v>
      </c>
      <c r="L375" s="6">
        <f t="shared" si="46"/>
        <v>0</v>
      </c>
    </row>
    <row r="376" ht="12.75" customHeight="1">
      <c r="A376" s="6" t="s">
        <v>94</v>
      </c>
      <c r="B376" s="80" t="s">
        <v>1900</v>
      </c>
      <c r="C376" s="6">
        <v>312.0</v>
      </c>
      <c r="D376" s="6" t="s">
        <v>10224</v>
      </c>
      <c r="E376" s="6" t="s">
        <v>1905</v>
      </c>
      <c r="G376" s="6" t="s">
        <v>10225</v>
      </c>
      <c r="H376" s="6" t="s">
        <v>1874</v>
      </c>
      <c r="J376" s="6" t="s">
        <v>9458</v>
      </c>
      <c r="K376" s="30">
        <f>VLOOKUP(A376,'All Yearling Sale Lots'!$A$2:$O$3275,15)</f>
        <v>10200</v>
      </c>
      <c r="L376" s="6">
        <f t="shared" si="46"/>
        <v>0</v>
      </c>
    </row>
    <row r="377" ht="12.75" customHeight="1">
      <c r="A377" s="6" t="s">
        <v>94</v>
      </c>
      <c r="B377" s="80" t="s">
        <v>1937</v>
      </c>
      <c r="C377" s="44" t="s">
        <v>4673</v>
      </c>
      <c r="D377" s="6" t="s">
        <v>10226</v>
      </c>
      <c r="E377" s="6" t="s">
        <v>1902</v>
      </c>
      <c r="F377" s="6" t="s">
        <v>1924</v>
      </c>
      <c r="G377" s="6" t="s">
        <v>10227</v>
      </c>
      <c r="H377" s="6" t="s">
        <v>1454</v>
      </c>
      <c r="I377" s="6" t="s">
        <v>9469</v>
      </c>
      <c r="J377" s="45">
        <v>160000.0</v>
      </c>
      <c r="K377" s="30">
        <f>VLOOKUP(A377,'All Yearling Sale Lots'!$A$2:$O$3275,15)</f>
        <v>10200</v>
      </c>
      <c r="L377" s="6">
        <f t="shared" si="46"/>
        <v>0</v>
      </c>
    </row>
    <row r="378" ht="12.75" customHeight="1">
      <c r="A378" s="6" t="s">
        <v>94</v>
      </c>
      <c r="B378" s="26" t="s">
        <v>1937</v>
      </c>
      <c r="C378" s="44" t="s">
        <v>10228</v>
      </c>
      <c r="D378" s="6" t="s">
        <v>10229</v>
      </c>
      <c r="E378" s="6" t="s">
        <v>1905</v>
      </c>
      <c r="F378" s="6" t="s">
        <v>1924</v>
      </c>
      <c r="G378" s="6" t="s">
        <v>10230</v>
      </c>
      <c r="H378" s="6" t="s">
        <v>1455</v>
      </c>
      <c r="I378" s="6" t="s">
        <v>9469</v>
      </c>
      <c r="J378" s="45">
        <v>20000.0</v>
      </c>
      <c r="K378" s="30">
        <f>VLOOKUP(A378,'All Yearling Sale Lots'!$A$2:$O$3275,15)</f>
        <v>10200</v>
      </c>
      <c r="L378" s="6">
        <f t="shared" si="46"/>
        <v>0</v>
      </c>
    </row>
    <row r="379" ht="12.75" customHeight="1">
      <c r="A379" s="6" t="s">
        <v>94</v>
      </c>
      <c r="B379" s="80" t="s">
        <v>1937</v>
      </c>
      <c r="C379" s="44" t="s">
        <v>8409</v>
      </c>
      <c r="D379" s="6" t="s">
        <v>10231</v>
      </c>
      <c r="E379" s="6" t="s">
        <v>1902</v>
      </c>
      <c r="F379" s="6" t="s">
        <v>1952</v>
      </c>
      <c r="G379" s="6" t="s">
        <v>10232</v>
      </c>
      <c r="H379" s="6" t="s">
        <v>1576</v>
      </c>
      <c r="I379" s="6" t="s">
        <v>9469</v>
      </c>
      <c r="J379" s="45">
        <v>40000.0</v>
      </c>
      <c r="K379" s="30">
        <f>VLOOKUP(A379,'All Yearling Sale Lots'!$A$2:$O$3275,15)</f>
        <v>10200</v>
      </c>
      <c r="L379" s="6">
        <f t="shared" si="46"/>
        <v>0</v>
      </c>
    </row>
    <row r="380" ht="12.75" customHeight="1">
      <c r="A380" s="6" t="s">
        <v>94</v>
      </c>
      <c r="B380" s="81" t="s">
        <v>1949</v>
      </c>
      <c r="C380" s="6" t="s">
        <v>10233</v>
      </c>
      <c r="D380" s="6" t="s">
        <v>10234</v>
      </c>
      <c r="E380" s="82" t="s">
        <v>1905</v>
      </c>
      <c r="F380" s="6" t="s">
        <v>1952</v>
      </c>
      <c r="G380" s="6" t="s">
        <v>10235</v>
      </c>
      <c r="H380" s="10" t="s">
        <v>1844</v>
      </c>
      <c r="I380" s="10" t="s">
        <v>9469</v>
      </c>
      <c r="J380" s="7">
        <v>36000.0</v>
      </c>
      <c r="K380" s="7">
        <v>10200.0</v>
      </c>
      <c r="L380" s="6">
        <f t="shared" si="46"/>
        <v>0</v>
      </c>
    </row>
    <row r="381" ht="12.75" customHeight="1">
      <c r="A381" s="6" t="s">
        <v>94</v>
      </c>
      <c r="B381" s="81" t="s">
        <v>1949</v>
      </c>
      <c r="C381" s="6" t="s">
        <v>10236</v>
      </c>
      <c r="D381" s="6" t="s">
        <v>10237</v>
      </c>
      <c r="E381" s="82" t="s">
        <v>1902</v>
      </c>
      <c r="F381" s="6" t="s">
        <v>1952</v>
      </c>
      <c r="G381" s="6" t="s">
        <v>10238</v>
      </c>
      <c r="H381" s="10" t="s">
        <v>1878</v>
      </c>
      <c r="I381" s="10" t="s">
        <v>9469</v>
      </c>
      <c r="J381" s="7">
        <v>6000.0</v>
      </c>
      <c r="K381" s="7">
        <v>10200.0</v>
      </c>
      <c r="L381" s="6">
        <f t="shared" si="46"/>
        <v>1</v>
      </c>
    </row>
    <row r="382" ht="12.75" customHeight="1">
      <c r="A382" s="6" t="s">
        <v>94</v>
      </c>
      <c r="B382" s="81" t="s">
        <v>1949</v>
      </c>
      <c r="C382" s="6" t="s">
        <v>10239</v>
      </c>
      <c r="D382" s="6" t="s">
        <v>10240</v>
      </c>
      <c r="E382" s="82" t="s">
        <v>1905</v>
      </c>
      <c r="F382" s="6" t="s">
        <v>1944</v>
      </c>
      <c r="G382" s="6" t="s">
        <v>10241</v>
      </c>
      <c r="H382" s="10" t="s">
        <v>1566</v>
      </c>
      <c r="I382" s="10" t="s">
        <v>9469</v>
      </c>
      <c r="J382" s="7">
        <v>18000.0</v>
      </c>
      <c r="K382" s="7">
        <v>10200.0</v>
      </c>
      <c r="L382" s="6">
        <f t="shared" si="46"/>
        <v>0</v>
      </c>
    </row>
    <row r="383" ht="12.75" customHeight="1">
      <c r="A383" s="6" t="s">
        <v>94</v>
      </c>
      <c r="B383" s="81" t="s">
        <v>1949</v>
      </c>
      <c r="C383" s="6" t="s">
        <v>10242</v>
      </c>
      <c r="D383" s="6" t="s">
        <v>10243</v>
      </c>
      <c r="E383" s="82" t="s">
        <v>1905</v>
      </c>
      <c r="F383" s="6" t="s">
        <v>1924</v>
      </c>
      <c r="G383" s="6" t="s">
        <v>10244</v>
      </c>
      <c r="H383" s="10" t="s">
        <v>1574</v>
      </c>
      <c r="I383" s="10" t="s">
        <v>9469</v>
      </c>
      <c r="J383" s="7">
        <v>1200.0</v>
      </c>
      <c r="K383" s="7">
        <v>10200.0</v>
      </c>
      <c r="L383" s="6">
        <f t="shared" si="46"/>
        <v>1</v>
      </c>
    </row>
    <row r="384" ht="12.75" customHeight="1">
      <c r="A384" s="6" t="s">
        <v>94</v>
      </c>
      <c r="B384" s="81" t="s">
        <v>1983</v>
      </c>
      <c r="C384" s="6" t="s">
        <v>10245</v>
      </c>
      <c r="D384" s="6" t="s">
        <v>10246</v>
      </c>
      <c r="E384" s="82" t="s">
        <v>1902</v>
      </c>
      <c r="F384" s="6" t="s">
        <v>1924</v>
      </c>
      <c r="G384" s="6" t="s">
        <v>10247</v>
      </c>
      <c r="H384" s="10" t="s">
        <v>10248</v>
      </c>
      <c r="I384" s="10" t="s">
        <v>9469</v>
      </c>
      <c r="J384" s="7">
        <v>1200.0</v>
      </c>
      <c r="K384" s="7">
        <v>10200.0</v>
      </c>
      <c r="L384" s="6">
        <f t="shared" si="46"/>
        <v>1</v>
      </c>
    </row>
    <row r="385" ht="12.75" customHeight="1">
      <c r="A385" s="6" t="s">
        <v>95</v>
      </c>
      <c r="B385" s="80" t="s">
        <v>9508</v>
      </c>
      <c r="C385" s="88" t="s">
        <v>4049</v>
      </c>
      <c r="D385" s="6" t="s">
        <v>10249</v>
      </c>
      <c r="E385" s="6" t="s">
        <v>1902</v>
      </c>
      <c r="F385" s="6" t="s">
        <v>1924</v>
      </c>
      <c r="G385" s="6" t="s">
        <v>10250</v>
      </c>
      <c r="H385" s="6" t="s">
        <v>10251</v>
      </c>
      <c r="I385" s="6" t="s">
        <v>9469</v>
      </c>
      <c r="J385" s="45">
        <v>34000.0</v>
      </c>
      <c r="K385" s="30">
        <f>VLOOKUP(A385,'All Yearling Sale Lots'!$A$2:$O$3275,15)</f>
        <v>12500</v>
      </c>
      <c r="L385" s="6">
        <f t="shared" si="46"/>
        <v>0</v>
      </c>
    </row>
    <row r="386" ht="12.75" customHeight="1">
      <c r="A386" s="6" t="s">
        <v>95</v>
      </c>
      <c r="B386" s="80" t="s">
        <v>9508</v>
      </c>
      <c r="C386" s="88" t="s">
        <v>7922</v>
      </c>
      <c r="D386" s="6" t="s">
        <v>10252</v>
      </c>
      <c r="E386" s="6" t="s">
        <v>1905</v>
      </c>
      <c r="F386" s="6" t="s">
        <v>1924</v>
      </c>
      <c r="G386" s="6" t="s">
        <v>10253</v>
      </c>
      <c r="H386" s="6" t="s">
        <v>1412</v>
      </c>
      <c r="I386" s="6" t="s">
        <v>9469</v>
      </c>
      <c r="J386" s="45">
        <v>3000.0</v>
      </c>
      <c r="K386" s="30">
        <f>VLOOKUP(A386,'All Yearling Sale Lots'!$A$2:$O$3275,15)</f>
        <v>12500</v>
      </c>
      <c r="L386" s="80">
        <v>1.0</v>
      </c>
    </row>
    <row r="387" ht="12.75" customHeight="1">
      <c r="A387" s="6" t="s">
        <v>95</v>
      </c>
      <c r="B387" s="80" t="s">
        <v>9508</v>
      </c>
      <c r="C387" s="88" t="s">
        <v>2719</v>
      </c>
      <c r="D387" s="6" t="s">
        <v>10254</v>
      </c>
      <c r="E387" s="6" t="s">
        <v>1905</v>
      </c>
      <c r="F387" s="6" t="s">
        <v>1924</v>
      </c>
      <c r="G387" s="6" t="s">
        <v>10255</v>
      </c>
      <c r="H387" s="6" t="s">
        <v>1571</v>
      </c>
      <c r="I387" s="6" t="s">
        <v>9465</v>
      </c>
      <c r="J387" s="45">
        <v>28000.0</v>
      </c>
      <c r="K387" s="30">
        <f>VLOOKUP(A387,'All Yearling Sale Lots'!$A$2:$O$3275,15)</f>
        <v>12500</v>
      </c>
      <c r="L387" s="6">
        <f t="shared" ref="L387:L390" si="47">IF(J387&lt;K387,1,0)</f>
        <v>0</v>
      </c>
    </row>
    <row r="388" ht="12.75" customHeight="1">
      <c r="A388" s="80" t="s">
        <v>95</v>
      </c>
      <c r="B388" s="83" t="s">
        <v>9479</v>
      </c>
      <c r="C388" s="83">
        <v>265.0</v>
      </c>
      <c r="D388" s="80" t="s">
        <v>10256</v>
      </c>
      <c r="E388" s="6" t="s">
        <v>1902</v>
      </c>
      <c r="H388" s="80" t="s">
        <v>1563</v>
      </c>
      <c r="I388" s="80" t="s">
        <v>10168</v>
      </c>
      <c r="J388" s="84">
        <v>55000.0</v>
      </c>
      <c r="K388" s="30">
        <f>VLOOKUP(A388,'All Yearling Sale Lots'!$A$2:$O$3275,15)</f>
        <v>12500</v>
      </c>
      <c r="L388" s="6">
        <f t="shared" si="47"/>
        <v>0</v>
      </c>
    </row>
    <row r="389" ht="12.75" customHeight="1">
      <c r="A389" s="6" t="s">
        <v>95</v>
      </c>
      <c r="B389" s="80" t="s">
        <v>1900</v>
      </c>
      <c r="C389" s="6">
        <v>378.0</v>
      </c>
      <c r="D389" s="6" t="s">
        <v>10257</v>
      </c>
      <c r="E389" s="6" t="s">
        <v>1902</v>
      </c>
      <c r="G389" s="6" t="s">
        <v>10258</v>
      </c>
      <c r="H389" s="6" t="s">
        <v>1469</v>
      </c>
      <c r="J389" s="6" t="s">
        <v>9839</v>
      </c>
      <c r="K389" s="30">
        <f>VLOOKUP(A389,'All Yearling Sale Lots'!$A$2:$O$3275,15)</f>
        <v>12500</v>
      </c>
      <c r="L389" s="6">
        <f t="shared" si="47"/>
        <v>0</v>
      </c>
    </row>
    <row r="390" ht="12.75" customHeight="1">
      <c r="A390" s="6" t="s">
        <v>95</v>
      </c>
      <c r="B390" s="80" t="s">
        <v>1900</v>
      </c>
      <c r="C390" s="6">
        <v>304.0</v>
      </c>
      <c r="D390" s="6" t="s">
        <v>10259</v>
      </c>
      <c r="E390" s="6" t="s">
        <v>1902</v>
      </c>
      <c r="G390" s="6" t="s">
        <v>10260</v>
      </c>
      <c r="H390" s="6" t="s">
        <v>1575</v>
      </c>
      <c r="J390" s="6" t="s">
        <v>9555</v>
      </c>
      <c r="K390" s="30">
        <f>VLOOKUP(A390,'All Yearling Sale Lots'!$A$2:$O$3275,15)</f>
        <v>12500</v>
      </c>
      <c r="L390" s="6">
        <f t="shared" si="47"/>
        <v>0</v>
      </c>
    </row>
    <row r="391" ht="12.75" customHeight="1">
      <c r="A391" s="81" t="s">
        <v>95</v>
      </c>
      <c r="B391" s="94" t="s">
        <v>9556</v>
      </c>
      <c r="C391" s="83">
        <v>217.0</v>
      </c>
      <c r="D391" s="80" t="s">
        <v>10261</v>
      </c>
      <c r="E391" s="6" t="s">
        <v>1905</v>
      </c>
      <c r="F391" s="81"/>
      <c r="G391" s="80"/>
      <c r="H391" s="80" t="s">
        <v>1449</v>
      </c>
      <c r="I391" s="80" t="s">
        <v>10262</v>
      </c>
      <c r="J391" s="84">
        <v>50000.0</v>
      </c>
      <c r="K391" s="30">
        <f>VLOOKUP(A391,'All Yearling Sale Lots'!$A$2:$O$3275,15)</f>
        <v>12500</v>
      </c>
      <c r="L391" s="92">
        <v>0.0</v>
      </c>
    </row>
    <row r="392" ht="12.75" customHeight="1">
      <c r="A392" s="81" t="s">
        <v>95</v>
      </c>
      <c r="B392" s="83" t="s">
        <v>9556</v>
      </c>
      <c r="C392" s="83">
        <v>213.0</v>
      </c>
      <c r="D392" s="80" t="s">
        <v>10263</v>
      </c>
      <c r="E392" s="6" t="s">
        <v>1905</v>
      </c>
      <c r="F392" s="81"/>
      <c r="G392" s="80"/>
      <c r="H392" s="80" t="s">
        <v>1617</v>
      </c>
      <c r="I392" s="80" t="s">
        <v>9562</v>
      </c>
      <c r="J392" s="102"/>
      <c r="K392" s="30">
        <f>VLOOKUP(A392,'All Yearling Sale Lots'!$A$2:$O$3275,15)</f>
        <v>12500</v>
      </c>
      <c r="L392" s="6">
        <f t="shared" ref="L392:L406" si="48">IF(J392&lt;K392,1,0)</f>
        <v>1</v>
      </c>
    </row>
    <row r="393" ht="12.75" customHeight="1">
      <c r="A393" s="26" t="s">
        <v>95</v>
      </c>
      <c r="B393" s="26" t="s">
        <v>2005</v>
      </c>
      <c r="C393" s="34">
        <v>804.0</v>
      </c>
      <c r="D393" s="27" t="s">
        <v>10264</v>
      </c>
      <c r="E393" s="26" t="s">
        <v>95</v>
      </c>
      <c r="F393" s="26" t="s">
        <v>1905</v>
      </c>
      <c r="G393" s="26" t="s">
        <v>5550</v>
      </c>
      <c r="H393" s="26" t="s">
        <v>1617</v>
      </c>
      <c r="I393" s="26" t="s">
        <v>1334</v>
      </c>
      <c r="K393" s="30">
        <f>VLOOKUP(A393,'All Yearling Sale Lots'!$A$2:$O$3275,15)</f>
        <v>12500</v>
      </c>
      <c r="L393" s="6">
        <f t="shared" si="48"/>
        <v>1</v>
      </c>
    </row>
    <row r="394" ht="12.75" customHeight="1">
      <c r="A394" s="80" t="s">
        <v>95</v>
      </c>
      <c r="B394" s="85" t="s">
        <v>9482</v>
      </c>
      <c r="C394" s="85">
        <v>529.0</v>
      </c>
      <c r="D394" s="6" t="str">
        <f>CONCAT(A394,G394)</f>
        <v>Lucky Vega (IRE)The Sky Is Blazing (IRE)</v>
      </c>
      <c r="E394" s="80" t="s">
        <v>9578</v>
      </c>
      <c r="F394" s="80" t="s">
        <v>2007</v>
      </c>
      <c r="G394" s="80" t="s">
        <v>10265</v>
      </c>
      <c r="H394" s="80" t="s">
        <v>1617</v>
      </c>
      <c r="I394" s="80" t="s">
        <v>9469</v>
      </c>
      <c r="J394" s="6">
        <v>8000000.0</v>
      </c>
      <c r="K394" s="30">
        <f>VLOOKUP(A394,'All Yearling Sale Lots'!$A$2:$O$3275,15)</f>
        <v>12500</v>
      </c>
      <c r="L394" s="6">
        <f t="shared" si="48"/>
        <v>0</v>
      </c>
    </row>
    <row r="395" ht="12.75" customHeight="1">
      <c r="A395" s="6" t="s">
        <v>95</v>
      </c>
      <c r="B395" s="80" t="s">
        <v>1937</v>
      </c>
      <c r="C395" s="44" t="s">
        <v>10266</v>
      </c>
      <c r="D395" s="6" t="s">
        <v>10267</v>
      </c>
      <c r="E395" s="6" t="s">
        <v>1902</v>
      </c>
      <c r="F395" s="6" t="s">
        <v>1924</v>
      </c>
      <c r="H395" s="6" t="s">
        <v>1836</v>
      </c>
      <c r="I395" s="6" t="s">
        <v>9469</v>
      </c>
      <c r="J395" s="45">
        <v>28000.0</v>
      </c>
      <c r="K395" s="30">
        <f>VLOOKUP(A395,'All Yearling Sale Lots'!$A$2:$O$3275,15)</f>
        <v>12500</v>
      </c>
      <c r="L395" s="6">
        <f t="shared" si="48"/>
        <v>0</v>
      </c>
    </row>
    <row r="396" ht="12.75" customHeight="1">
      <c r="A396" s="6" t="s">
        <v>96</v>
      </c>
      <c r="B396" s="80" t="s">
        <v>9508</v>
      </c>
      <c r="C396" s="88" t="s">
        <v>6531</v>
      </c>
      <c r="D396" s="6" t="s">
        <v>10268</v>
      </c>
      <c r="E396" s="6" t="s">
        <v>1905</v>
      </c>
      <c r="F396" s="6" t="s">
        <v>1924</v>
      </c>
      <c r="G396" s="6" t="s">
        <v>10269</v>
      </c>
      <c r="H396" s="6" t="s">
        <v>1469</v>
      </c>
      <c r="I396" s="6" t="s">
        <v>9469</v>
      </c>
      <c r="J396" s="45">
        <v>2200.0</v>
      </c>
      <c r="K396" s="30">
        <f>VLOOKUP(A396,'All Yearling Sale Lots'!$A$2:$O$3275,15)</f>
        <v>10000</v>
      </c>
      <c r="L396" s="6">
        <f t="shared" si="48"/>
        <v>1</v>
      </c>
    </row>
    <row r="397" ht="12.75" customHeight="1">
      <c r="A397" s="6" t="s">
        <v>96</v>
      </c>
      <c r="B397" s="80" t="s">
        <v>9508</v>
      </c>
      <c r="C397" s="88" t="s">
        <v>2543</v>
      </c>
      <c r="D397" s="6" t="s">
        <v>10270</v>
      </c>
      <c r="E397" s="6" t="s">
        <v>1905</v>
      </c>
      <c r="F397" s="6" t="s">
        <v>1924</v>
      </c>
      <c r="G397" s="6" t="s">
        <v>10271</v>
      </c>
      <c r="H397" s="6" t="s">
        <v>1719</v>
      </c>
      <c r="I397" s="6" t="s">
        <v>9465</v>
      </c>
      <c r="J397" s="45">
        <v>4500.0</v>
      </c>
      <c r="K397" s="30">
        <f>VLOOKUP(A397,'All Yearling Sale Lots'!$A$2:$O$3275,15)</f>
        <v>10000</v>
      </c>
      <c r="L397" s="6">
        <f t="shared" si="48"/>
        <v>1</v>
      </c>
    </row>
    <row r="398" ht="12.75" customHeight="1">
      <c r="A398" s="81" t="s">
        <v>96</v>
      </c>
      <c r="B398" s="80" t="s">
        <v>2005</v>
      </c>
      <c r="C398" s="85">
        <v>950.0</v>
      </c>
      <c r="D398" s="6" t="s">
        <v>10272</v>
      </c>
      <c r="E398" s="80" t="s">
        <v>1902</v>
      </c>
      <c r="F398" s="80" t="s">
        <v>2019</v>
      </c>
      <c r="H398" s="80" t="s">
        <v>1772</v>
      </c>
      <c r="I398" s="86" t="s">
        <v>9580</v>
      </c>
      <c r="K398" s="30">
        <f>VLOOKUP(A398,'All Yearling Sale Lots'!$A$2:$O$3275,15)</f>
        <v>10000</v>
      </c>
      <c r="L398" s="6">
        <f t="shared" si="48"/>
        <v>1</v>
      </c>
    </row>
    <row r="399" ht="12.75" customHeight="1">
      <c r="A399" s="26" t="s">
        <v>96</v>
      </c>
      <c r="B399" s="26" t="s">
        <v>2005</v>
      </c>
      <c r="C399" s="34">
        <v>950.0</v>
      </c>
      <c r="D399" s="27" t="s">
        <v>10272</v>
      </c>
      <c r="E399" s="26" t="s">
        <v>1902</v>
      </c>
      <c r="G399" s="26" t="s">
        <v>10273</v>
      </c>
      <c r="H399" s="26" t="s">
        <v>1772</v>
      </c>
      <c r="I399" s="26" t="s">
        <v>9580</v>
      </c>
      <c r="K399" s="30">
        <f>VLOOKUP(A399,'All Yearling Sale Lots'!$A$2:$O$3275,15)</f>
        <v>10000</v>
      </c>
      <c r="L399" s="6">
        <f t="shared" si="48"/>
        <v>1</v>
      </c>
    </row>
    <row r="400" ht="12.75" customHeight="1">
      <c r="A400" s="104" t="s">
        <v>96</v>
      </c>
      <c r="B400" s="26" t="s">
        <v>2005</v>
      </c>
      <c r="C400" s="34">
        <v>976.0</v>
      </c>
      <c r="D400" s="28" t="s">
        <v>10274</v>
      </c>
      <c r="E400" s="26" t="s">
        <v>1902</v>
      </c>
      <c r="F400" s="26" t="s">
        <v>3722</v>
      </c>
      <c r="G400" s="28"/>
      <c r="H400" s="26" t="s">
        <v>1839</v>
      </c>
      <c r="I400" s="26" t="s">
        <v>9695</v>
      </c>
      <c r="K400" s="30">
        <f>VLOOKUP(A400,'All Yearling Sale Lots'!$A$2:$O$3275,15)</f>
        <v>10000</v>
      </c>
      <c r="L400" s="6">
        <f t="shared" si="48"/>
        <v>1</v>
      </c>
    </row>
    <row r="401" ht="12.75" customHeight="1">
      <c r="A401" s="80" t="s">
        <v>96</v>
      </c>
      <c r="B401" s="80" t="s">
        <v>9482</v>
      </c>
      <c r="C401" s="85">
        <v>658.0</v>
      </c>
      <c r="D401" s="6" t="s">
        <v>10275</v>
      </c>
      <c r="E401" s="80" t="s">
        <v>1902</v>
      </c>
      <c r="F401" s="80" t="s">
        <v>1924</v>
      </c>
      <c r="G401" s="80" t="s">
        <v>10276</v>
      </c>
      <c r="H401" s="86" t="s">
        <v>1457</v>
      </c>
      <c r="I401" s="80" t="s">
        <v>9469</v>
      </c>
      <c r="J401" s="80">
        <v>8000.0</v>
      </c>
      <c r="K401" s="30">
        <f>VLOOKUP(A401,'All Yearling Sale Lots'!$A$2:$O$3275,15)</f>
        <v>10000</v>
      </c>
      <c r="L401" s="6">
        <f t="shared" si="48"/>
        <v>1</v>
      </c>
    </row>
    <row r="402" ht="12.75" customHeight="1">
      <c r="A402" s="80" t="s">
        <v>96</v>
      </c>
      <c r="B402" s="80" t="s">
        <v>9482</v>
      </c>
      <c r="C402" s="85">
        <v>700.0</v>
      </c>
      <c r="D402" s="6" t="str">
        <f>CONCAT(A402,G402)</f>
        <v>Magna Grecia (IRE)Dancing Approach (GB)</v>
      </c>
      <c r="E402" s="80" t="s">
        <v>1905</v>
      </c>
      <c r="F402" s="80" t="s">
        <v>1924</v>
      </c>
      <c r="G402" s="80" t="s">
        <v>10277</v>
      </c>
      <c r="H402" s="80" t="s">
        <v>1493</v>
      </c>
      <c r="I402" s="80" t="s">
        <v>9695</v>
      </c>
      <c r="J402" s="93"/>
      <c r="K402" s="30">
        <f>VLOOKUP(A402,'All Yearling Sale Lots'!$A$2:$O$3275,15)</f>
        <v>10000</v>
      </c>
      <c r="L402" s="6">
        <f t="shared" si="48"/>
        <v>1</v>
      </c>
    </row>
    <row r="403" ht="12.75" customHeight="1">
      <c r="A403" s="6" t="s">
        <v>96</v>
      </c>
      <c r="B403" s="80" t="s">
        <v>1937</v>
      </c>
      <c r="C403" s="44" t="s">
        <v>10278</v>
      </c>
      <c r="D403" s="6" t="s">
        <v>10279</v>
      </c>
      <c r="E403" s="6" t="s">
        <v>1905</v>
      </c>
      <c r="F403" s="6" t="s">
        <v>1924</v>
      </c>
      <c r="H403" s="6" t="s">
        <v>1612</v>
      </c>
      <c r="I403" s="6" t="s">
        <v>9469</v>
      </c>
      <c r="J403" s="45">
        <v>30000.0</v>
      </c>
      <c r="K403" s="30">
        <f>VLOOKUP(A403,'All Yearling Sale Lots'!$A$2:$O$3275,15)</f>
        <v>10000</v>
      </c>
      <c r="L403" s="6">
        <f t="shared" si="48"/>
        <v>0</v>
      </c>
    </row>
    <row r="404" ht="12.75" customHeight="1">
      <c r="A404" s="6" t="s">
        <v>96</v>
      </c>
      <c r="B404" s="81" t="s">
        <v>1949</v>
      </c>
      <c r="C404" s="6" t="s">
        <v>10280</v>
      </c>
      <c r="D404" s="6" t="s">
        <v>10281</v>
      </c>
      <c r="E404" s="82" t="s">
        <v>1905</v>
      </c>
      <c r="F404" s="6" t="s">
        <v>1924</v>
      </c>
      <c r="G404" s="6" t="s">
        <v>10282</v>
      </c>
      <c r="H404" s="10" t="s">
        <v>1638</v>
      </c>
      <c r="I404" s="10" t="s">
        <v>9469</v>
      </c>
      <c r="J404" s="7">
        <v>12000.0</v>
      </c>
      <c r="K404" s="7">
        <v>10000.0</v>
      </c>
      <c r="L404" s="6">
        <f t="shared" si="48"/>
        <v>0</v>
      </c>
    </row>
    <row r="405" ht="12.75" customHeight="1">
      <c r="A405" s="6" t="s">
        <v>97</v>
      </c>
      <c r="B405" s="80" t="s">
        <v>9508</v>
      </c>
      <c r="C405" s="88" t="s">
        <v>2293</v>
      </c>
      <c r="D405" s="6" t="s">
        <v>10283</v>
      </c>
      <c r="E405" s="6" t="s">
        <v>1905</v>
      </c>
      <c r="F405" s="6" t="s">
        <v>1924</v>
      </c>
      <c r="G405" s="6" t="s">
        <v>10284</v>
      </c>
      <c r="H405" s="6" t="s">
        <v>10285</v>
      </c>
      <c r="I405" s="6" t="s">
        <v>9465</v>
      </c>
      <c r="J405" s="45">
        <v>7500.0</v>
      </c>
      <c r="K405" s="30">
        <f>VLOOKUP(A405,'All Yearling Sale Lots'!$A$2:$O$3275,15)</f>
        <v>10000</v>
      </c>
      <c r="L405" s="6">
        <f t="shared" si="48"/>
        <v>1</v>
      </c>
    </row>
    <row r="406" ht="12.75" customHeight="1">
      <c r="A406" s="6" t="s">
        <v>97</v>
      </c>
      <c r="B406" s="80" t="s">
        <v>9508</v>
      </c>
      <c r="C406" s="88" t="s">
        <v>2301</v>
      </c>
      <c r="D406" s="6" t="s">
        <v>10286</v>
      </c>
      <c r="E406" s="6" t="s">
        <v>1902</v>
      </c>
      <c r="F406" s="6" t="s">
        <v>1924</v>
      </c>
      <c r="G406" s="6" t="s">
        <v>10287</v>
      </c>
      <c r="H406" s="6" t="s">
        <v>1751</v>
      </c>
      <c r="I406" s="6" t="s">
        <v>9469</v>
      </c>
      <c r="J406" s="45">
        <v>3000.0</v>
      </c>
      <c r="K406" s="30">
        <f>VLOOKUP(A406,'All Yearling Sale Lots'!$A$2:$O$3275,15)</f>
        <v>10000</v>
      </c>
      <c r="L406" s="6">
        <f t="shared" si="48"/>
        <v>1</v>
      </c>
    </row>
    <row r="407" ht="12.75" customHeight="1">
      <c r="A407" s="6" t="s">
        <v>97</v>
      </c>
      <c r="B407" s="80" t="s">
        <v>9508</v>
      </c>
      <c r="C407" s="88" t="s">
        <v>9174</v>
      </c>
      <c r="D407" s="6" t="s">
        <v>10288</v>
      </c>
      <c r="E407" s="6" t="s">
        <v>1902</v>
      </c>
      <c r="F407" s="6" t="s">
        <v>1924</v>
      </c>
      <c r="G407" s="6" t="s">
        <v>10289</v>
      </c>
      <c r="H407" s="6" t="s">
        <v>1414</v>
      </c>
      <c r="I407" s="6" t="s">
        <v>9469</v>
      </c>
      <c r="J407" s="45">
        <v>25000.0</v>
      </c>
      <c r="K407" s="30">
        <f>VLOOKUP(A407,'All Yearling Sale Lots'!$A$2:$O$3275,15)</f>
        <v>10000</v>
      </c>
      <c r="L407" s="80">
        <v>0.0</v>
      </c>
    </row>
    <row r="408" ht="12.75" customHeight="1">
      <c r="A408" s="6" t="s">
        <v>97</v>
      </c>
      <c r="B408" s="80" t="s">
        <v>9508</v>
      </c>
      <c r="C408" s="88" t="s">
        <v>7925</v>
      </c>
      <c r="D408" s="6" t="s">
        <v>10290</v>
      </c>
      <c r="E408" s="6" t="s">
        <v>1902</v>
      </c>
      <c r="F408" s="6" t="s">
        <v>1924</v>
      </c>
      <c r="G408" s="6" t="s">
        <v>10291</v>
      </c>
      <c r="H408" s="6" t="s">
        <v>1494</v>
      </c>
      <c r="I408" s="6" t="s">
        <v>9469</v>
      </c>
      <c r="J408" s="45">
        <v>5500.0</v>
      </c>
      <c r="K408" s="30">
        <f>VLOOKUP(A408,'All Yearling Sale Lots'!$A$2:$O$3275,15)</f>
        <v>10000</v>
      </c>
      <c r="L408" s="6">
        <f t="shared" ref="L408:L414" si="49">IF(J408&lt;K408,1,0)</f>
        <v>1</v>
      </c>
    </row>
    <row r="409" ht="12.75" customHeight="1">
      <c r="A409" s="6" t="s">
        <v>97</v>
      </c>
      <c r="B409" s="80" t="s">
        <v>9508</v>
      </c>
      <c r="C409" s="88" t="s">
        <v>10292</v>
      </c>
      <c r="D409" s="6" t="s">
        <v>10293</v>
      </c>
      <c r="E409" s="6" t="s">
        <v>1902</v>
      </c>
      <c r="F409" s="6" t="s">
        <v>1924</v>
      </c>
      <c r="G409" s="6" t="s">
        <v>10294</v>
      </c>
      <c r="H409" s="6" t="s">
        <v>1585</v>
      </c>
      <c r="I409" s="6" t="s">
        <v>9469</v>
      </c>
      <c r="J409" s="45">
        <v>30000.0</v>
      </c>
      <c r="K409" s="30">
        <f>VLOOKUP(A409,'All Yearling Sale Lots'!$A$2:$O$3275,15)</f>
        <v>10000</v>
      </c>
      <c r="L409" s="6">
        <f t="shared" si="49"/>
        <v>0</v>
      </c>
    </row>
    <row r="410">
      <c r="A410" s="80" t="s">
        <v>97</v>
      </c>
      <c r="B410" s="80" t="s">
        <v>9482</v>
      </c>
      <c r="C410" s="85">
        <v>728.0</v>
      </c>
      <c r="D410" s="80" t="s">
        <v>10295</v>
      </c>
      <c r="E410" s="80" t="s">
        <v>1902</v>
      </c>
      <c r="F410" s="80" t="s">
        <v>1924</v>
      </c>
      <c r="G410" s="80">
        <v>2023.0</v>
      </c>
      <c r="H410" s="86" t="s">
        <v>10296</v>
      </c>
      <c r="I410" s="80" t="s">
        <v>9558</v>
      </c>
      <c r="J410" s="92">
        <v>20000.0</v>
      </c>
      <c r="K410" s="30">
        <f>VLOOKUP(A410,'All Yearling Sale Lots'!$A$2:$O$3275,15)</f>
        <v>10000</v>
      </c>
      <c r="L410" s="6">
        <f t="shared" si="49"/>
        <v>0</v>
      </c>
    </row>
    <row r="411">
      <c r="A411" s="80" t="s">
        <v>97</v>
      </c>
      <c r="B411" s="85" t="s">
        <v>9482</v>
      </c>
      <c r="C411" s="85">
        <v>532.0</v>
      </c>
      <c r="D411" s="6" t="str">
        <f>CONCAT(A411,G411)</f>
        <v>Make Believe (GB)Tidewalker (IRE)</v>
      </c>
      <c r="E411" s="80" t="s">
        <v>9578</v>
      </c>
      <c r="F411" s="80" t="s">
        <v>2007</v>
      </c>
      <c r="G411" s="80" t="s">
        <v>10297</v>
      </c>
      <c r="H411" s="80" t="s">
        <v>1747</v>
      </c>
      <c r="I411" s="80" t="s">
        <v>9469</v>
      </c>
      <c r="J411" s="6">
        <v>5.5E7</v>
      </c>
      <c r="K411" s="30">
        <f>VLOOKUP(A411,'All Yearling Sale Lots'!$A$2:$O$3275,15)</f>
        <v>10000</v>
      </c>
      <c r="L411" s="6">
        <f t="shared" si="49"/>
        <v>0</v>
      </c>
    </row>
    <row r="412">
      <c r="A412" s="6" t="s">
        <v>98</v>
      </c>
      <c r="B412" s="81" t="s">
        <v>1949</v>
      </c>
      <c r="C412" s="6" t="s">
        <v>10298</v>
      </c>
      <c r="D412" s="6" t="s">
        <v>10299</v>
      </c>
      <c r="E412" s="82" t="s">
        <v>1905</v>
      </c>
      <c r="F412" s="6" t="s">
        <v>1924</v>
      </c>
      <c r="G412" s="6" t="s">
        <v>10300</v>
      </c>
      <c r="H412" s="10" t="s">
        <v>1454</v>
      </c>
      <c r="I412" s="10" t="s">
        <v>9469</v>
      </c>
      <c r="J412" s="7">
        <v>1200.0</v>
      </c>
      <c r="K412" s="7">
        <v>12000.0</v>
      </c>
      <c r="L412" s="6">
        <f t="shared" si="49"/>
        <v>1</v>
      </c>
    </row>
    <row r="413">
      <c r="A413" s="6" t="s">
        <v>98</v>
      </c>
      <c r="B413" s="81" t="s">
        <v>1949</v>
      </c>
      <c r="C413" s="6" t="s">
        <v>10301</v>
      </c>
      <c r="D413" s="6" t="s">
        <v>10302</v>
      </c>
      <c r="E413" s="82" t="s">
        <v>1902</v>
      </c>
      <c r="F413" s="6" t="s">
        <v>1924</v>
      </c>
      <c r="G413" s="6" t="s">
        <v>10303</v>
      </c>
      <c r="H413" s="10" t="s">
        <v>1879</v>
      </c>
      <c r="I413" s="10" t="s">
        <v>9469</v>
      </c>
      <c r="J413" s="7">
        <v>3600.0</v>
      </c>
      <c r="K413" s="7">
        <v>12000.0</v>
      </c>
      <c r="L413" s="6">
        <f t="shared" si="49"/>
        <v>1</v>
      </c>
    </row>
    <row r="414">
      <c r="A414" s="6" t="s">
        <v>98</v>
      </c>
      <c r="B414" s="81" t="s">
        <v>1949</v>
      </c>
      <c r="C414" s="6" t="s">
        <v>10304</v>
      </c>
      <c r="D414" s="6" t="s">
        <v>10305</v>
      </c>
      <c r="E414" s="82" t="s">
        <v>1905</v>
      </c>
      <c r="F414" s="6" t="s">
        <v>1924</v>
      </c>
      <c r="G414" s="6" t="s">
        <v>10306</v>
      </c>
      <c r="H414" s="10" t="s">
        <v>1569</v>
      </c>
      <c r="I414" s="10" t="s">
        <v>9469</v>
      </c>
      <c r="J414" s="7">
        <v>6000.0</v>
      </c>
      <c r="K414" s="7">
        <v>12000.0</v>
      </c>
      <c r="L414" s="6">
        <f t="shared" si="49"/>
        <v>1</v>
      </c>
    </row>
    <row r="415">
      <c r="A415" s="6" t="s">
        <v>99</v>
      </c>
      <c r="B415" s="83" t="s">
        <v>9508</v>
      </c>
      <c r="C415" s="88" t="s">
        <v>7189</v>
      </c>
      <c r="D415" s="6" t="s">
        <v>10307</v>
      </c>
      <c r="E415" s="6" t="s">
        <v>1905</v>
      </c>
      <c r="F415" s="6" t="s">
        <v>1924</v>
      </c>
      <c r="G415" s="6" t="s">
        <v>10308</v>
      </c>
      <c r="H415" s="6" t="s">
        <v>1434</v>
      </c>
      <c r="I415" s="6" t="s">
        <v>9469</v>
      </c>
      <c r="J415" s="45">
        <v>1000.0</v>
      </c>
      <c r="K415" s="30">
        <f>VLOOKUP(A415,'All Yearling Sale Lots'!$A$2:$O$3275,15)</f>
        <v>12000</v>
      </c>
      <c r="L415" s="80">
        <v>1.0</v>
      </c>
    </row>
    <row r="416">
      <c r="A416" s="25" t="s">
        <v>99</v>
      </c>
      <c r="B416" s="35" t="s">
        <v>1949</v>
      </c>
      <c r="C416" s="27" t="s">
        <v>10309</v>
      </c>
      <c r="D416" s="28" t="s">
        <v>10310</v>
      </c>
      <c r="E416" s="28" t="s">
        <v>1902</v>
      </c>
      <c r="F416" s="28" t="s">
        <v>1924</v>
      </c>
      <c r="G416" s="28" t="s">
        <v>10311</v>
      </c>
      <c r="H416" s="32" t="s">
        <v>1529</v>
      </c>
      <c r="I416" s="32" t="s">
        <v>9465</v>
      </c>
      <c r="J416" s="29">
        <v>5400.0</v>
      </c>
      <c r="K416" s="49">
        <v>4500.0</v>
      </c>
      <c r="L416" s="6">
        <f t="shared" ref="L416:L422" si="50">IF(J416&lt;K416,1,0)</f>
        <v>0</v>
      </c>
    </row>
    <row r="417">
      <c r="A417" s="25" t="s">
        <v>99</v>
      </c>
      <c r="B417" s="35" t="s">
        <v>1983</v>
      </c>
      <c r="C417" s="27" t="s">
        <v>10312</v>
      </c>
      <c r="D417" s="28" t="s">
        <v>10313</v>
      </c>
      <c r="E417" s="28" t="s">
        <v>1905</v>
      </c>
      <c r="F417" s="28" t="s">
        <v>1924</v>
      </c>
      <c r="G417" s="28" t="s">
        <v>10314</v>
      </c>
      <c r="H417" s="32" t="s">
        <v>1724</v>
      </c>
      <c r="I417" s="32" t="s">
        <v>9465</v>
      </c>
      <c r="J417" s="29">
        <v>0.0</v>
      </c>
      <c r="K417" s="49"/>
      <c r="L417" s="6">
        <f t="shared" si="50"/>
        <v>0</v>
      </c>
    </row>
    <row r="418">
      <c r="A418" s="6" t="s">
        <v>99</v>
      </c>
      <c r="B418" s="81" t="s">
        <v>1983</v>
      </c>
      <c r="C418" s="6" t="s">
        <v>10315</v>
      </c>
      <c r="D418" s="6" t="s">
        <v>10316</v>
      </c>
      <c r="E418" s="82" t="s">
        <v>1902</v>
      </c>
      <c r="F418" s="6" t="s">
        <v>1924</v>
      </c>
      <c r="G418" s="6" t="s">
        <v>10317</v>
      </c>
      <c r="H418" s="10" t="s">
        <v>1529</v>
      </c>
      <c r="I418" s="10" t="s">
        <v>9469</v>
      </c>
      <c r="J418" s="7">
        <v>1200.0</v>
      </c>
      <c r="K418" s="7">
        <v>12000.0</v>
      </c>
      <c r="L418" s="6">
        <f t="shared" si="50"/>
        <v>1</v>
      </c>
    </row>
    <row r="419">
      <c r="A419" s="6" t="s">
        <v>99</v>
      </c>
      <c r="B419" s="81" t="s">
        <v>1983</v>
      </c>
      <c r="C419" s="6" t="s">
        <v>10318</v>
      </c>
      <c r="D419" s="6" t="s">
        <v>10319</v>
      </c>
      <c r="E419" s="82" t="s">
        <v>1905</v>
      </c>
      <c r="F419" s="6" t="s">
        <v>1924</v>
      </c>
      <c r="G419" s="6" t="s">
        <v>10320</v>
      </c>
      <c r="H419" s="10" t="s">
        <v>1693</v>
      </c>
      <c r="I419" s="10" t="s">
        <v>9469</v>
      </c>
      <c r="J419" s="7">
        <v>1200.0</v>
      </c>
      <c r="K419" s="7">
        <v>12000.0</v>
      </c>
      <c r="L419" s="6">
        <f t="shared" si="50"/>
        <v>1</v>
      </c>
    </row>
    <row r="420">
      <c r="A420" s="6" t="s">
        <v>99</v>
      </c>
      <c r="B420" s="81" t="s">
        <v>1983</v>
      </c>
      <c r="C420" s="6" t="s">
        <v>10321</v>
      </c>
      <c r="D420" s="6" t="s">
        <v>10322</v>
      </c>
      <c r="E420" s="82" t="s">
        <v>1905</v>
      </c>
      <c r="F420" s="6" t="s">
        <v>1924</v>
      </c>
      <c r="G420" s="6" t="s">
        <v>10323</v>
      </c>
      <c r="H420" s="10" t="s">
        <v>1710</v>
      </c>
      <c r="I420" s="10" t="s">
        <v>9469</v>
      </c>
      <c r="J420" s="7">
        <v>1200.0</v>
      </c>
      <c r="K420" s="7">
        <v>12000.0</v>
      </c>
      <c r="L420" s="6">
        <f t="shared" si="50"/>
        <v>1</v>
      </c>
    </row>
    <row r="421" ht="12.75" customHeight="1">
      <c r="A421" s="6" t="s">
        <v>99</v>
      </c>
      <c r="B421" s="81" t="s">
        <v>1983</v>
      </c>
      <c r="C421" s="6" t="s">
        <v>10324</v>
      </c>
      <c r="D421" s="6" t="s">
        <v>10325</v>
      </c>
      <c r="E421" s="82" t="s">
        <v>1902</v>
      </c>
      <c r="F421" s="6" t="s">
        <v>1924</v>
      </c>
      <c r="G421" s="6" t="s">
        <v>10326</v>
      </c>
      <c r="H421" s="10" t="s">
        <v>1693</v>
      </c>
      <c r="I421" s="10" t="s">
        <v>9469</v>
      </c>
      <c r="J421" s="7">
        <v>1200.0</v>
      </c>
      <c r="K421" s="7">
        <v>12000.0</v>
      </c>
      <c r="L421" s="6">
        <f t="shared" si="50"/>
        <v>1</v>
      </c>
    </row>
    <row r="422">
      <c r="A422" s="6" t="s">
        <v>99</v>
      </c>
      <c r="B422" s="81" t="s">
        <v>1983</v>
      </c>
      <c r="C422" s="6" t="s">
        <v>10327</v>
      </c>
      <c r="D422" s="6" t="s">
        <v>10328</v>
      </c>
      <c r="E422" s="82" t="s">
        <v>1905</v>
      </c>
      <c r="F422" s="6" t="s">
        <v>1924</v>
      </c>
      <c r="G422" s="6" t="s">
        <v>10329</v>
      </c>
      <c r="H422" s="10" t="s">
        <v>1710</v>
      </c>
      <c r="I422" s="10" t="s">
        <v>9469</v>
      </c>
      <c r="J422" s="7">
        <v>1200.0</v>
      </c>
      <c r="K422" s="7">
        <v>12000.0</v>
      </c>
      <c r="L422" s="6">
        <f t="shared" si="50"/>
        <v>1</v>
      </c>
    </row>
    <row r="423">
      <c r="A423" s="6" t="s">
        <v>101</v>
      </c>
      <c r="B423" s="80" t="s">
        <v>1900</v>
      </c>
      <c r="C423" s="6">
        <v>401.0</v>
      </c>
      <c r="D423" s="6" t="s">
        <v>10330</v>
      </c>
      <c r="E423" s="6" t="s">
        <v>1902</v>
      </c>
      <c r="G423" s="6" t="s">
        <v>10331</v>
      </c>
      <c r="H423" s="6" t="s">
        <v>1418</v>
      </c>
      <c r="J423" s="6" t="s">
        <v>9751</v>
      </c>
      <c r="K423" s="30">
        <f>VLOOKUP(A423,'All Yearling Sale Lots'!$A$2:$O$3275,15)</f>
        <v>12500</v>
      </c>
      <c r="L423" s="80">
        <v>0.0</v>
      </c>
    </row>
    <row r="424">
      <c r="A424" s="80" t="str">
        <f>LEFT(G424, FIND(" x ", G424) - 1)</f>
        <v>Mayson (GB)</v>
      </c>
      <c r="B424" s="85" t="s">
        <v>9482</v>
      </c>
      <c r="C424" s="85">
        <v>634.0</v>
      </c>
      <c r="D424" s="6" t="str">
        <f>CONCAT(A424,G424)</f>
        <v>Mayson (GB)Mayson (GB) x Bint Aldar (GB)</v>
      </c>
      <c r="E424" s="80" t="s">
        <v>9563</v>
      </c>
      <c r="F424" s="80" t="s">
        <v>2010</v>
      </c>
      <c r="G424" s="80" t="s">
        <v>10332</v>
      </c>
      <c r="H424" s="80" t="s">
        <v>1741</v>
      </c>
      <c r="I424" s="80" t="s">
        <v>9580</v>
      </c>
      <c r="J424" s="6">
        <v>0.0</v>
      </c>
      <c r="K424" s="30">
        <f>VLOOKUP(A424,'All Yearling Sale Lots'!$A$2:$O$3275,15)</f>
        <v>12500</v>
      </c>
      <c r="L424" s="6">
        <f t="shared" ref="L424:L439" si="51">IF(J424&lt;K424,1,0)</f>
        <v>1</v>
      </c>
    </row>
    <row r="425">
      <c r="A425" s="25" t="s">
        <v>101</v>
      </c>
      <c r="B425" s="35" t="s">
        <v>1983</v>
      </c>
      <c r="C425" s="27" t="s">
        <v>10333</v>
      </c>
      <c r="D425" s="28" t="s">
        <v>10334</v>
      </c>
      <c r="E425" s="28" t="s">
        <v>1905</v>
      </c>
      <c r="F425" s="28" t="s">
        <v>1924</v>
      </c>
      <c r="G425" s="28" t="s">
        <v>10335</v>
      </c>
      <c r="H425" s="32" t="s">
        <v>1677</v>
      </c>
      <c r="I425" s="32" t="s">
        <v>9465</v>
      </c>
      <c r="J425" s="29">
        <v>0.0</v>
      </c>
      <c r="K425" s="49"/>
      <c r="L425" s="6">
        <f t="shared" si="51"/>
        <v>0</v>
      </c>
    </row>
    <row r="426">
      <c r="A426" s="25" t="s">
        <v>101</v>
      </c>
      <c r="B426" s="35" t="s">
        <v>1983</v>
      </c>
      <c r="C426" s="27" t="s">
        <v>10336</v>
      </c>
      <c r="D426" s="28" t="s">
        <v>10337</v>
      </c>
      <c r="E426" s="28" t="s">
        <v>1905</v>
      </c>
      <c r="F426" s="28" t="s">
        <v>1952</v>
      </c>
      <c r="G426" s="28" t="s">
        <v>10338</v>
      </c>
      <c r="H426" s="32" t="s">
        <v>1724</v>
      </c>
      <c r="I426" s="32" t="s">
        <v>9465</v>
      </c>
      <c r="J426" s="29">
        <v>0.0</v>
      </c>
      <c r="K426" s="49"/>
      <c r="L426" s="6">
        <f t="shared" si="51"/>
        <v>0</v>
      </c>
    </row>
    <row r="427">
      <c r="A427" s="80" t="s">
        <v>102</v>
      </c>
      <c r="B427" s="83" t="s">
        <v>9479</v>
      </c>
      <c r="C427" s="83">
        <v>510.0</v>
      </c>
      <c r="D427" s="80" t="s">
        <v>10339</v>
      </c>
      <c r="E427" s="6" t="s">
        <v>1905</v>
      </c>
      <c r="H427" s="80" t="s">
        <v>1761</v>
      </c>
      <c r="I427" s="80" t="s">
        <v>9839</v>
      </c>
      <c r="J427" s="84">
        <v>2500.0</v>
      </c>
      <c r="K427" s="30">
        <f>VLOOKUP(A427,'All Yearling Sale Lots'!$A$2:$O$3275,15)</f>
        <v>50000</v>
      </c>
      <c r="L427" s="6">
        <f t="shared" si="51"/>
        <v>1</v>
      </c>
    </row>
    <row r="428">
      <c r="A428" s="80" t="s">
        <v>102</v>
      </c>
      <c r="B428" s="83" t="s">
        <v>9479</v>
      </c>
      <c r="C428" s="83">
        <v>464.0</v>
      </c>
      <c r="D428" s="80" t="s">
        <v>10340</v>
      </c>
      <c r="E428" s="6" t="s">
        <v>1905</v>
      </c>
      <c r="H428" s="80" t="s">
        <v>1803</v>
      </c>
      <c r="I428" s="80" t="s">
        <v>9799</v>
      </c>
      <c r="J428" s="84">
        <v>10000.0</v>
      </c>
      <c r="K428" s="30">
        <f>VLOOKUP(A428,'All Yearling Sale Lots'!$A$2:$O$3275,15)</f>
        <v>50000</v>
      </c>
      <c r="L428" s="6">
        <f t="shared" si="51"/>
        <v>1</v>
      </c>
    </row>
    <row r="429">
      <c r="A429" s="81" t="s">
        <v>102</v>
      </c>
      <c r="B429" s="83" t="s">
        <v>9556</v>
      </c>
      <c r="C429" s="101">
        <v>49.0</v>
      </c>
      <c r="D429" s="80" t="s">
        <v>10341</v>
      </c>
      <c r="E429" s="6" t="s">
        <v>1902</v>
      </c>
      <c r="F429" s="81"/>
      <c r="G429" s="80"/>
      <c r="H429" s="80" t="s">
        <v>1469</v>
      </c>
      <c r="I429" s="80" t="s">
        <v>9678</v>
      </c>
      <c r="J429" s="91">
        <v>30000.0</v>
      </c>
      <c r="K429" s="30">
        <f>VLOOKUP(A429,'All Yearling Sale Lots'!$A$2:$O$3275,15)</f>
        <v>50000</v>
      </c>
      <c r="L429" s="6">
        <f t="shared" si="51"/>
        <v>1</v>
      </c>
    </row>
    <row r="430">
      <c r="A430" s="6" t="s">
        <v>102</v>
      </c>
      <c r="B430" s="80" t="s">
        <v>1937</v>
      </c>
      <c r="C430" s="44" t="s">
        <v>3911</v>
      </c>
      <c r="D430" s="6" t="s">
        <v>10342</v>
      </c>
      <c r="E430" s="6" t="s">
        <v>1902</v>
      </c>
      <c r="F430" s="6" t="s">
        <v>1924</v>
      </c>
      <c r="G430" s="6" t="s">
        <v>10343</v>
      </c>
      <c r="H430" s="6" t="s">
        <v>1503</v>
      </c>
      <c r="J430" s="6" t="s">
        <v>9465</v>
      </c>
      <c r="K430" s="30">
        <f>VLOOKUP(A430,'All Yearling Sale Lots'!$A$2:$O$3275,15)</f>
        <v>50000</v>
      </c>
      <c r="L430" s="6">
        <f t="shared" si="51"/>
        <v>0</v>
      </c>
    </row>
    <row r="431">
      <c r="A431" s="6" t="s">
        <v>102</v>
      </c>
      <c r="B431" s="26" t="s">
        <v>1937</v>
      </c>
      <c r="C431" s="44" t="s">
        <v>10344</v>
      </c>
      <c r="D431" s="6" t="s">
        <v>10345</v>
      </c>
      <c r="E431" s="6" t="s">
        <v>1902</v>
      </c>
      <c r="F431" s="6" t="s">
        <v>1952</v>
      </c>
      <c r="G431" s="6" t="s">
        <v>10346</v>
      </c>
      <c r="H431" s="6" t="s">
        <v>1503</v>
      </c>
      <c r="I431" s="6" t="s">
        <v>9469</v>
      </c>
      <c r="J431" s="45">
        <v>85000.0</v>
      </c>
      <c r="K431" s="30">
        <f>VLOOKUP(A431,'All Yearling Sale Lots'!$A$2:$O$3275,15)</f>
        <v>50000</v>
      </c>
      <c r="L431" s="6">
        <f t="shared" si="51"/>
        <v>0</v>
      </c>
    </row>
    <row r="432">
      <c r="A432" s="80" t="s">
        <v>10347</v>
      </c>
      <c r="B432" s="83" t="s">
        <v>9479</v>
      </c>
      <c r="C432" s="83">
        <v>325.0</v>
      </c>
      <c r="D432" s="80" t="s">
        <v>10348</v>
      </c>
      <c r="E432" s="6" t="s">
        <v>1902</v>
      </c>
      <c r="H432" s="80" t="s">
        <v>1517</v>
      </c>
      <c r="I432" s="80" t="s">
        <v>9562</v>
      </c>
      <c r="J432" s="84">
        <v>280000.0</v>
      </c>
      <c r="K432" s="30">
        <f>VLOOKUP(A432,'All Yearling Sale Lots'!$A$2:$O$3275,15)</f>
        <v>50000</v>
      </c>
      <c r="L432" s="6">
        <f t="shared" si="51"/>
        <v>0</v>
      </c>
    </row>
    <row r="433">
      <c r="A433" s="80" t="s">
        <v>10347</v>
      </c>
      <c r="B433" s="85" t="s">
        <v>9482</v>
      </c>
      <c r="C433" s="85">
        <v>527.0</v>
      </c>
      <c r="D433" s="6" t="str">
        <f>CONCAT(A433,G433)</f>
        <v>Mendelssohn (USA)Thanks Be (GB)</v>
      </c>
      <c r="E433" s="80" t="s">
        <v>9563</v>
      </c>
      <c r="F433" s="80" t="s">
        <v>2432</v>
      </c>
      <c r="G433" s="80" t="s">
        <v>10349</v>
      </c>
      <c r="H433" s="80" t="s">
        <v>1481</v>
      </c>
      <c r="I433" s="80" t="s">
        <v>9469</v>
      </c>
      <c r="J433" s="6">
        <v>2.5E7</v>
      </c>
      <c r="K433" s="30">
        <f>VLOOKUP(A433,'All Yearling Sale Lots'!$A$2:$O$3275,15)</f>
        <v>50000</v>
      </c>
      <c r="L433" s="6">
        <f t="shared" si="51"/>
        <v>0</v>
      </c>
    </row>
    <row r="434">
      <c r="A434" s="6" t="s">
        <v>104</v>
      </c>
      <c r="B434" s="80" t="s">
        <v>1937</v>
      </c>
      <c r="C434" s="44" t="s">
        <v>10064</v>
      </c>
      <c r="D434" s="6" t="s">
        <v>10350</v>
      </c>
      <c r="E434" s="6" t="s">
        <v>1902</v>
      </c>
      <c r="F434" s="6" t="s">
        <v>1924</v>
      </c>
      <c r="G434" s="6" t="s">
        <v>10351</v>
      </c>
      <c r="H434" s="6" t="s">
        <v>1746</v>
      </c>
      <c r="I434" s="6" t="s">
        <v>9469</v>
      </c>
      <c r="J434" s="45">
        <v>40000.0</v>
      </c>
      <c r="K434" s="30">
        <f>VLOOKUP(A434,'All Yearling Sale Lots'!$A$2:$O$3275,15)</f>
        <v>15000</v>
      </c>
      <c r="L434" s="6">
        <f t="shared" si="51"/>
        <v>0</v>
      </c>
    </row>
    <row r="435">
      <c r="A435" s="6" t="s">
        <v>106</v>
      </c>
      <c r="B435" s="80" t="s">
        <v>9508</v>
      </c>
      <c r="C435" s="88" t="s">
        <v>8878</v>
      </c>
      <c r="D435" s="6" t="s">
        <v>10352</v>
      </c>
      <c r="E435" s="6" t="s">
        <v>1905</v>
      </c>
      <c r="F435" s="6" t="s">
        <v>1924</v>
      </c>
      <c r="G435" s="6" t="s">
        <v>10353</v>
      </c>
      <c r="H435" s="6" t="s">
        <v>10354</v>
      </c>
      <c r="I435" s="6" t="s">
        <v>9465</v>
      </c>
      <c r="J435" s="45"/>
      <c r="K435" s="30">
        <f>VLOOKUP(A435,'All Yearling Sale Lots'!$A$2:$O$3275,15)</f>
        <v>6000</v>
      </c>
      <c r="L435" s="6">
        <f t="shared" si="51"/>
        <v>1</v>
      </c>
    </row>
    <row r="436">
      <c r="A436" s="6" t="s">
        <v>106</v>
      </c>
      <c r="B436" s="80" t="s">
        <v>9508</v>
      </c>
      <c r="C436" s="88" t="s">
        <v>3654</v>
      </c>
      <c r="D436" s="6" t="s">
        <v>10355</v>
      </c>
      <c r="E436" s="6" t="s">
        <v>1902</v>
      </c>
      <c r="F436" s="6" t="s">
        <v>1924</v>
      </c>
      <c r="G436" s="6" t="s">
        <v>10356</v>
      </c>
      <c r="H436" s="6" t="s">
        <v>1617</v>
      </c>
      <c r="I436" s="6" t="s">
        <v>9469</v>
      </c>
      <c r="J436" s="45">
        <v>30000.0</v>
      </c>
      <c r="K436" s="30">
        <f>VLOOKUP(A436,'All Yearling Sale Lots'!$A$2:$O$3275,15)</f>
        <v>6000</v>
      </c>
      <c r="L436" s="6">
        <f t="shared" si="51"/>
        <v>0</v>
      </c>
    </row>
    <row r="437">
      <c r="A437" s="6" t="s">
        <v>106</v>
      </c>
      <c r="B437" s="80" t="s">
        <v>9508</v>
      </c>
      <c r="C437" s="88" t="s">
        <v>8827</v>
      </c>
      <c r="D437" s="6" t="s">
        <v>10357</v>
      </c>
      <c r="E437" s="6" t="s">
        <v>1905</v>
      </c>
      <c r="F437" s="6" t="s">
        <v>1924</v>
      </c>
      <c r="G437" s="6" t="s">
        <v>10358</v>
      </c>
      <c r="H437" s="6" t="s">
        <v>1816</v>
      </c>
      <c r="I437" s="6" t="s">
        <v>9469</v>
      </c>
      <c r="J437" s="45">
        <v>14000.0</v>
      </c>
      <c r="K437" s="30">
        <f>VLOOKUP(A437,'All Yearling Sale Lots'!$A$2:$O$3275,15)</f>
        <v>6000</v>
      </c>
      <c r="L437" s="6">
        <f t="shared" si="51"/>
        <v>0</v>
      </c>
    </row>
    <row r="438">
      <c r="A438" s="80" t="s">
        <v>106</v>
      </c>
      <c r="B438" s="83" t="s">
        <v>9479</v>
      </c>
      <c r="C438" s="83">
        <v>412.0</v>
      </c>
      <c r="D438" s="80" t="s">
        <v>10359</v>
      </c>
      <c r="E438" s="80" t="s">
        <v>1902</v>
      </c>
      <c r="H438" s="80" t="s">
        <v>1617</v>
      </c>
      <c r="I438" s="80" t="s">
        <v>9678</v>
      </c>
      <c r="J438" s="84">
        <v>30000.0</v>
      </c>
      <c r="K438" s="30">
        <f>VLOOKUP(A438,'All Yearling Sale Lots'!$A$2:$O$3275,15)</f>
        <v>6000</v>
      </c>
      <c r="L438" s="6">
        <f t="shared" si="51"/>
        <v>0</v>
      </c>
    </row>
    <row r="439">
      <c r="A439" s="6" t="s">
        <v>106</v>
      </c>
      <c r="B439" s="80" t="s">
        <v>1900</v>
      </c>
      <c r="C439" s="6">
        <v>440.0</v>
      </c>
      <c r="D439" s="6" t="s">
        <v>10360</v>
      </c>
      <c r="E439" s="6" t="s">
        <v>1905</v>
      </c>
      <c r="G439" s="6" t="s">
        <v>10361</v>
      </c>
      <c r="H439" s="6" t="s">
        <v>1689</v>
      </c>
      <c r="J439" s="6" t="s">
        <v>9695</v>
      </c>
      <c r="K439" s="30">
        <f>VLOOKUP(A439,'All Yearling Sale Lots'!$A$2:$O$3275,15)</f>
        <v>6000</v>
      </c>
      <c r="L439" s="6">
        <f t="shared" si="51"/>
        <v>0</v>
      </c>
    </row>
    <row r="440">
      <c r="A440" s="81" t="s">
        <v>106</v>
      </c>
      <c r="B440" s="80" t="s">
        <v>2005</v>
      </c>
      <c r="C440" s="85">
        <v>894.0</v>
      </c>
      <c r="D440" s="6" t="s">
        <v>10362</v>
      </c>
      <c r="E440" s="80" t="s">
        <v>1902</v>
      </c>
      <c r="F440" s="80" t="s">
        <v>2019</v>
      </c>
      <c r="H440" s="80" t="s">
        <v>1412</v>
      </c>
      <c r="I440" s="86" t="s">
        <v>9580</v>
      </c>
      <c r="K440" s="30">
        <f>VLOOKUP(A440,'All Yearling Sale Lots'!$A$2:$O$3275,15)</f>
        <v>6000</v>
      </c>
      <c r="L440" s="93">
        <v>1.0</v>
      </c>
    </row>
    <row r="441">
      <c r="A441" s="26" t="s">
        <v>106</v>
      </c>
      <c r="B441" s="26" t="s">
        <v>2005</v>
      </c>
      <c r="C441" s="34">
        <v>894.0</v>
      </c>
      <c r="D441" s="27" t="s">
        <v>10362</v>
      </c>
      <c r="E441" s="26" t="s">
        <v>106</v>
      </c>
      <c r="F441" s="26" t="s">
        <v>1902</v>
      </c>
      <c r="G441" s="26" t="s">
        <v>10363</v>
      </c>
      <c r="H441" s="26" t="s">
        <v>1412</v>
      </c>
      <c r="I441" s="26" t="s">
        <v>9580</v>
      </c>
      <c r="K441" s="30">
        <f>VLOOKUP(A441,'All Yearling Sale Lots'!$A$2:$O$3275,15)</f>
        <v>6000</v>
      </c>
      <c r="L441" s="87">
        <v>1.0</v>
      </c>
    </row>
    <row r="442">
      <c r="A442" s="104" t="s">
        <v>106</v>
      </c>
      <c r="B442" s="26" t="s">
        <v>2005</v>
      </c>
      <c r="C442" s="34">
        <v>988.0</v>
      </c>
      <c r="D442" s="28" t="s">
        <v>10364</v>
      </c>
      <c r="E442" s="26" t="s">
        <v>1902</v>
      </c>
      <c r="F442" s="26" t="s">
        <v>2019</v>
      </c>
      <c r="G442" s="28"/>
      <c r="H442" s="26" t="s">
        <v>1500</v>
      </c>
      <c r="I442" s="26" t="s">
        <v>9695</v>
      </c>
      <c r="K442" s="30">
        <f>VLOOKUP(A442,'All Yearling Sale Lots'!$A$2:$O$3275,15)</f>
        <v>6000</v>
      </c>
      <c r="L442" s="6">
        <f t="shared" ref="L442:L453" si="52">IF(J442&lt;K442,1,0)</f>
        <v>1</v>
      </c>
    </row>
    <row r="443">
      <c r="A443" s="100" t="s">
        <v>106</v>
      </c>
      <c r="B443" s="80" t="s">
        <v>2005</v>
      </c>
      <c r="C443" s="85">
        <v>921.0</v>
      </c>
      <c r="D443" s="6" t="s">
        <v>10365</v>
      </c>
      <c r="E443" s="80" t="s">
        <v>1905</v>
      </c>
      <c r="F443" s="80" t="s">
        <v>2019</v>
      </c>
      <c r="H443" s="80" t="s">
        <v>1541</v>
      </c>
      <c r="I443" s="86" t="s">
        <v>1349</v>
      </c>
      <c r="J443" s="92">
        <v>8000.0</v>
      </c>
      <c r="K443" s="30">
        <f>VLOOKUP(A443,'All Yearling Sale Lots'!$A$2:$O$3275,15)</f>
        <v>6000</v>
      </c>
      <c r="L443" s="6">
        <f t="shared" si="52"/>
        <v>0</v>
      </c>
    </row>
    <row r="444">
      <c r="A444" s="26" t="s">
        <v>106</v>
      </c>
      <c r="B444" s="26" t="s">
        <v>2005</v>
      </c>
      <c r="C444" s="34">
        <v>921.0</v>
      </c>
      <c r="D444" s="27" t="s">
        <v>10365</v>
      </c>
      <c r="E444" s="26" t="s">
        <v>1905</v>
      </c>
      <c r="G444" s="26" t="s">
        <v>6131</v>
      </c>
      <c r="H444" s="26" t="s">
        <v>1541</v>
      </c>
      <c r="I444" s="26" t="s">
        <v>1349</v>
      </c>
      <c r="J444" s="80">
        <v>8000.0</v>
      </c>
      <c r="K444" s="30">
        <f>VLOOKUP(A444,'All Yearling Sale Lots'!$A$2:$O$3275,15)</f>
        <v>6000</v>
      </c>
      <c r="L444" s="6">
        <f t="shared" si="52"/>
        <v>0</v>
      </c>
    </row>
    <row r="445">
      <c r="A445" s="81" t="s">
        <v>106</v>
      </c>
      <c r="B445" s="80" t="s">
        <v>2005</v>
      </c>
      <c r="C445" s="85">
        <v>995.0</v>
      </c>
      <c r="D445" s="6" t="s">
        <v>10366</v>
      </c>
      <c r="E445" s="80" t="s">
        <v>1902</v>
      </c>
      <c r="F445" s="80" t="s">
        <v>2019</v>
      </c>
      <c r="H445" s="80" t="s">
        <v>1553</v>
      </c>
      <c r="I445" s="86" t="s">
        <v>9608</v>
      </c>
      <c r="J445" s="80">
        <v>18000.0</v>
      </c>
      <c r="K445" s="30">
        <f>VLOOKUP(A445,'All Yearling Sale Lots'!$A$2:$O$3275,15)</f>
        <v>6000</v>
      </c>
      <c r="L445" s="6">
        <f t="shared" si="52"/>
        <v>0</v>
      </c>
    </row>
    <row r="446">
      <c r="A446" s="26" t="s">
        <v>106</v>
      </c>
      <c r="B446" s="26" t="s">
        <v>2005</v>
      </c>
      <c r="C446" s="34">
        <v>995.0</v>
      </c>
      <c r="D446" s="27" t="s">
        <v>10366</v>
      </c>
      <c r="E446" s="26" t="s">
        <v>1902</v>
      </c>
      <c r="G446" s="26" t="s">
        <v>10367</v>
      </c>
      <c r="H446" s="26" t="s">
        <v>1553</v>
      </c>
      <c r="I446" s="26" t="s">
        <v>9608</v>
      </c>
      <c r="J446" s="80">
        <v>18000.0</v>
      </c>
      <c r="K446" s="30">
        <f>VLOOKUP(A446,'All Yearling Sale Lots'!$A$2:$O$3275,15)</f>
        <v>6000</v>
      </c>
      <c r="L446" s="6">
        <f t="shared" si="52"/>
        <v>0</v>
      </c>
    </row>
    <row r="447">
      <c r="A447" s="26" t="s">
        <v>106</v>
      </c>
      <c r="B447" s="26" t="s">
        <v>2005</v>
      </c>
      <c r="C447" s="34">
        <v>839.0</v>
      </c>
      <c r="D447" s="27" t="s">
        <v>10368</v>
      </c>
      <c r="E447" s="26" t="s">
        <v>106</v>
      </c>
      <c r="F447" s="26" t="s">
        <v>1905</v>
      </c>
      <c r="G447" s="26" t="s">
        <v>6130</v>
      </c>
      <c r="H447" s="26" t="s">
        <v>1592</v>
      </c>
      <c r="I447" s="26" t="s">
        <v>1338</v>
      </c>
      <c r="K447" s="30">
        <f>VLOOKUP(A447,'All Yearling Sale Lots'!$A$2:$O$3275,15)</f>
        <v>6000</v>
      </c>
      <c r="L447" s="6">
        <f t="shared" si="52"/>
        <v>1</v>
      </c>
    </row>
    <row r="448">
      <c r="A448" s="81" t="s">
        <v>106</v>
      </c>
      <c r="B448" s="80" t="s">
        <v>2005</v>
      </c>
      <c r="C448" s="85">
        <v>960.0</v>
      </c>
      <c r="D448" s="6" t="s">
        <v>10369</v>
      </c>
      <c r="E448" s="80" t="s">
        <v>1905</v>
      </c>
      <c r="F448" s="80" t="s">
        <v>3722</v>
      </c>
      <c r="H448" s="80" t="s">
        <v>1747</v>
      </c>
      <c r="I448" s="86" t="s">
        <v>9580</v>
      </c>
      <c r="K448" s="30">
        <f>VLOOKUP(A448,'All Yearling Sale Lots'!$A$2:$O$3275,15)</f>
        <v>6000</v>
      </c>
      <c r="L448" s="6">
        <f t="shared" si="52"/>
        <v>1</v>
      </c>
    </row>
    <row r="449">
      <c r="A449" s="26" t="s">
        <v>106</v>
      </c>
      <c r="B449" s="26" t="s">
        <v>2005</v>
      </c>
      <c r="C449" s="34">
        <v>960.0</v>
      </c>
      <c r="D449" s="27" t="s">
        <v>10369</v>
      </c>
      <c r="E449" s="26" t="s">
        <v>1905</v>
      </c>
      <c r="G449" s="26" t="s">
        <v>10370</v>
      </c>
      <c r="H449" s="26" t="s">
        <v>1747</v>
      </c>
      <c r="I449" s="26" t="s">
        <v>9580</v>
      </c>
      <c r="K449" s="30">
        <f>VLOOKUP(A449,'All Yearling Sale Lots'!$A$2:$O$3275,15)</f>
        <v>6000</v>
      </c>
      <c r="L449" s="6">
        <f t="shared" si="52"/>
        <v>1</v>
      </c>
    </row>
    <row r="450" ht="12.75" customHeight="1">
      <c r="A450" s="80" t="s">
        <v>106</v>
      </c>
      <c r="B450" s="80" t="s">
        <v>9482</v>
      </c>
      <c r="C450" s="85">
        <v>520.0</v>
      </c>
      <c r="D450" s="6" t="str">
        <f t="shared" ref="D450:D453" si="53">CONCAT(A450,G450)</f>
        <v>Nando Parrado (GB)Tandragee (USA)</v>
      </c>
      <c r="E450" s="80" t="s">
        <v>9578</v>
      </c>
      <c r="F450" s="80" t="s">
        <v>2007</v>
      </c>
      <c r="G450" s="80" t="s">
        <v>10371</v>
      </c>
      <c r="H450" s="80" t="s">
        <v>10372</v>
      </c>
      <c r="I450" s="80" t="s">
        <v>9653</v>
      </c>
      <c r="J450" s="6">
        <v>5000000.0</v>
      </c>
      <c r="K450" s="30">
        <f>VLOOKUP(A450,'All Yearling Sale Lots'!$A$2:$O$3275,15)</f>
        <v>6000</v>
      </c>
      <c r="L450" s="6">
        <f t="shared" si="52"/>
        <v>0</v>
      </c>
    </row>
    <row r="451" ht="12.75" customHeight="1">
      <c r="A451" s="80" t="s">
        <v>106</v>
      </c>
      <c r="B451" s="80" t="s">
        <v>9482</v>
      </c>
      <c r="C451" s="85">
        <v>531.0</v>
      </c>
      <c r="D451" s="6" t="str">
        <f t="shared" si="53"/>
        <v>Nando Parrado (GB)Three D Alexander (IRE)</v>
      </c>
      <c r="E451" s="80" t="s">
        <v>9563</v>
      </c>
      <c r="F451" s="80" t="s">
        <v>2010</v>
      </c>
      <c r="G451" s="80" t="s">
        <v>10373</v>
      </c>
      <c r="H451" s="80" t="s">
        <v>1713</v>
      </c>
      <c r="I451" s="80" t="s">
        <v>9653</v>
      </c>
      <c r="J451" s="6">
        <v>1.4E7</v>
      </c>
      <c r="K451" s="30">
        <f>VLOOKUP(A451,'All Yearling Sale Lots'!$A$2:$O$3275,15)</f>
        <v>6000</v>
      </c>
      <c r="L451" s="6">
        <f t="shared" si="52"/>
        <v>0</v>
      </c>
    </row>
    <row r="452">
      <c r="A452" s="80" t="s">
        <v>106</v>
      </c>
      <c r="B452" s="85" t="s">
        <v>9482</v>
      </c>
      <c r="C452" s="85">
        <v>528.0</v>
      </c>
      <c r="D452" s="6" t="str">
        <f t="shared" si="53"/>
        <v>Nando Parrado (GB)The Dylan Show (IRE)</v>
      </c>
      <c r="E452" s="80" t="s">
        <v>9563</v>
      </c>
      <c r="F452" s="80" t="s">
        <v>2010</v>
      </c>
      <c r="G452" s="80" t="s">
        <v>10374</v>
      </c>
      <c r="H452" s="80" t="s">
        <v>1713</v>
      </c>
      <c r="I452" s="80" t="s">
        <v>9469</v>
      </c>
      <c r="J452" s="6">
        <v>1.5E7</v>
      </c>
      <c r="K452" s="30">
        <f>VLOOKUP(A452,'All Yearling Sale Lots'!$A$2:$O$3275,15)</f>
        <v>6000</v>
      </c>
      <c r="L452" s="6">
        <f t="shared" si="52"/>
        <v>0</v>
      </c>
    </row>
    <row r="453">
      <c r="A453" s="80" t="str">
        <f>LEFT(G453, FIND(" x ", G453) - 1)</f>
        <v>Nando Parrado (GB)</v>
      </c>
      <c r="B453" s="80" t="s">
        <v>9482</v>
      </c>
      <c r="C453" s="85">
        <v>640.0</v>
      </c>
      <c r="D453" s="6" t="str">
        <f t="shared" si="53"/>
        <v>Nando Parrado (GB)Nando Parrado (GB) x Boldarra (USA)</v>
      </c>
      <c r="E453" s="80" t="s">
        <v>9563</v>
      </c>
      <c r="F453" s="80" t="s">
        <v>2010</v>
      </c>
      <c r="G453" s="80" t="s">
        <v>10375</v>
      </c>
      <c r="H453" s="80" t="s">
        <v>10376</v>
      </c>
      <c r="I453" s="80" t="s">
        <v>10377</v>
      </c>
      <c r="J453" s="6">
        <v>0.0</v>
      </c>
      <c r="K453" s="30">
        <f>VLOOKUP(A453,'All Yearling Sale Lots'!$A$2:$O$3275,15)</f>
        <v>6000</v>
      </c>
      <c r="L453" s="6">
        <f t="shared" si="52"/>
        <v>1</v>
      </c>
    </row>
    <row r="454">
      <c r="A454" s="6" t="s">
        <v>106</v>
      </c>
      <c r="B454" s="83" t="s">
        <v>9508</v>
      </c>
      <c r="C454" s="88" t="s">
        <v>8883</v>
      </c>
      <c r="D454" s="6" t="s">
        <v>10378</v>
      </c>
      <c r="E454" s="6" t="s">
        <v>1905</v>
      </c>
      <c r="F454" s="6" t="s">
        <v>1924</v>
      </c>
      <c r="G454" s="6" t="s">
        <v>10379</v>
      </c>
      <c r="H454" s="6" t="s">
        <v>1412</v>
      </c>
      <c r="I454" s="6" t="s">
        <v>9469</v>
      </c>
      <c r="J454" s="45">
        <v>1000.0</v>
      </c>
      <c r="K454" s="30">
        <f>VLOOKUP(A454,'All Yearling Sale Lots'!$A$2:$O$3275,15)</f>
        <v>6000</v>
      </c>
      <c r="L454" s="80">
        <v>1.0</v>
      </c>
    </row>
    <row r="455">
      <c r="A455" s="6" t="s">
        <v>107</v>
      </c>
      <c r="B455" s="26" t="s">
        <v>9609</v>
      </c>
      <c r="C455" s="39" t="s">
        <v>9950</v>
      </c>
      <c r="D455" s="28" t="s">
        <v>10380</v>
      </c>
      <c r="E455" s="28" t="s">
        <v>1905</v>
      </c>
      <c r="F455" s="28" t="s">
        <v>1924</v>
      </c>
      <c r="G455" s="53" t="s">
        <v>2205</v>
      </c>
      <c r="H455" s="28" t="s">
        <v>10381</v>
      </c>
      <c r="I455" s="28" t="s">
        <v>9465</v>
      </c>
      <c r="K455" s="30">
        <f>VLOOKUP(A455,'All Yearling Sale Lots'!$A$2:$O$3275,15)</f>
        <v>6000</v>
      </c>
      <c r="L455" s="6">
        <f t="shared" ref="L455:L466" si="54">IF(J455&lt;K455,1,0)</f>
        <v>1</v>
      </c>
    </row>
    <row r="456">
      <c r="A456" s="6" t="s">
        <v>107</v>
      </c>
      <c r="B456" s="80" t="s">
        <v>1937</v>
      </c>
      <c r="C456" s="44" t="s">
        <v>10382</v>
      </c>
      <c r="D456" s="6" t="s">
        <v>10383</v>
      </c>
      <c r="E456" s="6" t="s">
        <v>1902</v>
      </c>
      <c r="F456" s="6" t="s">
        <v>1924</v>
      </c>
      <c r="H456" s="6" t="s">
        <v>1789</v>
      </c>
      <c r="I456" s="6" t="s">
        <v>9469</v>
      </c>
      <c r="J456" s="45">
        <v>35000.0</v>
      </c>
      <c r="K456" s="30">
        <f>VLOOKUP(A456,'All Yearling Sale Lots'!$A$2:$O$3275,15)</f>
        <v>6000</v>
      </c>
      <c r="L456" s="6">
        <f t="shared" si="54"/>
        <v>0</v>
      </c>
    </row>
    <row r="457" ht="12.75" customHeight="1">
      <c r="A457" s="25" t="s">
        <v>107</v>
      </c>
      <c r="B457" s="35" t="s">
        <v>1949</v>
      </c>
      <c r="C457" s="27" t="s">
        <v>10384</v>
      </c>
      <c r="D457" s="28" t="s">
        <v>10385</v>
      </c>
      <c r="E457" s="28" t="s">
        <v>1905</v>
      </c>
      <c r="F457" s="28" t="s">
        <v>1924</v>
      </c>
      <c r="G457" s="28" t="s">
        <v>10386</v>
      </c>
      <c r="H457" s="32" t="s">
        <v>1690</v>
      </c>
      <c r="I457" s="32" t="s">
        <v>9465</v>
      </c>
      <c r="J457" s="29">
        <v>10800.0</v>
      </c>
      <c r="K457" s="49">
        <v>9000.0</v>
      </c>
      <c r="L457" s="6">
        <f t="shared" si="54"/>
        <v>0</v>
      </c>
    </row>
    <row r="458" ht="12.75" customHeight="1">
      <c r="A458" s="6" t="s">
        <v>107</v>
      </c>
      <c r="B458" s="81" t="s">
        <v>1949</v>
      </c>
      <c r="C458" s="6" t="s">
        <v>10387</v>
      </c>
      <c r="D458" s="6" t="s">
        <v>10388</v>
      </c>
      <c r="E458" s="82" t="s">
        <v>1905</v>
      </c>
      <c r="F458" s="6" t="s">
        <v>1924</v>
      </c>
      <c r="G458" s="6" t="s">
        <v>10389</v>
      </c>
      <c r="H458" s="10" t="s">
        <v>1736</v>
      </c>
      <c r="I458" s="10" t="s">
        <v>9469</v>
      </c>
      <c r="J458" s="7">
        <v>1200.0</v>
      </c>
      <c r="K458" s="7">
        <v>6000.0</v>
      </c>
      <c r="L458" s="6">
        <f t="shared" si="54"/>
        <v>1</v>
      </c>
    </row>
    <row r="459" ht="12.75" customHeight="1">
      <c r="A459" s="81" t="s">
        <v>108</v>
      </c>
      <c r="B459" s="94" t="s">
        <v>9556</v>
      </c>
      <c r="C459" s="101">
        <v>113.0</v>
      </c>
      <c r="D459" s="80" t="s">
        <v>10390</v>
      </c>
      <c r="E459" s="6" t="s">
        <v>1905</v>
      </c>
      <c r="F459" s="81"/>
      <c r="G459" s="80"/>
      <c r="H459" s="80" t="s">
        <v>1627</v>
      </c>
      <c r="I459" s="80" t="s">
        <v>10391</v>
      </c>
      <c r="J459" s="84">
        <v>150000.0</v>
      </c>
      <c r="K459" s="30">
        <f>VLOOKUP(A459,'All Yearling Sale Lots'!$A$2:$O$3275,15)</f>
        <v>6000</v>
      </c>
      <c r="L459" s="6">
        <f t="shared" si="54"/>
        <v>0</v>
      </c>
    </row>
    <row r="460" ht="12.75" customHeight="1">
      <c r="A460" s="107" t="s">
        <v>108</v>
      </c>
      <c r="B460" s="83" t="s">
        <v>9556</v>
      </c>
      <c r="C460" s="83">
        <v>262.0</v>
      </c>
      <c r="D460" s="80" t="s">
        <v>10392</v>
      </c>
      <c r="E460" s="6" t="s">
        <v>1905</v>
      </c>
      <c r="H460" s="80" t="s">
        <v>1819</v>
      </c>
      <c r="I460" s="80" t="s">
        <v>10393</v>
      </c>
      <c r="J460" s="91">
        <v>240000.0</v>
      </c>
      <c r="K460" s="30">
        <f>VLOOKUP(A460,'All Yearling Sale Lots'!$A$2:$O$3275,15)</f>
        <v>6000</v>
      </c>
      <c r="L460" s="6">
        <f t="shared" si="54"/>
        <v>0</v>
      </c>
    </row>
    <row r="461" ht="12.75" customHeight="1">
      <c r="A461" s="81" t="s">
        <v>108</v>
      </c>
      <c r="B461" s="83" t="s">
        <v>9556</v>
      </c>
      <c r="C461" s="83">
        <v>47.0</v>
      </c>
      <c r="D461" s="80" t="s">
        <v>10394</v>
      </c>
      <c r="E461" s="6" t="s">
        <v>1905</v>
      </c>
      <c r="F461" s="81"/>
      <c r="G461" s="80"/>
      <c r="H461" s="80" t="s">
        <v>1839</v>
      </c>
      <c r="I461" s="80" t="s">
        <v>10395</v>
      </c>
      <c r="J461" s="102"/>
      <c r="K461" s="30">
        <f>VLOOKUP(A461,'All Yearling Sale Lots'!$A$2:$O$3275,15)</f>
        <v>6000</v>
      </c>
      <c r="L461" s="6">
        <f t="shared" si="54"/>
        <v>1</v>
      </c>
    </row>
    <row r="462" ht="12.75" customHeight="1">
      <c r="A462" s="28" t="s">
        <v>108</v>
      </c>
      <c r="B462" s="26" t="s">
        <v>9609</v>
      </c>
      <c r="C462" s="39" t="s">
        <v>9382</v>
      </c>
      <c r="D462" s="28" t="s">
        <v>10396</v>
      </c>
      <c r="E462" s="28" t="s">
        <v>1905</v>
      </c>
      <c r="F462" s="28" t="s">
        <v>1924</v>
      </c>
      <c r="G462" s="53" t="s">
        <v>48</v>
      </c>
      <c r="H462" s="28" t="s">
        <v>1486</v>
      </c>
      <c r="I462" s="28" t="s">
        <v>9465</v>
      </c>
      <c r="K462" s="30">
        <f>VLOOKUP(A462,'All Yearling Sale Lots'!$A$2:$O$3275,15)</f>
        <v>6000</v>
      </c>
      <c r="L462" s="6">
        <f t="shared" si="54"/>
        <v>1</v>
      </c>
    </row>
    <row r="463" ht="12.75" customHeight="1">
      <c r="A463" s="28" t="s">
        <v>108</v>
      </c>
      <c r="B463" s="26" t="s">
        <v>9609</v>
      </c>
      <c r="C463" s="39" t="s">
        <v>8203</v>
      </c>
      <c r="D463" s="28" t="s">
        <v>10397</v>
      </c>
      <c r="E463" s="28" t="s">
        <v>1905</v>
      </c>
      <c r="F463" s="28" t="s">
        <v>1952</v>
      </c>
      <c r="G463" s="28" t="s">
        <v>10398</v>
      </c>
      <c r="H463" s="28" t="s">
        <v>1690</v>
      </c>
      <c r="I463" s="28" t="s">
        <v>9469</v>
      </c>
      <c r="J463" s="96">
        <v>108000.0</v>
      </c>
      <c r="K463" s="30">
        <f>VLOOKUP(A463,'All Yearling Sale Lots'!$A$2:$O$3275,15)</f>
        <v>6000</v>
      </c>
      <c r="L463" s="6">
        <f t="shared" si="54"/>
        <v>0</v>
      </c>
    </row>
    <row r="464" ht="12.75" customHeight="1">
      <c r="A464" s="97" t="s">
        <v>108</v>
      </c>
      <c r="B464" s="80" t="s">
        <v>9609</v>
      </c>
      <c r="C464" s="98" t="s">
        <v>8203</v>
      </c>
      <c r="D464" s="6" t="s">
        <v>10397</v>
      </c>
      <c r="E464" s="6" t="s">
        <v>1905</v>
      </c>
      <c r="F464" s="6" t="s">
        <v>1952</v>
      </c>
      <c r="G464" s="6" t="s">
        <v>48</v>
      </c>
      <c r="H464" s="99" t="s">
        <v>1690</v>
      </c>
      <c r="I464" s="6" t="s">
        <v>9469</v>
      </c>
      <c r="J464" s="96">
        <v>108000.0</v>
      </c>
      <c r="K464" s="30">
        <f>VLOOKUP(A464,'All Yearling Sale Lots'!$A$2:$O$3275,15)</f>
        <v>6000</v>
      </c>
      <c r="L464" s="6">
        <f t="shared" si="54"/>
        <v>0</v>
      </c>
    </row>
    <row r="465" ht="12.75" customHeight="1">
      <c r="A465" s="6" t="s">
        <v>108</v>
      </c>
      <c r="B465" s="26" t="s">
        <v>1937</v>
      </c>
      <c r="C465" s="44" t="s">
        <v>10399</v>
      </c>
      <c r="D465" s="6" t="s">
        <v>10400</v>
      </c>
      <c r="E465" s="6" t="s">
        <v>1905</v>
      </c>
      <c r="F465" s="6" t="s">
        <v>1924</v>
      </c>
      <c r="G465" s="6" t="s">
        <v>10401</v>
      </c>
      <c r="H465" s="6" t="s">
        <v>1729</v>
      </c>
      <c r="I465" s="6" t="s">
        <v>9469</v>
      </c>
      <c r="J465" s="45">
        <v>40000.0</v>
      </c>
      <c r="K465" s="30">
        <f>VLOOKUP(A465,'All Yearling Sale Lots'!$A$2:$O$3275,15)</f>
        <v>6000</v>
      </c>
      <c r="L465" s="6">
        <f t="shared" si="54"/>
        <v>0</v>
      </c>
    </row>
    <row r="466" ht="12.75" customHeight="1">
      <c r="A466" s="6" t="s">
        <v>108</v>
      </c>
      <c r="B466" s="81" t="s">
        <v>1949</v>
      </c>
      <c r="C466" s="6" t="s">
        <v>10402</v>
      </c>
      <c r="D466" s="6" t="s">
        <v>10403</v>
      </c>
      <c r="E466" s="82" t="s">
        <v>1905</v>
      </c>
      <c r="F466" s="6" t="s">
        <v>1952</v>
      </c>
      <c r="G466" s="6" t="s">
        <v>10404</v>
      </c>
      <c r="H466" s="10" t="s">
        <v>813</v>
      </c>
      <c r="I466" s="10" t="s">
        <v>9469</v>
      </c>
      <c r="J466" s="7">
        <v>16800.0</v>
      </c>
      <c r="K466" s="7">
        <v>6000.0</v>
      </c>
      <c r="L466" s="6">
        <f t="shared" si="54"/>
        <v>0</v>
      </c>
    </row>
    <row r="467" ht="12.75" customHeight="1">
      <c r="A467" s="81" t="s">
        <v>110</v>
      </c>
      <c r="B467" s="94" t="s">
        <v>9556</v>
      </c>
      <c r="C467" s="83">
        <v>165.0</v>
      </c>
      <c r="D467" s="80" t="s">
        <v>10405</v>
      </c>
      <c r="E467" s="80" t="s">
        <v>1902</v>
      </c>
      <c r="F467" s="81"/>
      <c r="G467" s="80"/>
      <c r="H467" s="80" t="s">
        <v>1431</v>
      </c>
      <c r="I467" s="80" t="s">
        <v>10406</v>
      </c>
      <c r="J467" s="102"/>
      <c r="K467" s="30">
        <f>VLOOKUP(A467,'All Yearling Sale Lots'!$A$2:$O$3275,15)</f>
        <v>100000</v>
      </c>
      <c r="L467" s="80">
        <v>0.0</v>
      </c>
    </row>
    <row r="468" ht="12.75" customHeight="1">
      <c r="A468" s="81" t="s">
        <v>110</v>
      </c>
      <c r="B468" s="94" t="s">
        <v>9556</v>
      </c>
      <c r="C468" s="101">
        <v>121.0</v>
      </c>
      <c r="D468" s="80" t="s">
        <v>10407</v>
      </c>
      <c r="E468" s="6" t="s">
        <v>1905</v>
      </c>
      <c r="F468" s="81"/>
      <c r="G468" s="80"/>
      <c r="H468" s="80" t="s">
        <v>1449</v>
      </c>
      <c r="I468" s="80" t="s">
        <v>10408</v>
      </c>
      <c r="J468" s="84">
        <v>80000.0</v>
      </c>
      <c r="K468" s="30">
        <f>VLOOKUP(A468,'All Yearling Sale Lots'!$A$2:$O$3275,15)</f>
        <v>100000</v>
      </c>
      <c r="L468" s="92">
        <v>1.0</v>
      </c>
    </row>
    <row r="469" ht="12.75" customHeight="1">
      <c r="A469" s="81" t="s">
        <v>110</v>
      </c>
      <c r="B469" s="83" t="s">
        <v>9556</v>
      </c>
      <c r="C469" s="83">
        <v>237.0</v>
      </c>
      <c r="D469" s="80" t="s">
        <v>10409</v>
      </c>
      <c r="E469" s="6" t="s">
        <v>1905</v>
      </c>
      <c r="F469" s="81"/>
      <c r="G469" s="80"/>
      <c r="H469" s="80" t="s">
        <v>1839</v>
      </c>
      <c r="I469" s="80" t="s">
        <v>9591</v>
      </c>
      <c r="J469" s="91">
        <v>150000.0</v>
      </c>
      <c r="K469" s="30">
        <f>VLOOKUP(A469,'All Yearling Sale Lots'!$A$2:$O$3275,15)</f>
        <v>100000</v>
      </c>
      <c r="L469" s="6">
        <f t="shared" ref="L469:L479" si="55">IF(J469&lt;K469,1,0)</f>
        <v>0</v>
      </c>
    </row>
    <row r="470" ht="12.75" customHeight="1">
      <c r="A470" s="28" t="s">
        <v>110</v>
      </c>
      <c r="B470" s="26" t="s">
        <v>9609</v>
      </c>
      <c r="C470" s="39" t="s">
        <v>10410</v>
      </c>
      <c r="D470" s="28" t="s">
        <v>10411</v>
      </c>
      <c r="E470" s="28" t="s">
        <v>1905</v>
      </c>
      <c r="F470" s="28" t="s">
        <v>1924</v>
      </c>
      <c r="G470" s="28" t="s">
        <v>10412</v>
      </c>
      <c r="H470" s="28" t="s">
        <v>1515</v>
      </c>
      <c r="I470" s="28" t="s">
        <v>9469</v>
      </c>
      <c r="J470" s="96">
        <v>180000.0</v>
      </c>
      <c r="K470" s="30">
        <f>VLOOKUP(A470,'All Yearling Sale Lots'!$A$2:$O$3275,15)</f>
        <v>100000</v>
      </c>
      <c r="L470" s="6">
        <f t="shared" si="55"/>
        <v>0</v>
      </c>
    </row>
    <row r="471">
      <c r="A471" s="97" t="s">
        <v>110</v>
      </c>
      <c r="B471" s="80" t="s">
        <v>9609</v>
      </c>
      <c r="C471" s="98" t="s">
        <v>10410</v>
      </c>
      <c r="D471" s="6" t="s">
        <v>10411</v>
      </c>
      <c r="E471" s="6" t="s">
        <v>1905</v>
      </c>
      <c r="F471" s="6" t="s">
        <v>1924</v>
      </c>
      <c r="G471" s="6" t="s">
        <v>48</v>
      </c>
      <c r="H471" s="99" t="s">
        <v>1515</v>
      </c>
      <c r="I471" s="6" t="s">
        <v>9469</v>
      </c>
      <c r="J471" s="96">
        <v>180000.0</v>
      </c>
      <c r="K471" s="30">
        <f>VLOOKUP(A471,'All Yearling Sale Lots'!$A$2:$O$3275,15)</f>
        <v>100000</v>
      </c>
      <c r="L471" s="6">
        <f t="shared" si="55"/>
        <v>0</v>
      </c>
    </row>
    <row r="472">
      <c r="A472" s="28" t="s">
        <v>110</v>
      </c>
      <c r="B472" s="26" t="s">
        <v>9609</v>
      </c>
      <c r="C472" s="39" t="s">
        <v>5081</v>
      </c>
      <c r="D472" s="28" t="s">
        <v>10413</v>
      </c>
      <c r="E472" s="28" t="s">
        <v>1902</v>
      </c>
      <c r="F472" s="28" t="s">
        <v>1924</v>
      </c>
      <c r="G472" s="28" t="s">
        <v>10414</v>
      </c>
      <c r="H472" s="28" t="s">
        <v>1578</v>
      </c>
      <c r="I472" s="28" t="s">
        <v>9469</v>
      </c>
      <c r="J472" s="96">
        <v>96000.0</v>
      </c>
      <c r="K472" s="30">
        <f>VLOOKUP(A472,'All Yearling Sale Lots'!$A$2:$O$3275,15)</f>
        <v>100000</v>
      </c>
      <c r="L472" s="6">
        <f t="shared" si="55"/>
        <v>1</v>
      </c>
    </row>
    <row r="473">
      <c r="A473" s="97" t="s">
        <v>110</v>
      </c>
      <c r="B473" s="80" t="s">
        <v>9609</v>
      </c>
      <c r="C473" s="98" t="s">
        <v>5081</v>
      </c>
      <c r="D473" s="6" t="s">
        <v>10413</v>
      </c>
      <c r="E473" s="6" t="s">
        <v>1902</v>
      </c>
      <c r="F473" s="6" t="s">
        <v>1924</v>
      </c>
      <c r="G473" s="6" t="s">
        <v>48</v>
      </c>
      <c r="H473" s="99" t="s">
        <v>1578</v>
      </c>
      <c r="I473" s="6" t="s">
        <v>9469</v>
      </c>
      <c r="J473" s="96">
        <v>96000.0</v>
      </c>
      <c r="K473" s="30">
        <f>VLOOKUP(A473,'All Yearling Sale Lots'!$A$2:$O$3275,15)</f>
        <v>100000</v>
      </c>
      <c r="L473" s="6">
        <f t="shared" si="55"/>
        <v>1</v>
      </c>
    </row>
    <row r="474">
      <c r="A474" s="28" t="s">
        <v>110</v>
      </c>
      <c r="B474" s="26" t="s">
        <v>9609</v>
      </c>
      <c r="C474" s="39" t="s">
        <v>10219</v>
      </c>
      <c r="D474" s="28" t="s">
        <v>10415</v>
      </c>
      <c r="E474" s="28" t="s">
        <v>1905</v>
      </c>
      <c r="F474" s="28" t="s">
        <v>1952</v>
      </c>
      <c r="G474" s="28" t="s">
        <v>10416</v>
      </c>
      <c r="H474" s="28" t="s">
        <v>1612</v>
      </c>
      <c r="I474" s="28" t="s">
        <v>9469</v>
      </c>
      <c r="J474" s="96">
        <v>156000.0</v>
      </c>
      <c r="K474" s="30">
        <f>VLOOKUP(A474,'All Yearling Sale Lots'!$A$2:$O$3275,15)</f>
        <v>100000</v>
      </c>
      <c r="L474" s="6">
        <f t="shared" si="55"/>
        <v>0</v>
      </c>
    </row>
    <row r="475">
      <c r="A475" s="97" t="s">
        <v>110</v>
      </c>
      <c r="B475" s="80" t="s">
        <v>9609</v>
      </c>
      <c r="C475" s="98" t="s">
        <v>10219</v>
      </c>
      <c r="D475" s="6" t="s">
        <v>10415</v>
      </c>
      <c r="E475" s="6" t="s">
        <v>1905</v>
      </c>
      <c r="F475" s="6" t="s">
        <v>1952</v>
      </c>
      <c r="G475" s="6" t="s">
        <v>48</v>
      </c>
      <c r="H475" s="99" t="s">
        <v>1612</v>
      </c>
      <c r="I475" s="6" t="s">
        <v>9469</v>
      </c>
      <c r="J475" s="96">
        <v>156000.0</v>
      </c>
      <c r="K475" s="30">
        <f>VLOOKUP(A475,'All Yearling Sale Lots'!$A$2:$O$3275,15)</f>
        <v>100000</v>
      </c>
      <c r="L475" s="6">
        <f t="shared" si="55"/>
        <v>0</v>
      </c>
    </row>
    <row r="476">
      <c r="A476" s="28" t="s">
        <v>110</v>
      </c>
      <c r="B476" s="26" t="s">
        <v>9609</v>
      </c>
      <c r="C476" s="39" t="s">
        <v>8569</v>
      </c>
      <c r="D476" s="28" t="s">
        <v>10417</v>
      </c>
      <c r="E476" s="28" t="s">
        <v>1902</v>
      </c>
      <c r="F476" s="28" t="s">
        <v>1924</v>
      </c>
      <c r="G476" s="28" t="s">
        <v>10418</v>
      </c>
      <c r="H476" s="28" t="s">
        <v>1714</v>
      </c>
      <c r="I476" s="28" t="s">
        <v>9469</v>
      </c>
      <c r="J476" s="96">
        <v>336000.0</v>
      </c>
      <c r="K476" s="30">
        <f>VLOOKUP(A476,'All Yearling Sale Lots'!$A$2:$O$3275,15)</f>
        <v>100000</v>
      </c>
      <c r="L476" s="6">
        <f t="shared" si="55"/>
        <v>0</v>
      </c>
    </row>
    <row r="477">
      <c r="A477" s="97" t="s">
        <v>110</v>
      </c>
      <c r="B477" s="80" t="s">
        <v>9609</v>
      </c>
      <c r="C477" s="98" t="s">
        <v>8569</v>
      </c>
      <c r="D477" s="6" t="s">
        <v>10417</v>
      </c>
      <c r="E477" s="6" t="s">
        <v>1902</v>
      </c>
      <c r="F477" s="6" t="s">
        <v>1924</v>
      </c>
      <c r="G477" s="6" t="s">
        <v>48</v>
      </c>
      <c r="H477" s="6" t="s">
        <v>1714</v>
      </c>
      <c r="I477" s="99" t="s">
        <v>9469</v>
      </c>
      <c r="J477" s="96">
        <v>336000.0</v>
      </c>
      <c r="K477" s="30">
        <f>VLOOKUP(A477,'All Yearling Sale Lots'!$A$2:$O$3275,15)</f>
        <v>100000</v>
      </c>
      <c r="L477" s="6">
        <f t="shared" si="55"/>
        <v>0</v>
      </c>
    </row>
    <row r="478">
      <c r="A478" s="28" t="s">
        <v>110</v>
      </c>
      <c r="B478" s="26" t="s">
        <v>9609</v>
      </c>
      <c r="C478" s="39" t="s">
        <v>10419</v>
      </c>
      <c r="D478" s="28" t="s">
        <v>10420</v>
      </c>
      <c r="E478" s="28" t="s">
        <v>1905</v>
      </c>
      <c r="F478" s="28" t="s">
        <v>2382</v>
      </c>
      <c r="G478" s="28" t="s">
        <v>10421</v>
      </c>
      <c r="H478" s="28" t="s">
        <v>1839</v>
      </c>
      <c r="I478" s="28" t="s">
        <v>9469</v>
      </c>
      <c r="J478" s="96">
        <v>96000.0</v>
      </c>
      <c r="K478" s="30">
        <f>VLOOKUP(A478,'All Yearling Sale Lots'!$A$2:$O$3275,15)</f>
        <v>100000</v>
      </c>
      <c r="L478" s="6">
        <f t="shared" si="55"/>
        <v>1</v>
      </c>
    </row>
    <row r="479">
      <c r="A479" s="97" t="s">
        <v>110</v>
      </c>
      <c r="B479" s="80" t="s">
        <v>9609</v>
      </c>
      <c r="C479" s="98" t="s">
        <v>10419</v>
      </c>
      <c r="D479" s="6" t="s">
        <v>10420</v>
      </c>
      <c r="E479" s="6" t="s">
        <v>1905</v>
      </c>
      <c r="F479" s="6" t="s">
        <v>2382</v>
      </c>
      <c r="G479" s="6" t="s">
        <v>48</v>
      </c>
      <c r="H479" s="99" t="s">
        <v>1839</v>
      </c>
      <c r="I479" s="6" t="s">
        <v>9469</v>
      </c>
      <c r="J479" s="96">
        <v>96000.0</v>
      </c>
      <c r="K479" s="30">
        <f>VLOOKUP(A479,'All Yearling Sale Lots'!$A$2:$O$3275,15)</f>
        <v>100000</v>
      </c>
      <c r="L479" s="6">
        <f t="shared" si="55"/>
        <v>1</v>
      </c>
    </row>
    <row r="480">
      <c r="A480" s="6" t="s">
        <v>110</v>
      </c>
      <c r="B480" s="80" t="s">
        <v>1937</v>
      </c>
      <c r="C480" s="44" t="s">
        <v>6148</v>
      </c>
      <c r="D480" s="6" t="s">
        <v>10422</v>
      </c>
      <c r="E480" s="6" t="s">
        <v>1905</v>
      </c>
      <c r="F480" s="6" t="s">
        <v>1924</v>
      </c>
      <c r="G480" s="6" t="s">
        <v>10423</v>
      </c>
      <c r="H480" s="6" t="s">
        <v>1450</v>
      </c>
      <c r="I480" s="6" t="s">
        <v>9469</v>
      </c>
      <c r="J480" s="45">
        <v>50000.0</v>
      </c>
      <c r="K480" s="30">
        <f>VLOOKUP(A480,'All Yearling Sale Lots'!$A$2:$O$3275,15)</f>
        <v>100000</v>
      </c>
      <c r="L480" s="80">
        <v>1.0</v>
      </c>
    </row>
    <row r="481">
      <c r="A481" s="6" t="s">
        <v>110</v>
      </c>
      <c r="B481" s="80" t="s">
        <v>1937</v>
      </c>
      <c r="C481" s="44" t="s">
        <v>3324</v>
      </c>
      <c r="D481" s="6" t="s">
        <v>10424</v>
      </c>
      <c r="E481" s="6" t="s">
        <v>1902</v>
      </c>
      <c r="F481" s="6" t="s">
        <v>1924</v>
      </c>
      <c r="G481" s="6" t="s">
        <v>10425</v>
      </c>
      <c r="H481" s="6" t="s">
        <v>1450</v>
      </c>
      <c r="I481" s="6" t="s">
        <v>9469</v>
      </c>
      <c r="J481" s="45">
        <v>75000.0</v>
      </c>
      <c r="K481" s="30">
        <f>VLOOKUP(A481,'All Yearling Sale Lots'!$A$2:$O$3275,15)</f>
        <v>100000</v>
      </c>
      <c r="L481" s="80">
        <v>1.0</v>
      </c>
    </row>
    <row r="482">
      <c r="A482" s="6" t="s">
        <v>110</v>
      </c>
      <c r="B482" s="80" t="s">
        <v>1937</v>
      </c>
      <c r="C482" s="44" t="s">
        <v>3223</v>
      </c>
      <c r="D482" s="6" t="s">
        <v>10426</v>
      </c>
      <c r="E482" s="6" t="s">
        <v>1902</v>
      </c>
      <c r="F482" s="6" t="s">
        <v>1924</v>
      </c>
      <c r="G482" s="6" t="s">
        <v>10427</v>
      </c>
      <c r="H482" s="6" t="s">
        <v>1539</v>
      </c>
      <c r="I482" s="6" t="s">
        <v>9469</v>
      </c>
      <c r="J482" s="45">
        <v>200000.0</v>
      </c>
      <c r="K482" s="30">
        <f>VLOOKUP(A482,'All Yearling Sale Lots'!$A$2:$O$3275,15)</f>
        <v>100000</v>
      </c>
      <c r="L482" s="6">
        <f t="shared" ref="L482:L497" si="56">IF(J482&lt;K482,1,0)</f>
        <v>0</v>
      </c>
    </row>
    <row r="483">
      <c r="A483" s="6" t="s">
        <v>111</v>
      </c>
      <c r="B483" s="80" t="s">
        <v>9508</v>
      </c>
      <c r="C483" s="88" t="s">
        <v>1946</v>
      </c>
      <c r="D483" s="6" t="s">
        <v>10428</v>
      </c>
      <c r="E483" s="6" t="s">
        <v>1902</v>
      </c>
      <c r="F483" s="6" t="s">
        <v>1952</v>
      </c>
      <c r="G483" s="6" t="s">
        <v>10429</v>
      </c>
      <c r="H483" s="6" t="s">
        <v>1579</v>
      </c>
      <c r="I483" s="6" t="s">
        <v>9469</v>
      </c>
      <c r="J483" s="45">
        <v>40000.0</v>
      </c>
      <c r="K483" s="30">
        <f>VLOOKUP(A483,'All Yearling Sale Lots'!$A$2:$O$3275,15)</f>
        <v>150000</v>
      </c>
      <c r="L483" s="6">
        <f t="shared" si="56"/>
        <v>1</v>
      </c>
    </row>
    <row r="484">
      <c r="A484" s="80" t="s">
        <v>111</v>
      </c>
      <c r="B484" s="83" t="s">
        <v>9479</v>
      </c>
      <c r="C484" s="83">
        <v>370.0</v>
      </c>
      <c r="D484" s="80" t="s">
        <v>10430</v>
      </c>
      <c r="E484" s="6" t="s">
        <v>1905</v>
      </c>
      <c r="H484" s="80" t="s">
        <v>1481</v>
      </c>
      <c r="I484" s="80" t="s">
        <v>10431</v>
      </c>
      <c r="J484" s="90">
        <v>0.0</v>
      </c>
      <c r="K484" s="30">
        <f>VLOOKUP(A484,'All Yearling Sale Lots'!$A$2:$O$3275,15)</f>
        <v>150000</v>
      </c>
      <c r="L484" s="6">
        <f t="shared" si="56"/>
        <v>1</v>
      </c>
    </row>
    <row r="485">
      <c r="A485" s="80" t="s">
        <v>111</v>
      </c>
      <c r="B485" s="83" t="s">
        <v>9479</v>
      </c>
      <c r="C485" s="83">
        <v>477.0</v>
      </c>
      <c r="D485" s="80" t="s">
        <v>10432</v>
      </c>
      <c r="E485" s="6" t="s">
        <v>1902</v>
      </c>
      <c r="H485" s="80" t="s">
        <v>1481</v>
      </c>
      <c r="I485" s="80" t="s">
        <v>10433</v>
      </c>
      <c r="J485" s="90">
        <v>0.0</v>
      </c>
      <c r="K485" s="30">
        <f>VLOOKUP(A485,'All Yearling Sale Lots'!$A$2:$O$3275,15)</f>
        <v>150000</v>
      </c>
      <c r="L485" s="6">
        <f t="shared" si="56"/>
        <v>1</v>
      </c>
    </row>
    <row r="486">
      <c r="A486" s="81" t="s">
        <v>111</v>
      </c>
      <c r="B486" s="83" t="s">
        <v>9556</v>
      </c>
      <c r="C486" s="83">
        <v>202.0</v>
      </c>
      <c r="D486" s="80" t="s">
        <v>10434</v>
      </c>
      <c r="E486" s="6" t="s">
        <v>1905</v>
      </c>
      <c r="F486" s="81"/>
      <c r="G486" s="80"/>
      <c r="H486" s="80" t="s">
        <v>1481</v>
      </c>
      <c r="I486" s="80" t="s">
        <v>10435</v>
      </c>
      <c r="J486" s="102"/>
      <c r="K486" s="30">
        <f>VLOOKUP(A486,'All Yearling Sale Lots'!$A$2:$O$3275,15)</f>
        <v>150000</v>
      </c>
      <c r="L486" s="6">
        <f t="shared" si="56"/>
        <v>1</v>
      </c>
    </row>
    <row r="487">
      <c r="A487" s="27" t="s">
        <v>111</v>
      </c>
      <c r="B487" s="34" t="s">
        <v>9609</v>
      </c>
      <c r="C487" s="39" t="s">
        <v>5590</v>
      </c>
      <c r="D487" s="28" t="s">
        <v>10436</v>
      </c>
      <c r="E487" s="28" t="s">
        <v>1902</v>
      </c>
      <c r="F487" s="28" t="s">
        <v>1952</v>
      </c>
      <c r="G487" s="28" t="s">
        <v>10437</v>
      </c>
      <c r="H487" s="58" t="s">
        <v>1729</v>
      </c>
      <c r="I487" s="53" t="s">
        <v>9469</v>
      </c>
      <c r="J487" s="105">
        <v>108000.0</v>
      </c>
      <c r="K487" s="30">
        <f>VLOOKUP(A487,'All Yearling Sale Lots'!$A$2:$O$3275,15)</f>
        <v>150000</v>
      </c>
      <c r="L487" s="6">
        <f t="shared" si="56"/>
        <v>1</v>
      </c>
    </row>
    <row r="488">
      <c r="A488" s="6" t="s">
        <v>111</v>
      </c>
      <c r="B488" s="80" t="s">
        <v>1937</v>
      </c>
      <c r="C488" s="44" t="s">
        <v>7596</v>
      </c>
      <c r="D488" s="6" t="s">
        <v>10438</v>
      </c>
      <c r="E488" s="6" t="s">
        <v>1905</v>
      </c>
      <c r="F488" s="6" t="s">
        <v>1924</v>
      </c>
      <c r="G488" s="6" t="s">
        <v>10439</v>
      </c>
      <c r="H488" s="6" t="s">
        <v>1482</v>
      </c>
      <c r="I488" s="6" t="s">
        <v>9469</v>
      </c>
      <c r="J488" s="45">
        <v>30000.0</v>
      </c>
      <c r="K488" s="30">
        <f>VLOOKUP(A488,'All Yearling Sale Lots'!$A$2:$O$3275,15)</f>
        <v>150000</v>
      </c>
      <c r="L488" s="6">
        <f t="shared" si="56"/>
        <v>1</v>
      </c>
    </row>
    <row r="489">
      <c r="A489" s="80" t="s">
        <v>10440</v>
      </c>
      <c r="B489" s="80" t="s">
        <v>9609</v>
      </c>
      <c r="C489" s="106" t="s">
        <v>5590</v>
      </c>
      <c r="D489" s="6" t="s">
        <v>10436</v>
      </c>
      <c r="E489" s="6" t="s">
        <v>1902</v>
      </c>
      <c r="F489" s="6" t="s">
        <v>1952</v>
      </c>
      <c r="G489" s="6" t="s">
        <v>3882</v>
      </c>
      <c r="H489" s="6" t="s">
        <v>1729</v>
      </c>
      <c r="I489" s="99" t="s">
        <v>9469</v>
      </c>
      <c r="J489" s="96">
        <v>108000.0</v>
      </c>
      <c r="K489" s="30">
        <f>VLOOKUP(A489,'All Yearling Sale Lots'!$A$2:$O$3275,15)</f>
        <v>150000</v>
      </c>
      <c r="L489" s="6">
        <f t="shared" si="56"/>
        <v>1</v>
      </c>
    </row>
    <row r="490">
      <c r="A490" s="80" t="s">
        <v>112</v>
      </c>
      <c r="B490" s="83" t="s">
        <v>9479</v>
      </c>
      <c r="C490" s="83">
        <v>414.0</v>
      </c>
      <c r="D490" s="80" t="s">
        <v>10441</v>
      </c>
      <c r="E490" s="6" t="s">
        <v>1902</v>
      </c>
      <c r="H490" s="80" t="s">
        <v>1571</v>
      </c>
      <c r="I490" s="80" t="s">
        <v>10442</v>
      </c>
      <c r="J490" s="84">
        <v>125000.0</v>
      </c>
      <c r="K490" s="30">
        <f>VLOOKUP(A490,'All Yearling Sale Lots'!$A$2:$O$3275,15)</f>
        <v>18000</v>
      </c>
      <c r="L490" s="6">
        <f t="shared" si="56"/>
        <v>0</v>
      </c>
    </row>
    <row r="491">
      <c r="A491" s="6" t="s">
        <v>112</v>
      </c>
      <c r="B491" s="80" t="s">
        <v>1900</v>
      </c>
      <c r="C491" s="6">
        <v>345.0</v>
      </c>
      <c r="D491" s="6" t="s">
        <v>10443</v>
      </c>
      <c r="E491" s="6" t="s">
        <v>1905</v>
      </c>
      <c r="G491" s="6" t="s">
        <v>10444</v>
      </c>
      <c r="H491" s="6" t="s">
        <v>1874</v>
      </c>
      <c r="J491" s="6" t="s">
        <v>9523</v>
      </c>
      <c r="K491" s="30">
        <f>VLOOKUP(A491,'All Yearling Sale Lots'!$A$2:$O$3275,15)</f>
        <v>18000</v>
      </c>
      <c r="L491" s="6">
        <f t="shared" si="56"/>
        <v>0</v>
      </c>
    </row>
    <row r="492">
      <c r="A492" s="6" t="s">
        <v>112</v>
      </c>
      <c r="B492" s="80" t="s">
        <v>1937</v>
      </c>
      <c r="C492" s="44" t="s">
        <v>10445</v>
      </c>
      <c r="D492" s="6" t="s">
        <v>10446</v>
      </c>
      <c r="E492" s="6" t="s">
        <v>1902</v>
      </c>
      <c r="F492" s="6" t="s">
        <v>1924</v>
      </c>
      <c r="H492" s="6" t="s">
        <v>1712</v>
      </c>
      <c r="I492" s="6" t="s">
        <v>9469</v>
      </c>
      <c r="J492" s="45">
        <v>52000.0</v>
      </c>
      <c r="K492" s="30">
        <f>VLOOKUP(A492,'All Yearling Sale Lots'!$A$2:$O$3275,15)</f>
        <v>18000</v>
      </c>
      <c r="L492" s="6">
        <f t="shared" si="56"/>
        <v>0</v>
      </c>
    </row>
    <row r="493">
      <c r="A493" s="6" t="s">
        <v>112</v>
      </c>
      <c r="B493" s="26" t="s">
        <v>1937</v>
      </c>
      <c r="C493" s="44" t="s">
        <v>10445</v>
      </c>
      <c r="D493" s="6" t="s">
        <v>10446</v>
      </c>
      <c r="E493" s="6" t="s">
        <v>1902</v>
      </c>
      <c r="F493" s="6" t="s">
        <v>1924</v>
      </c>
      <c r="G493" s="6" t="s">
        <v>10447</v>
      </c>
      <c r="H493" s="6" t="s">
        <v>1712</v>
      </c>
      <c r="I493" s="6" t="s">
        <v>9469</v>
      </c>
      <c r="J493" s="45">
        <v>52000.0</v>
      </c>
      <c r="K493" s="30">
        <f>VLOOKUP(A493,'All Yearling Sale Lots'!$A$2:$O$3275,15)</f>
        <v>18000</v>
      </c>
      <c r="L493" s="6">
        <f t="shared" si="56"/>
        <v>0</v>
      </c>
    </row>
    <row r="494">
      <c r="A494" s="6" t="s">
        <v>112</v>
      </c>
      <c r="B494" s="81" t="s">
        <v>1949</v>
      </c>
      <c r="C494" s="6" t="s">
        <v>10448</v>
      </c>
      <c r="D494" s="6" t="s">
        <v>10449</v>
      </c>
      <c r="E494" s="82" t="s">
        <v>1902</v>
      </c>
      <c r="F494" s="6" t="s">
        <v>1924</v>
      </c>
      <c r="G494" s="6" t="s">
        <v>10450</v>
      </c>
      <c r="H494" s="10" t="s">
        <v>1726</v>
      </c>
      <c r="I494" s="10" t="s">
        <v>9469</v>
      </c>
      <c r="J494" s="7">
        <v>14400.0</v>
      </c>
      <c r="K494" s="7">
        <v>18000.0</v>
      </c>
      <c r="L494" s="6">
        <f t="shared" si="56"/>
        <v>1</v>
      </c>
    </row>
    <row r="495">
      <c r="A495" s="80" t="str">
        <f>TRIM(RIGHT(D495, LEN(D495) - FIND("x", D495)))</f>
        <v>of Spain (IRE) x Essonite (IRE)</v>
      </c>
      <c r="B495" s="80" t="s">
        <v>9482</v>
      </c>
      <c r="C495" s="85">
        <v>733.0</v>
      </c>
      <c r="D495" s="80" t="s">
        <v>10451</v>
      </c>
      <c r="E495" s="80" t="s">
        <v>1905</v>
      </c>
      <c r="F495" s="80" t="s">
        <v>2019</v>
      </c>
      <c r="H495" s="80" t="s">
        <v>1747</v>
      </c>
      <c r="I495" s="80" t="s">
        <v>9632</v>
      </c>
      <c r="J495" s="92">
        <v>8000.0</v>
      </c>
      <c r="K495" s="30">
        <f>VLOOKUP(A495,'All Yearling Sale Lots'!$A$2:$O$3275,15)</f>
        <v>18000</v>
      </c>
      <c r="L495" s="6">
        <f t="shared" si="56"/>
        <v>1</v>
      </c>
    </row>
    <row r="496">
      <c r="A496" s="6" t="s">
        <v>113</v>
      </c>
      <c r="B496" s="80" t="s">
        <v>9508</v>
      </c>
      <c r="C496" s="88" t="s">
        <v>10410</v>
      </c>
      <c r="D496" s="6" t="s">
        <v>10452</v>
      </c>
      <c r="E496" s="6" t="s">
        <v>1905</v>
      </c>
      <c r="F496" s="6" t="s">
        <v>1952</v>
      </c>
      <c r="G496" s="6" t="s">
        <v>10453</v>
      </c>
      <c r="H496" s="6" t="s">
        <v>1788</v>
      </c>
      <c r="I496" s="6" t="s">
        <v>9469</v>
      </c>
      <c r="J496" s="45">
        <v>40000.0</v>
      </c>
      <c r="K496" s="30">
        <f>VLOOKUP(A496,'All Yearling Sale Lots'!$A$2:$O$3275,15)</f>
        <v>54000</v>
      </c>
      <c r="L496" s="6">
        <f t="shared" si="56"/>
        <v>1</v>
      </c>
    </row>
    <row r="497">
      <c r="A497" s="81" t="s">
        <v>113</v>
      </c>
      <c r="B497" s="94" t="s">
        <v>9556</v>
      </c>
      <c r="C497" s="83">
        <v>183.0</v>
      </c>
      <c r="D497" s="80" t="s">
        <v>10454</v>
      </c>
      <c r="E497" s="80" t="s">
        <v>1902</v>
      </c>
      <c r="F497" s="81"/>
      <c r="G497" s="80"/>
      <c r="H497" s="80" t="s">
        <v>1678</v>
      </c>
      <c r="I497" s="80" t="s">
        <v>10455</v>
      </c>
      <c r="J497" s="84">
        <v>50000.0</v>
      </c>
      <c r="K497" s="30">
        <f>VLOOKUP(A497,'All Yearling Sale Lots'!$A$2:$O$3275,15)</f>
        <v>54000</v>
      </c>
      <c r="L497" s="6">
        <f t="shared" si="56"/>
        <v>1</v>
      </c>
    </row>
    <row r="498">
      <c r="A498" s="27" t="s">
        <v>113</v>
      </c>
      <c r="B498" s="34" t="s">
        <v>9609</v>
      </c>
      <c r="C498" s="39" t="s">
        <v>5891</v>
      </c>
      <c r="D498" s="28" t="s">
        <v>10456</v>
      </c>
      <c r="E498" s="28" t="s">
        <v>1902</v>
      </c>
      <c r="F498" s="28" t="s">
        <v>1924</v>
      </c>
      <c r="G498" s="28" t="s">
        <v>10457</v>
      </c>
      <c r="H498" s="58" t="s">
        <v>1420</v>
      </c>
      <c r="I498" s="53" t="s">
        <v>9469</v>
      </c>
      <c r="J498" s="105">
        <v>90000.0</v>
      </c>
      <c r="K498" s="30">
        <f>VLOOKUP(A498,'All Yearling Sale Lots'!$A$2:$O$3275,15)</f>
        <v>54000</v>
      </c>
      <c r="L498" s="37">
        <v>0.0</v>
      </c>
    </row>
    <row r="499">
      <c r="A499" s="80" t="s">
        <v>113</v>
      </c>
      <c r="B499" s="80" t="s">
        <v>9609</v>
      </c>
      <c r="C499" s="106" t="s">
        <v>5891</v>
      </c>
      <c r="D499" s="6" t="s">
        <v>10456</v>
      </c>
      <c r="E499" s="6" t="s">
        <v>1902</v>
      </c>
      <c r="F499" s="6" t="s">
        <v>1924</v>
      </c>
      <c r="G499" s="6" t="s">
        <v>86</v>
      </c>
      <c r="H499" s="6" t="s">
        <v>1420</v>
      </c>
      <c r="I499" s="99" t="s">
        <v>9469</v>
      </c>
      <c r="J499" s="96">
        <v>90000.0</v>
      </c>
      <c r="K499" s="30">
        <f>VLOOKUP(A499,'All Yearling Sale Lots'!$A$2:$O$3275,15)</f>
        <v>54000</v>
      </c>
      <c r="L499" s="80">
        <v>0.0</v>
      </c>
    </row>
    <row r="500">
      <c r="A500" s="28" t="s">
        <v>113</v>
      </c>
      <c r="B500" s="26" t="s">
        <v>9609</v>
      </c>
      <c r="C500" s="39" t="s">
        <v>3507</v>
      </c>
      <c r="D500" s="28" t="s">
        <v>10458</v>
      </c>
      <c r="E500" s="28" t="s">
        <v>1905</v>
      </c>
      <c r="F500" s="28" t="s">
        <v>1924</v>
      </c>
      <c r="G500" s="28" t="s">
        <v>10459</v>
      </c>
      <c r="H500" s="28" t="s">
        <v>1439</v>
      </c>
      <c r="I500" s="28" t="s">
        <v>9469</v>
      </c>
      <c r="J500" s="96">
        <v>120000.0</v>
      </c>
      <c r="K500" s="30">
        <f>VLOOKUP(A500,'All Yearling Sale Lots'!$A$2:$O$3275,15)</f>
        <v>54000</v>
      </c>
      <c r="L500" s="37">
        <v>0.0</v>
      </c>
    </row>
    <row r="501">
      <c r="A501" s="97" t="s">
        <v>113</v>
      </c>
      <c r="B501" s="80" t="s">
        <v>9609</v>
      </c>
      <c r="C501" s="98" t="s">
        <v>3507</v>
      </c>
      <c r="D501" s="6" t="s">
        <v>10458</v>
      </c>
      <c r="E501" s="6" t="s">
        <v>1905</v>
      </c>
      <c r="F501" s="6" t="s">
        <v>1924</v>
      </c>
      <c r="G501" s="6" t="s">
        <v>86</v>
      </c>
      <c r="H501" s="6" t="s">
        <v>1439</v>
      </c>
      <c r="I501" s="99" t="s">
        <v>9469</v>
      </c>
      <c r="J501" s="96">
        <v>120000.0</v>
      </c>
      <c r="K501" s="30">
        <f>VLOOKUP(A501,'All Yearling Sale Lots'!$A$2:$O$3275,15)</f>
        <v>54000</v>
      </c>
      <c r="L501" s="92">
        <v>0.0</v>
      </c>
    </row>
    <row r="502">
      <c r="A502" s="28" t="s">
        <v>113</v>
      </c>
      <c r="B502" s="26" t="s">
        <v>9609</v>
      </c>
      <c r="C502" s="39" t="s">
        <v>2455</v>
      </c>
      <c r="D502" s="28" t="s">
        <v>10460</v>
      </c>
      <c r="E502" s="28" t="s">
        <v>1905</v>
      </c>
      <c r="F502" s="28" t="s">
        <v>1924</v>
      </c>
      <c r="G502" s="28" t="s">
        <v>10461</v>
      </c>
      <c r="H502" s="28" t="s">
        <v>1454</v>
      </c>
      <c r="I502" s="28" t="s">
        <v>9469</v>
      </c>
      <c r="J502" s="96">
        <v>90000.0</v>
      </c>
      <c r="K502" s="30">
        <f>VLOOKUP(A502,'All Yearling Sale Lots'!$A$2:$O$3275,15)</f>
        <v>54000</v>
      </c>
      <c r="L502" s="6">
        <f t="shared" ref="L502:L523" si="57">IF(J502&lt;K502,1,0)</f>
        <v>0</v>
      </c>
    </row>
    <row r="503">
      <c r="A503" s="97" t="s">
        <v>113</v>
      </c>
      <c r="B503" s="80" t="s">
        <v>9609</v>
      </c>
      <c r="C503" s="98" t="s">
        <v>2455</v>
      </c>
      <c r="D503" s="6" t="s">
        <v>10460</v>
      </c>
      <c r="E503" s="6" t="s">
        <v>1905</v>
      </c>
      <c r="F503" s="6" t="s">
        <v>1924</v>
      </c>
      <c r="G503" s="6" t="s">
        <v>86</v>
      </c>
      <c r="H503" s="99" t="s">
        <v>1454</v>
      </c>
      <c r="I503" s="6" t="s">
        <v>9469</v>
      </c>
      <c r="J503" s="96">
        <v>90000.0</v>
      </c>
      <c r="K503" s="30">
        <f>VLOOKUP(A503,'All Yearling Sale Lots'!$A$2:$O$3275,15)</f>
        <v>54000</v>
      </c>
      <c r="L503" s="6">
        <f t="shared" si="57"/>
        <v>0</v>
      </c>
    </row>
    <row r="504">
      <c r="A504" s="28" t="s">
        <v>113</v>
      </c>
      <c r="B504" s="26" t="s">
        <v>9609</v>
      </c>
      <c r="C504" s="39" t="s">
        <v>3356</v>
      </c>
      <c r="D504" s="28" t="s">
        <v>10462</v>
      </c>
      <c r="E504" s="28" t="s">
        <v>1905</v>
      </c>
      <c r="F504" s="28" t="s">
        <v>1924</v>
      </c>
      <c r="G504" s="53" t="s">
        <v>86</v>
      </c>
      <c r="H504" s="28" t="s">
        <v>1581</v>
      </c>
      <c r="I504" s="28" t="s">
        <v>9465</v>
      </c>
      <c r="K504" s="30">
        <f>VLOOKUP(A504,'All Yearling Sale Lots'!$A$2:$O$3275,15)</f>
        <v>54000</v>
      </c>
      <c r="L504" s="6">
        <f t="shared" si="57"/>
        <v>1</v>
      </c>
    </row>
    <row r="505">
      <c r="A505" s="28" t="s">
        <v>113</v>
      </c>
      <c r="B505" s="26" t="s">
        <v>9609</v>
      </c>
      <c r="C505" s="39" t="s">
        <v>8699</v>
      </c>
      <c r="D505" s="28" t="s">
        <v>10463</v>
      </c>
      <c r="E505" s="28" t="s">
        <v>1902</v>
      </c>
      <c r="F505" s="28" t="s">
        <v>1924</v>
      </c>
      <c r="G505" s="28" t="s">
        <v>10464</v>
      </c>
      <c r="H505" s="28" t="s">
        <v>1602</v>
      </c>
      <c r="I505" s="28" t="s">
        <v>9469</v>
      </c>
      <c r="J505" s="96">
        <v>240000.0</v>
      </c>
      <c r="K505" s="30">
        <f>VLOOKUP(A505,'All Yearling Sale Lots'!$A$2:$O$3275,15)</f>
        <v>54000</v>
      </c>
      <c r="L505" s="6">
        <f t="shared" si="57"/>
        <v>0</v>
      </c>
    </row>
    <row r="506">
      <c r="A506" s="97" t="s">
        <v>113</v>
      </c>
      <c r="B506" s="80" t="s">
        <v>9609</v>
      </c>
      <c r="C506" s="98" t="s">
        <v>8699</v>
      </c>
      <c r="D506" s="6" t="s">
        <v>10463</v>
      </c>
      <c r="E506" s="6" t="s">
        <v>1902</v>
      </c>
      <c r="F506" s="6" t="s">
        <v>1924</v>
      </c>
      <c r="G506" s="6" t="s">
        <v>86</v>
      </c>
      <c r="H506" s="6" t="s">
        <v>1602</v>
      </c>
      <c r="I506" s="99" t="s">
        <v>9469</v>
      </c>
      <c r="J506" s="96">
        <v>240000.0</v>
      </c>
      <c r="K506" s="30">
        <f>VLOOKUP(A506,'All Yearling Sale Lots'!$A$2:$O$3275,15)</f>
        <v>54000</v>
      </c>
      <c r="L506" s="6">
        <f t="shared" si="57"/>
        <v>0</v>
      </c>
    </row>
    <row r="507">
      <c r="A507" s="28" t="s">
        <v>113</v>
      </c>
      <c r="B507" s="26" t="s">
        <v>9609</v>
      </c>
      <c r="C507" s="39" t="s">
        <v>5217</v>
      </c>
      <c r="D507" s="28" t="s">
        <v>10465</v>
      </c>
      <c r="E507" s="28" t="s">
        <v>1905</v>
      </c>
      <c r="F507" s="28" t="s">
        <v>1952</v>
      </c>
      <c r="G507" s="28" t="s">
        <v>10466</v>
      </c>
      <c r="H507" s="28" t="s">
        <v>1603</v>
      </c>
      <c r="I507" s="28" t="s">
        <v>9469</v>
      </c>
      <c r="J507" s="96">
        <v>144000.0</v>
      </c>
      <c r="K507" s="30">
        <f>VLOOKUP(A507,'All Yearling Sale Lots'!$A$2:$O$3275,15)</f>
        <v>54000</v>
      </c>
      <c r="L507" s="6">
        <f t="shared" si="57"/>
        <v>0</v>
      </c>
    </row>
    <row r="508">
      <c r="A508" s="97" t="s">
        <v>113</v>
      </c>
      <c r="B508" s="80" t="s">
        <v>9609</v>
      </c>
      <c r="C508" s="98" t="s">
        <v>5217</v>
      </c>
      <c r="D508" s="6" t="s">
        <v>10465</v>
      </c>
      <c r="E508" s="6" t="s">
        <v>1905</v>
      </c>
      <c r="F508" s="6" t="s">
        <v>1952</v>
      </c>
      <c r="G508" s="6" t="s">
        <v>86</v>
      </c>
      <c r="H508" s="99" t="s">
        <v>1603</v>
      </c>
      <c r="I508" s="6" t="s">
        <v>9469</v>
      </c>
      <c r="J508" s="96">
        <v>144000.0</v>
      </c>
      <c r="K508" s="30">
        <f>VLOOKUP(A508,'All Yearling Sale Lots'!$A$2:$O$3275,15)</f>
        <v>54000</v>
      </c>
      <c r="L508" s="6">
        <f t="shared" si="57"/>
        <v>0</v>
      </c>
    </row>
    <row r="509">
      <c r="A509" s="27" t="s">
        <v>113</v>
      </c>
      <c r="B509" s="34" t="s">
        <v>9609</v>
      </c>
      <c r="C509" s="39" t="s">
        <v>7267</v>
      </c>
      <c r="D509" s="28" t="s">
        <v>10467</v>
      </c>
      <c r="E509" s="28" t="s">
        <v>1902</v>
      </c>
      <c r="F509" s="28" t="s">
        <v>1924</v>
      </c>
      <c r="G509" s="28" t="s">
        <v>10468</v>
      </c>
      <c r="H509" s="58" t="s">
        <v>1610</v>
      </c>
      <c r="I509" s="53" t="s">
        <v>9469</v>
      </c>
      <c r="J509" s="105">
        <v>90000.0</v>
      </c>
      <c r="K509" s="30">
        <f>VLOOKUP(A509,'All Yearling Sale Lots'!$A$2:$O$3275,15)</f>
        <v>54000</v>
      </c>
      <c r="L509" s="6">
        <f t="shared" si="57"/>
        <v>0</v>
      </c>
    </row>
    <row r="510" ht="12.75" customHeight="1">
      <c r="A510" s="80" t="s">
        <v>113</v>
      </c>
      <c r="B510" s="80" t="s">
        <v>9609</v>
      </c>
      <c r="C510" s="106" t="s">
        <v>7267</v>
      </c>
      <c r="D510" s="6" t="s">
        <v>10467</v>
      </c>
      <c r="E510" s="6" t="s">
        <v>1902</v>
      </c>
      <c r="F510" s="6" t="s">
        <v>1924</v>
      </c>
      <c r="G510" s="6" t="s">
        <v>86</v>
      </c>
      <c r="H510" s="6" t="s">
        <v>1610</v>
      </c>
      <c r="I510" s="99" t="s">
        <v>9469</v>
      </c>
      <c r="J510" s="96">
        <v>90000.0</v>
      </c>
      <c r="K510" s="30">
        <f>VLOOKUP(A510,'All Yearling Sale Lots'!$A$2:$O$3275,15)</f>
        <v>54000</v>
      </c>
      <c r="L510" s="6">
        <f t="shared" si="57"/>
        <v>0</v>
      </c>
    </row>
    <row r="511" ht="12.75" customHeight="1">
      <c r="A511" s="80" t="s">
        <v>113</v>
      </c>
      <c r="B511" s="34" t="s">
        <v>9609</v>
      </c>
      <c r="C511" s="39" t="s">
        <v>7031</v>
      </c>
      <c r="D511" s="28" t="s">
        <v>10469</v>
      </c>
      <c r="E511" s="28" t="s">
        <v>1902</v>
      </c>
      <c r="F511" s="28" t="s">
        <v>1952</v>
      </c>
      <c r="G511" s="28" t="s">
        <v>86</v>
      </c>
      <c r="H511" s="58" t="s">
        <v>1690</v>
      </c>
      <c r="I511" s="53" t="s">
        <v>9465</v>
      </c>
      <c r="K511" s="30">
        <f>VLOOKUP(A511,'All Yearling Sale Lots'!$A$2:$O$3275,15)</f>
        <v>54000</v>
      </c>
      <c r="L511" s="6">
        <f t="shared" si="57"/>
        <v>1</v>
      </c>
    </row>
    <row r="512" ht="12.75" customHeight="1">
      <c r="A512" s="6" t="s">
        <v>113</v>
      </c>
      <c r="B512" s="80" t="s">
        <v>1937</v>
      </c>
      <c r="C512" s="44" t="s">
        <v>10470</v>
      </c>
      <c r="D512" s="6" t="s">
        <v>10471</v>
      </c>
      <c r="E512" s="6" t="s">
        <v>1902</v>
      </c>
      <c r="F512" s="6" t="s">
        <v>1924</v>
      </c>
      <c r="H512" s="6" t="s">
        <v>1550</v>
      </c>
      <c r="I512" s="6" t="s">
        <v>9469</v>
      </c>
      <c r="J512" s="45">
        <v>42000.0</v>
      </c>
      <c r="K512" s="30">
        <f>VLOOKUP(A512,'All Yearling Sale Lots'!$A$2:$O$3275,15)</f>
        <v>54000</v>
      </c>
      <c r="L512" s="6">
        <f t="shared" si="57"/>
        <v>1</v>
      </c>
    </row>
    <row r="513" ht="12.75" customHeight="1">
      <c r="A513" s="6" t="s">
        <v>113</v>
      </c>
      <c r="B513" s="80" t="s">
        <v>1937</v>
      </c>
      <c r="C513" s="44" t="s">
        <v>6637</v>
      </c>
      <c r="D513" s="6" t="s">
        <v>6638</v>
      </c>
      <c r="E513" s="6" t="s">
        <v>1905</v>
      </c>
      <c r="F513" s="6" t="s">
        <v>1924</v>
      </c>
      <c r="H513" s="6" t="s">
        <v>1610</v>
      </c>
      <c r="I513" s="6" t="s">
        <v>9469</v>
      </c>
      <c r="J513" s="45">
        <v>20000.0</v>
      </c>
      <c r="K513" s="30">
        <f>VLOOKUP(A513,'All Yearling Sale Lots'!$A$2:$O$3275,15)</f>
        <v>54000</v>
      </c>
      <c r="L513" s="6">
        <f t="shared" si="57"/>
        <v>1</v>
      </c>
    </row>
    <row r="514" ht="12.75" customHeight="1">
      <c r="A514" s="6" t="s">
        <v>113</v>
      </c>
      <c r="B514" s="80" t="s">
        <v>1937</v>
      </c>
      <c r="C514" s="44" t="s">
        <v>9873</v>
      </c>
      <c r="D514" s="6" t="s">
        <v>10472</v>
      </c>
      <c r="E514" s="6" t="s">
        <v>1905</v>
      </c>
      <c r="F514" s="6" t="s">
        <v>1924</v>
      </c>
      <c r="H514" s="6" t="s">
        <v>1614</v>
      </c>
      <c r="I514" s="6" t="s">
        <v>9469</v>
      </c>
      <c r="J514" s="45">
        <v>28000.0</v>
      </c>
      <c r="K514" s="30">
        <f>VLOOKUP(A514,'All Yearling Sale Lots'!$A$2:$O$3275,15)</f>
        <v>54000</v>
      </c>
      <c r="L514" s="6">
        <f t="shared" si="57"/>
        <v>1</v>
      </c>
    </row>
    <row r="515" ht="12.75" customHeight="1">
      <c r="A515" s="6" t="s">
        <v>113</v>
      </c>
      <c r="B515" s="80" t="s">
        <v>1937</v>
      </c>
      <c r="C515" s="44" t="s">
        <v>10473</v>
      </c>
      <c r="D515" s="6" t="s">
        <v>10474</v>
      </c>
      <c r="E515" s="6" t="s">
        <v>1905</v>
      </c>
      <c r="F515" s="6" t="s">
        <v>1924</v>
      </c>
      <c r="H515" s="6" t="s">
        <v>1698</v>
      </c>
      <c r="I515" s="6" t="s">
        <v>9469</v>
      </c>
      <c r="J515" s="45">
        <v>45000.0</v>
      </c>
      <c r="K515" s="30">
        <f>VLOOKUP(A515,'All Yearling Sale Lots'!$A$2:$O$3275,15)</f>
        <v>54000</v>
      </c>
      <c r="L515" s="6">
        <f t="shared" si="57"/>
        <v>1</v>
      </c>
    </row>
    <row r="516" ht="12.75" customHeight="1">
      <c r="A516" s="6" t="s">
        <v>113</v>
      </c>
      <c r="B516" s="80" t="s">
        <v>1937</v>
      </c>
      <c r="C516" s="44" t="s">
        <v>3361</v>
      </c>
      <c r="D516" s="6" t="s">
        <v>10475</v>
      </c>
      <c r="E516" s="6" t="s">
        <v>1902</v>
      </c>
      <c r="F516" s="6" t="s">
        <v>1924</v>
      </c>
      <c r="G516" s="6" t="s">
        <v>10476</v>
      </c>
      <c r="H516" s="6" t="s">
        <v>1873</v>
      </c>
      <c r="I516" s="6" t="s">
        <v>9469</v>
      </c>
      <c r="J516" s="45">
        <v>52000.0</v>
      </c>
      <c r="K516" s="30">
        <f>VLOOKUP(A516,'All Yearling Sale Lots'!$A$2:$O$3275,15)</f>
        <v>54000</v>
      </c>
      <c r="L516" s="6">
        <f t="shared" si="57"/>
        <v>1</v>
      </c>
    </row>
    <row r="517" ht="12.75" customHeight="1">
      <c r="A517" s="6" t="s">
        <v>114</v>
      </c>
      <c r="B517" s="80" t="s">
        <v>9508</v>
      </c>
      <c r="C517" s="88" t="s">
        <v>6491</v>
      </c>
      <c r="D517" s="6" t="s">
        <v>10477</v>
      </c>
      <c r="E517" s="6" t="s">
        <v>1902</v>
      </c>
      <c r="F517" s="6" t="s">
        <v>1924</v>
      </c>
      <c r="G517" s="6" t="s">
        <v>10478</v>
      </c>
      <c r="H517" s="6" t="s">
        <v>1865</v>
      </c>
      <c r="I517" s="6" t="s">
        <v>9469</v>
      </c>
      <c r="J517" s="45">
        <v>10000.0</v>
      </c>
      <c r="K517" s="30">
        <f>VLOOKUP(A517,'All Yearling Sale Lots'!$A$2:$O$3275,15)</f>
        <v>25000</v>
      </c>
      <c r="L517" s="6">
        <f t="shared" si="57"/>
        <v>1</v>
      </c>
    </row>
    <row r="518" ht="12.75" customHeight="1">
      <c r="A518" s="104" t="s">
        <v>115</v>
      </c>
      <c r="B518" s="26" t="s">
        <v>2005</v>
      </c>
      <c r="C518" s="34">
        <v>880.0</v>
      </c>
      <c r="D518" s="28" t="s">
        <v>10479</v>
      </c>
      <c r="E518" s="26" t="s">
        <v>1905</v>
      </c>
      <c r="F518" s="26" t="s">
        <v>2019</v>
      </c>
      <c r="G518" s="28"/>
      <c r="H518" s="26" t="s">
        <v>10372</v>
      </c>
      <c r="I518" s="26" t="s">
        <v>10480</v>
      </c>
      <c r="K518" s="30">
        <f>VLOOKUP(A518,'All Yearling Sale Lots'!$A$2:$O$3275,15)</f>
        <v>10000</v>
      </c>
      <c r="L518" s="6">
        <f t="shared" si="57"/>
        <v>1</v>
      </c>
    </row>
    <row r="519" ht="12.75" customHeight="1">
      <c r="A519" s="80" t="s">
        <v>115</v>
      </c>
      <c r="B519" s="80" t="s">
        <v>9482</v>
      </c>
      <c r="C519" s="85">
        <v>678.0</v>
      </c>
      <c r="D519" s="6" t="s">
        <v>10481</v>
      </c>
      <c r="E519" s="80" t="s">
        <v>1902</v>
      </c>
      <c r="F519" s="80" t="s">
        <v>1952</v>
      </c>
      <c r="G519" s="80" t="s">
        <v>10482</v>
      </c>
      <c r="H519" s="86" t="s">
        <v>1469</v>
      </c>
      <c r="I519" s="80" t="s">
        <v>9469</v>
      </c>
      <c r="J519" s="80">
        <v>5000.0</v>
      </c>
      <c r="K519" s="30">
        <f>VLOOKUP(A519,'All Yearling Sale Lots'!$A$2:$O$3275,15)</f>
        <v>10000</v>
      </c>
      <c r="L519" s="6">
        <f t="shared" si="57"/>
        <v>1</v>
      </c>
    </row>
    <row r="520" ht="12.75" customHeight="1">
      <c r="A520" s="6" t="s">
        <v>116</v>
      </c>
      <c r="B520" s="80" t="s">
        <v>9508</v>
      </c>
      <c r="C520" s="88" t="s">
        <v>3093</v>
      </c>
      <c r="D520" s="6" t="s">
        <v>10483</v>
      </c>
      <c r="E520" s="6" t="s">
        <v>1905</v>
      </c>
      <c r="F520" s="6" t="s">
        <v>1924</v>
      </c>
      <c r="G520" s="6" t="s">
        <v>10484</v>
      </c>
      <c r="H520" s="6" t="s">
        <v>1822</v>
      </c>
      <c r="I520" s="6" t="s">
        <v>9469</v>
      </c>
      <c r="J520" s="45">
        <v>36000.0</v>
      </c>
      <c r="K520" s="30">
        <f>VLOOKUP(A520,'All Yearling Sale Lots'!$A$2:$O$3275,15)</f>
        <v>42000</v>
      </c>
      <c r="L520" s="6">
        <f t="shared" si="57"/>
        <v>1</v>
      </c>
    </row>
    <row r="521" ht="12.75" customHeight="1">
      <c r="A521" s="80" t="s">
        <v>116</v>
      </c>
      <c r="B521" s="83" t="s">
        <v>9479</v>
      </c>
      <c r="C521" s="83">
        <v>481.0</v>
      </c>
      <c r="D521" s="80" t="s">
        <v>10485</v>
      </c>
      <c r="E521" s="6" t="s">
        <v>1905</v>
      </c>
      <c r="H521" s="80" t="s">
        <v>1818</v>
      </c>
      <c r="I521" s="80" t="s">
        <v>10486</v>
      </c>
      <c r="J521" s="90">
        <v>0.0</v>
      </c>
      <c r="K521" s="30">
        <f>VLOOKUP(A521,'All Yearling Sale Lots'!$A$2:$O$3275,15)</f>
        <v>42000</v>
      </c>
      <c r="L521" s="6">
        <f t="shared" si="57"/>
        <v>1</v>
      </c>
    </row>
    <row r="522" ht="12.75" customHeight="1">
      <c r="A522" s="6" t="s">
        <v>116</v>
      </c>
      <c r="B522" s="80" t="s">
        <v>1900</v>
      </c>
      <c r="C522" s="6">
        <v>120.0</v>
      </c>
      <c r="D522" s="6" t="s">
        <v>10487</v>
      </c>
      <c r="E522" s="6" t="s">
        <v>1905</v>
      </c>
      <c r="G522" s="6" t="s">
        <v>10488</v>
      </c>
      <c r="H522" s="6" t="s">
        <v>1454</v>
      </c>
      <c r="J522" s="6" t="s">
        <v>9974</v>
      </c>
      <c r="K522" s="30">
        <f>VLOOKUP(A522,'All Yearling Sale Lots'!$A$2:$O$3275,15)</f>
        <v>42000</v>
      </c>
      <c r="L522" s="6">
        <f t="shared" si="57"/>
        <v>0</v>
      </c>
    </row>
    <row r="523" ht="12.75" customHeight="1">
      <c r="A523" s="6" t="s">
        <v>116</v>
      </c>
      <c r="B523" s="80" t="s">
        <v>1900</v>
      </c>
      <c r="C523" s="6">
        <v>3.0</v>
      </c>
      <c r="D523" s="6" t="s">
        <v>10489</v>
      </c>
      <c r="E523" s="6" t="s">
        <v>1902</v>
      </c>
      <c r="G523" s="6" t="s">
        <v>10490</v>
      </c>
      <c r="H523" s="6" t="s">
        <v>1699</v>
      </c>
      <c r="J523" s="6" t="s">
        <v>10491</v>
      </c>
      <c r="K523" s="30">
        <f>VLOOKUP(A523,'All Yearling Sale Lots'!$A$2:$O$3275,15)</f>
        <v>42000</v>
      </c>
      <c r="L523" s="6">
        <f t="shared" si="57"/>
        <v>0</v>
      </c>
    </row>
    <row r="524" ht="12.75" customHeight="1">
      <c r="A524" s="28" t="s">
        <v>116</v>
      </c>
      <c r="B524" s="26" t="s">
        <v>9609</v>
      </c>
      <c r="C524" s="39" t="s">
        <v>8543</v>
      </c>
      <c r="D524" s="28" t="s">
        <v>10492</v>
      </c>
      <c r="E524" s="28" t="s">
        <v>1902</v>
      </c>
      <c r="F524" s="28" t="s">
        <v>1924</v>
      </c>
      <c r="G524" s="28" t="s">
        <v>10493</v>
      </c>
      <c r="H524" s="28" t="s">
        <v>1450</v>
      </c>
      <c r="I524" s="28" t="s">
        <v>9469</v>
      </c>
      <c r="J524" s="96">
        <v>240000.0</v>
      </c>
      <c r="K524" s="30">
        <f>VLOOKUP(A524,'All Yearling Sale Lots'!$A$2:$O$3275,15)</f>
        <v>42000</v>
      </c>
      <c r="L524" s="37">
        <v>0.0</v>
      </c>
    </row>
    <row r="525" ht="12.75" customHeight="1">
      <c r="A525" s="97" t="s">
        <v>116</v>
      </c>
      <c r="B525" s="80" t="s">
        <v>9609</v>
      </c>
      <c r="C525" s="98" t="s">
        <v>8543</v>
      </c>
      <c r="D525" s="6" t="s">
        <v>10492</v>
      </c>
      <c r="E525" s="6" t="s">
        <v>1902</v>
      </c>
      <c r="F525" s="6" t="s">
        <v>1924</v>
      </c>
      <c r="G525" s="6" t="s">
        <v>2314</v>
      </c>
      <c r="H525" s="99" t="s">
        <v>1450</v>
      </c>
      <c r="I525" s="6" t="s">
        <v>9469</v>
      </c>
      <c r="J525" s="96">
        <v>240000.0</v>
      </c>
      <c r="K525" s="30">
        <f>VLOOKUP(A525,'All Yearling Sale Lots'!$A$2:$O$3275,15)</f>
        <v>42000</v>
      </c>
      <c r="L525" s="92">
        <v>0.0</v>
      </c>
    </row>
    <row r="526" ht="12.75" customHeight="1">
      <c r="A526" s="28" t="s">
        <v>116</v>
      </c>
      <c r="B526" s="26" t="s">
        <v>9609</v>
      </c>
      <c r="C526" s="39" t="s">
        <v>7708</v>
      </c>
      <c r="D526" s="28" t="s">
        <v>10494</v>
      </c>
      <c r="E526" s="28" t="s">
        <v>1905</v>
      </c>
      <c r="F526" s="28" t="s">
        <v>1924</v>
      </c>
      <c r="G526" s="28" t="s">
        <v>10495</v>
      </c>
      <c r="H526" s="28" t="s">
        <v>1638</v>
      </c>
      <c r="I526" s="28" t="s">
        <v>9469</v>
      </c>
      <c r="J526" s="96">
        <v>72000.0</v>
      </c>
      <c r="K526" s="30">
        <f>VLOOKUP(A526,'All Yearling Sale Lots'!$A$2:$O$3275,15)</f>
        <v>42000</v>
      </c>
      <c r="L526" s="6">
        <f t="shared" ref="L526:L541" si="58">IF(J526&lt;K526,1,0)</f>
        <v>0</v>
      </c>
    </row>
    <row r="527" ht="12.75" customHeight="1">
      <c r="A527" s="97" t="s">
        <v>116</v>
      </c>
      <c r="B527" s="80" t="s">
        <v>9609</v>
      </c>
      <c r="C527" s="98" t="s">
        <v>7708</v>
      </c>
      <c r="D527" s="6" t="s">
        <v>10494</v>
      </c>
      <c r="E527" s="6" t="s">
        <v>1905</v>
      </c>
      <c r="F527" s="6" t="s">
        <v>1924</v>
      </c>
      <c r="G527" s="6" t="s">
        <v>2314</v>
      </c>
      <c r="H527" s="99" t="s">
        <v>1638</v>
      </c>
      <c r="I527" s="6" t="s">
        <v>9469</v>
      </c>
      <c r="J527" s="96">
        <v>72000.0</v>
      </c>
      <c r="K527" s="30">
        <f>VLOOKUP(A527,'All Yearling Sale Lots'!$A$2:$O$3275,15)</f>
        <v>42000</v>
      </c>
      <c r="L527" s="6">
        <f t="shared" si="58"/>
        <v>0</v>
      </c>
    </row>
    <row r="528" ht="12.75" customHeight="1">
      <c r="A528" s="6" t="s">
        <v>116</v>
      </c>
      <c r="B528" s="80" t="s">
        <v>1937</v>
      </c>
      <c r="C528" s="44" t="s">
        <v>4321</v>
      </c>
      <c r="D528" s="6" t="s">
        <v>10496</v>
      </c>
      <c r="E528" s="6" t="s">
        <v>1902</v>
      </c>
      <c r="F528" s="6" t="s">
        <v>1924</v>
      </c>
      <c r="G528" s="6" t="s">
        <v>10497</v>
      </c>
      <c r="H528" s="6" t="s">
        <v>1454</v>
      </c>
      <c r="I528" s="6" t="s">
        <v>9469</v>
      </c>
      <c r="J528" s="45">
        <v>30000.0</v>
      </c>
      <c r="K528" s="30">
        <f>VLOOKUP(A528,'All Yearling Sale Lots'!$A$2:$O$3275,15)</f>
        <v>42000</v>
      </c>
      <c r="L528" s="6">
        <f t="shared" si="58"/>
        <v>1</v>
      </c>
    </row>
    <row r="529" ht="12.75" customHeight="1">
      <c r="A529" s="6" t="s">
        <v>116</v>
      </c>
      <c r="B529" s="80" t="s">
        <v>1937</v>
      </c>
      <c r="C529" s="44" t="s">
        <v>10498</v>
      </c>
      <c r="D529" s="6" t="s">
        <v>10499</v>
      </c>
      <c r="E529" s="6" t="s">
        <v>1902</v>
      </c>
      <c r="F529" s="6" t="s">
        <v>2382</v>
      </c>
      <c r="H529" s="6" t="s">
        <v>1454</v>
      </c>
      <c r="I529" s="6" t="s">
        <v>9469</v>
      </c>
      <c r="J529" s="45">
        <v>30000.0</v>
      </c>
      <c r="K529" s="30">
        <f>VLOOKUP(A529,'All Yearling Sale Lots'!$A$2:$O$3275,15)</f>
        <v>42000</v>
      </c>
      <c r="L529" s="6">
        <f t="shared" si="58"/>
        <v>1</v>
      </c>
    </row>
    <row r="530" ht="12.75" customHeight="1">
      <c r="A530" s="6" t="s">
        <v>116</v>
      </c>
      <c r="B530" s="80" t="s">
        <v>1937</v>
      </c>
      <c r="C530" s="44" t="s">
        <v>2461</v>
      </c>
      <c r="D530" s="6" t="s">
        <v>10500</v>
      </c>
      <c r="E530" s="6" t="s">
        <v>1905</v>
      </c>
      <c r="F530" s="6" t="s">
        <v>1924</v>
      </c>
      <c r="G530" s="6" t="s">
        <v>10501</v>
      </c>
      <c r="H530" s="6" t="s">
        <v>1505</v>
      </c>
      <c r="I530" s="6" t="s">
        <v>9469</v>
      </c>
      <c r="J530" s="45">
        <v>50000.0</v>
      </c>
      <c r="K530" s="30">
        <f>VLOOKUP(A530,'All Yearling Sale Lots'!$A$2:$O$3275,15)</f>
        <v>42000</v>
      </c>
      <c r="L530" s="6">
        <f t="shared" si="58"/>
        <v>0</v>
      </c>
    </row>
    <row r="531" ht="12.75" customHeight="1">
      <c r="A531" s="6" t="s">
        <v>116</v>
      </c>
      <c r="B531" s="80" t="s">
        <v>1937</v>
      </c>
      <c r="C531" s="89" t="s">
        <v>10502</v>
      </c>
      <c r="D531" s="6" t="s">
        <v>10503</v>
      </c>
      <c r="E531" s="6" t="s">
        <v>1905</v>
      </c>
      <c r="F531" s="6" t="s">
        <v>1952</v>
      </c>
      <c r="G531" s="6" t="s">
        <v>10504</v>
      </c>
      <c r="H531" s="6" t="s">
        <v>1759</v>
      </c>
      <c r="I531" s="6" t="s">
        <v>9465</v>
      </c>
      <c r="J531" s="47">
        <v>28000.0</v>
      </c>
      <c r="K531" s="30">
        <f>VLOOKUP(A531,'All Yearling Sale Lots'!$A$2:$O$3275,15)</f>
        <v>42000</v>
      </c>
      <c r="L531" s="6">
        <f t="shared" si="58"/>
        <v>1</v>
      </c>
    </row>
    <row r="532" ht="12.75" customHeight="1">
      <c r="A532" s="6" t="s">
        <v>118</v>
      </c>
      <c r="B532" s="80" t="s">
        <v>1900</v>
      </c>
      <c r="C532" s="6">
        <v>400.0</v>
      </c>
      <c r="D532" s="6" t="s">
        <v>10505</v>
      </c>
      <c r="E532" s="6" t="s">
        <v>1905</v>
      </c>
      <c r="G532" s="6" t="s">
        <v>10506</v>
      </c>
      <c r="H532" s="6" t="s">
        <v>1787</v>
      </c>
      <c r="J532" s="6" t="s">
        <v>9695</v>
      </c>
      <c r="K532" s="30">
        <f>VLOOKUP(A532,'All Yearling Sale Lots'!$A$2:$O$3275,15)</f>
        <v>12500</v>
      </c>
      <c r="L532" s="6">
        <f t="shared" si="58"/>
        <v>0</v>
      </c>
    </row>
    <row r="533" ht="12.75" customHeight="1">
      <c r="A533" s="104" t="s">
        <v>118</v>
      </c>
      <c r="B533" s="26" t="s">
        <v>2005</v>
      </c>
      <c r="C533" s="34">
        <v>924.0</v>
      </c>
      <c r="D533" s="28" t="s">
        <v>10507</v>
      </c>
      <c r="E533" s="26" t="s">
        <v>1902</v>
      </c>
      <c r="F533" s="26" t="s">
        <v>2437</v>
      </c>
      <c r="G533" s="28"/>
      <c r="H533" s="26" t="s">
        <v>1640</v>
      </c>
      <c r="I533" s="26" t="s">
        <v>9695</v>
      </c>
      <c r="K533" s="30">
        <f>VLOOKUP(A533,'All Yearling Sale Lots'!$A$2:$O$3275,15)</f>
        <v>12500</v>
      </c>
      <c r="L533" s="6">
        <f t="shared" si="58"/>
        <v>1</v>
      </c>
    </row>
    <row r="534" ht="12.75" customHeight="1">
      <c r="A534" s="81" t="s">
        <v>118</v>
      </c>
      <c r="B534" s="80" t="s">
        <v>2005</v>
      </c>
      <c r="C534" s="85">
        <v>862.0</v>
      </c>
      <c r="D534" s="6" t="s">
        <v>10508</v>
      </c>
      <c r="E534" s="80" t="s">
        <v>1902</v>
      </c>
      <c r="F534" s="80" t="s">
        <v>2019</v>
      </c>
      <c r="H534" s="80" t="s">
        <v>1754</v>
      </c>
      <c r="I534" s="86" t="s">
        <v>9608</v>
      </c>
      <c r="K534" s="30">
        <f>VLOOKUP(A534,'All Yearling Sale Lots'!$A$2:$O$3275,15)</f>
        <v>12500</v>
      </c>
      <c r="L534" s="6">
        <f t="shared" si="58"/>
        <v>1</v>
      </c>
    </row>
    <row r="535" ht="12.75" customHeight="1">
      <c r="A535" s="26" t="s">
        <v>118</v>
      </c>
      <c r="B535" s="26" t="s">
        <v>2005</v>
      </c>
      <c r="C535" s="34">
        <v>862.0</v>
      </c>
      <c r="D535" s="27" t="s">
        <v>10509</v>
      </c>
      <c r="E535" s="26" t="s">
        <v>118</v>
      </c>
      <c r="F535" s="26" t="s">
        <v>1902</v>
      </c>
      <c r="G535" s="26" t="s">
        <v>118</v>
      </c>
      <c r="H535" s="26" t="s">
        <v>1754</v>
      </c>
      <c r="I535" s="26" t="s">
        <v>9608</v>
      </c>
      <c r="K535" s="30">
        <f>VLOOKUP(A535,'All Yearling Sale Lots'!$A$2:$O$3275,15)</f>
        <v>12500</v>
      </c>
      <c r="L535" s="6">
        <f t="shared" si="58"/>
        <v>1</v>
      </c>
    </row>
    <row r="536" ht="12.75" customHeight="1">
      <c r="A536" s="81" t="s">
        <v>118</v>
      </c>
      <c r="B536" s="80" t="s">
        <v>2005</v>
      </c>
      <c r="C536" s="85">
        <v>849.0</v>
      </c>
      <c r="D536" s="6" t="s">
        <v>10510</v>
      </c>
      <c r="E536" s="80" t="s">
        <v>1905</v>
      </c>
      <c r="F536" s="80" t="s">
        <v>2019</v>
      </c>
      <c r="H536" s="80" t="s">
        <v>1839</v>
      </c>
      <c r="I536" s="86" t="s">
        <v>9580</v>
      </c>
      <c r="K536" s="30">
        <f>VLOOKUP(A536,'All Yearling Sale Lots'!$A$2:$O$3275,15)</f>
        <v>12500</v>
      </c>
      <c r="L536" s="6">
        <f t="shared" si="58"/>
        <v>1</v>
      </c>
    </row>
    <row r="537" ht="12.75" customHeight="1">
      <c r="A537" s="26" t="s">
        <v>118</v>
      </c>
      <c r="B537" s="26" t="s">
        <v>2005</v>
      </c>
      <c r="C537" s="34">
        <v>849.0</v>
      </c>
      <c r="D537" s="27" t="s">
        <v>10509</v>
      </c>
      <c r="E537" s="26" t="s">
        <v>118</v>
      </c>
      <c r="F537" s="26" t="s">
        <v>1905</v>
      </c>
      <c r="G537" s="26" t="s">
        <v>118</v>
      </c>
      <c r="H537" s="26" t="s">
        <v>1839</v>
      </c>
      <c r="I537" s="26" t="s">
        <v>9580</v>
      </c>
      <c r="K537" s="30">
        <f>VLOOKUP(A537,'All Yearling Sale Lots'!$A$2:$O$3275,15)</f>
        <v>12500</v>
      </c>
      <c r="L537" s="6">
        <f t="shared" si="58"/>
        <v>1</v>
      </c>
    </row>
    <row r="538" ht="12.75" customHeight="1">
      <c r="A538" s="80" t="s">
        <v>118</v>
      </c>
      <c r="B538" s="85" t="s">
        <v>9482</v>
      </c>
      <c r="C538" s="85">
        <v>560.0</v>
      </c>
      <c r="D538" s="6" t="str">
        <f t="shared" ref="D538:D539" si="59">CONCAT(A538,G538)</f>
        <v>Profitable (IRE)Winter Halo (IRE)</v>
      </c>
      <c r="E538" s="80" t="s">
        <v>9563</v>
      </c>
      <c r="F538" s="80" t="s">
        <v>2010</v>
      </c>
      <c r="G538" s="80" t="s">
        <v>10511</v>
      </c>
      <c r="H538" s="80" t="s">
        <v>1535</v>
      </c>
      <c r="I538" s="80" t="s">
        <v>9469</v>
      </c>
      <c r="J538" s="6">
        <v>2.6E7</v>
      </c>
      <c r="K538" s="30">
        <f>VLOOKUP(A538,'All Yearling Sale Lots'!$A$2:$O$3275,15)</f>
        <v>12500</v>
      </c>
      <c r="L538" s="6">
        <f t="shared" si="58"/>
        <v>0</v>
      </c>
    </row>
    <row r="539" ht="12.75" customHeight="1">
      <c r="A539" s="80" t="str">
        <f>LEFT(G539, FIND(" x ", G539) - 1)</f>
        <v>Profitable (IRE)</v>
      </c>
      <c r="B539" s="85" t="s">
        <v>9482</v>
      </c>
      <c r="C539" s="85">
        <v>585.0</v>
      </c>
      <c r="D539" s="6" t="str">
        <f t="shared" si="59"/>
        <v>Profitable (IRE)Profitable (IRE) x Alonsoa (IRE)</v>
      </c>
      <c r="E539" s="80" t="s">
        <v>9578</v>
      </c>
      <c r="F539" s="80" t="s">
        <v>2007</v>
      </c>
      <c r="G539" s="80" t="s">
        <v>10512</v>
      </c>
      <c r="H539" s="80" t="s">
        <v>1670</v>
      </c>
      <c r="I539" s="80" t="s">
        <v>9458</v>
      </c>
      <c r="J539" s="80">
        <v>10000.0</v>
      </c>
      <c r="K539" s="30">
        <f>VLOOKUP(A539,'All Yearling Sale Lots'!$A$2:$O$3275,15)</f>
        <v>12500</v>
      </c>
      <c r="L539" s="6">
        <f t="shared" si="58"/>
        <v>1</v>
      </c>
    </row>
    <row r="540" ht="12.75" customHeight="1">
      <c r="A540" s="6" t="s">
        <v>120</v>
      </c>
      <c r="B540" s="80" t="s">
        <v>9508</v>
      </c>
      <c r="C540" s="88" t="s">
        <v>2745</v>
      </c>
      <c r="D540" s="6" t="s">
        <v>10513</v>
      </c>
      <c r="E540" s="6" t="s">
        <v>1905</v>
      </c>
      <c r="F540" s="6" t="s">
        <v>1952</v>
      </c>
      <c r="G540" s="6" t="s">
        <v>10514</v>
      </c>
      <c r="H540" s="6" t="s">
        <v>10515</v>
      </c>
      <c r="I540" s="6" t="s">
        <v>9465</v>
      </c>
      <c r="J540" s="45">
        <v>5800.0</v>
      </c>
      <c r="K540" s="30">
        <f>VLOOKUP(A540,'All Yearling Sale Lots'!$A$2:$O$3275,15)</f>
        <v>7500</v>
      </c>
      <c r="L540" s="6">
        <f t="shared" si="58"/>
        <v>1</v>
      </c>
    </row>
    <row r="541" ht="12.75" customHeight="1">
      <c r="A541" s="6" t="s">
        <v>120</v>
      </c>
      <c r="B541" s="80" t="s">
        <v>9508</v>
      </c>
      <c r="C541" s="88" t="s">
        <v>7931</v>
      </c>
      <c r="D541" s="6" t="s">
        <v>10516</v>
      </c>
      <c r="E541" s="6" t="s">
        <v>1905</v>
      </c>
      <c r="F541" s="6" t="s">
        <v>1944</v>
      </c>
      <c r="G541" s="6" t="s">
        <v>10517</v>
      </c>
      <c r="H541" s="6" t="s">
        <v>1640</v>
      </c>
      <c r="I541" s="6" t="s">
        <v>9465</v>
      </c>
      <c r="J541" s="45">
        <v>7500.0</v>
      </c>
      <c r="K541" s="30">
        <f>VLOOKUP(A541,'All Yearling Sale Lots'!$A$2:$O$3275,15)</f>
        <v>7500</v>
      </c>
      <c r="L541" s="6">
        <f t="shared" si="58"/>
        <v>0</v>
      </c>
    </row>
    <row r="542" ht="12.75" customHeight="1">
      <c r="A542" s="6" t="s">
        <v>120</v>
      </c>
      <c r="B542" s="83" t="s">
        <v>9508</v>
      </c>
      <c r="C542" s="88" t="s">
        <v>5394</v>
      </c>
      <c r="D542" s="6" t="s">
        <v>10518</v>
      </c>
      <c r="E542" s="6" t="s">
        <v>1902</v>
      </c>
      <c r="F542" s="6" t="s">
        <v>1924</v>
      </c>
      <c r="G542" s="6" t="s">
        <v>10519</v>
      </c>
      <c r="H542" s="6" t="s">
        <v>10520</v>
      </c>
      <c r="I542" s="6" t="s">
        <v>9469</v>
      </c>
      <c r="J542" s="45">
        <v>3000.0</v>
      </c>
      <c r="K542" s="30">
        <f>VLOOKUP(A542,'All Yearling Sale Lots'!$A$2:$O$3275,15)</f>
        <v>7500</v>
      </c>
      <c r="L542" s="80">
        <v>1.0</v>
      </c>
    </row>
    <row r="543">
      <c r="A543" s="81" t="s">
        <v>10521</v>
      </c>
      <c r="B543" s="80" t="s">
        <v>2005</v>
      </c>
      <c r="C543" s="85">
        <v>829.0</v>
      </c>
      <c r="D543" s="6" t="s">
        <v>10522</v>
      </c>
      <c r="E543" s="80" t="s">
        <v>1902</v>
      </c>
      <c r="F543" s="80" t="s">
        <v>1924</v>
      </c>
      <c r="H543" s="80" t="s">
        <v>1834</v>
      </c>
      <c r="I543" s="86" t="s">
        <v>9580</v>
      </c>
      <c r="K543" s="30">
        <f>VLOOKUP(A543,'All Yearling Sale Lots'!$A$2:$O$3275,15)</f>
        <v>12500</v>
      </c>
      <c r="L543" s="6">
        <f t="shared" ref="L543:L551" si="60">IF(J543&lt;K543,1,0)</f>
        <v>1</v>
      </c>
    </row>
    <row r="544">
      <c r="A544" s="81" t="s">
        <v>10521</v>
      </c>
      <c r="B544" s="80" t="s">
        <v>2005</v>
      </c>
      <c r="C544" s="85">
        <v>899.0</v>
      </c>
      <c r="D544" s="6" t="s">
        <v>10523</v>
      </c>
      <c r="E544" s="80" t="s">
        <v>1902</v>
      </c>
      <c r="F544" s="80" t="s">
        <v>2019</v>
      </c>
      <c r="H544" s="80" t="s">
        <v>1834</v>
      </c>
      <c r="I544" s="86" t="s">
        <v>9580</v>
      </c>
      <c r="K544" s="30">
        <f>VLOOKUP(A544,'All Yearling Sale Lots'!$A$2:$O$3275,15)</f>
        <v>12500</v>
      </c>
      <c r="L544" s="6">
        <f t="shared" si="60"/>
        <v>1</v>
      </c>
    </row>
    <row r="545">
      <c r="A545" s="26" t="s">
        <v>10521</v>
      </c>
      <c r="B545" s="26" t="s">
        <v>2005</v>
      </c>
      <c r="C545" s="34">
        <v>829.0</v>
      </c>
      <c r="D545" s="27" t="s">
        <v>10522</v>
      </c>
      <c r="E545" s="26" t="s">
        <v>10521</v>
      </c>
      <c r="F545" s="26" t="s">
        <v>1902</v>
      </c>
      <c r="G545" s="26" t="s">
        <v>10524</v>
      </c>
      <c r="H545" s="26" t="s">
        <v>1834</v>
      </c>
      <c r="I545" s="26" t="s">
        <v>9580</v>
      </c>
      <c r="K545" s="30">
        <f>VLOOKUP(A545,'All Yearling Sale Lots'!$A$2:$O$3275,15)</f>
        <v>12500</v>
      </c>
      <c r="L545" s="6">
        <f t="shared" si="60"/>
        <v>1</v>
      </c>
    </row>
    <row r="546">
      <c r="A546" s="26" t="s">
        <v>10521</v>
      </c>
      <c r="B546" s="26" t="s">
        <v>2005</v>
      </c>
      <c r="C546" s="34">
        <v>899.0</v>
      </c>
      <c r="D546" s="27" t="s">
        <v>10523</v>
      </c>
      <c r="E546" s="26" t="s">
        <v>10521</v>
      </c>
      <c r="F546" s="26" t="s">
        <v>1902</v>
      </c>
      <c r="G546" s="26" t="s">
        <v>10525</v>
      </c>
      <c r="H546" s="26" t="s">
        <v>1834</v>
      </c>
      <c r="I546" s="26" t="s">
        <v>9580</v>
      </c>
      <c r="K546" s="30">
        <f>VLOOKUP(A546,'All Yearling Sale Lots'!$A$2:$O$3275,15)</f>
        <v>12500</v>
      </c>
      <c r="L546" s="6">
        <f t="shared" si="60"/>
        <v>1</v>
      </c>
    </row>
    <row r="547">
      <c r="A547" s="6" t="s">
        <v>10521</v>
      </c>
      <c r="B547" s="81" t="s">
        <v>1949</v>
      </c>
      <c r="C547" s="6" t="s">
        <v>10526</v>
      </c>
      <c r="D547" s="6" t="s">
        <v>10527</v>
      </c>
      <c r="E547" s="82" t="s">
        <v>1905</v>
      </c>
      <c r="F547" s="6" t="s">
        <v>1924</v>
      </c>
      <c r="G547" s="6" t="s">
        <v>10528</v>
      </c>
      <c r="H547" s="10" t="s">
        <v>1874</v>
      </c>
      <c r="I547" s="10" t="s">
        <v>9469</v>
      </c>
      <c r="J547" s="7">
        <v>24000.0</v>
      </c>
      <c r="K547" s="7">
        <v>12500.0</v>
      </c>
      <c r="L547" s="6">
        <f t="shared" si="60"/>
        <v>0</v>
      </c>
    </row>
    <row r="548">
      <c r="A548" s="6" t="s">
        <v>10529</v>
      </c>
      <c r="B548" s="81" t="s">
        <v>1983</v>
      </c>
      <c r="C548" s="6" t="s">
        <v>10530</v>
      </c>
      <c r="D548" s="6" t="s">
        <v>10531</v>
      </c>
      <c r="E548" s="82" t="s">
        <v>1905</v>
      </c>
      <c r="F548" s="6" t="s">
        <v>1952</v>
      </c>
      <c r="G548" s="6" t="s">
        <v>10532</v>
      </c>
      <c r="H548" s="10" t="s">
        <v>1598</v>
      </c>
      <c r="I548" s="10" t="s">
        <v>9469</v>
      </c>
      <c r="J548" s="7">
        <v>1200.0</v>
      </c>
      <c r="K548" s="7">
        <v>12500.0</v>
      </c>
      <c r="L548" s="6">
        <f t="shared" si="60"/>
        <v>1</v>
      </c>
    </row>
    <row r="549">
      <c r="A549" s="6" t="s">
        <v>124</v>
      </c>
      <c r="B549" s="80" t="s">
        <v>9508</v>
      </c>
      <c r="C549" s="88" t="s">
        <v>7275</v>
      </c>
      <c r="D549" s="6" t="s">
        <v>10533</v>
      </c>
      <c r="E549" s="6" t="s">
        <v>1905</v>
      </c>
      <c r="F549" s="6" t="s">
        <v>1924</v>
      </c>
      <c r="G549" s="6" t="s">
        <v>10534</v>
      </c>
      <c r="H549" s="6" t="s">
        <v>1494</v>
      </c>
      <c r="I549" s="6" t="s">
        <v>9469</v>
      </c>
      <c r="J549" s="45">
        <v>12000.0</v>
      </c>
      <c r="K549" s="30">
        <f>VLOOKUP(A549,'All Yearling Sale Lots'!$A$2:$O$3275,15)</f>
        <v>5000</v>
      </c>
      <c r="L549" s="6">
        <f t="shared" si="60"/>
        <v>0</v>
      </c>
    </row>
    <row r="550">
      <c r="A550" s="6" t="s">
        <v>124</v>
      </c>
      <c r="B550" s="80" t="s">
        <v>9508</v>
      </c>
      <c r="C550" s="88" t="s">
        <v>2585</v>
      </c>
      <c r="D550" s="6" t="s">
        <v>10535</v>
      </c>
      <c r="E550" s="6" t="s">
        <v>1902</v>
      </c>
      <c r="F550" s="6" t="s">
        <v>1924</v>
      </c>
      <c r="G550" s="6" t="s">
        <v>10536</v>
      </c>
      <c r="H550" s="6" t="s">
        <v>1591</v>
      </c>
      <c r="I550" s="6" t="s">
        <v>9465</v>
      </c>
      <c r="J550" s="45">
        <v>4500.0</v>
      </c>
      <c r="K550" s="30">
        <f>VLOOKUP(A550,'All Yearling Sale Lots'!$A$2:$O$3275,15)</f>
        <v>5000</v>
      </c>
      <c r="L550" s="6">
        <f t="shared" si="60"/>
        <v>1</v>
      </c>
    </row>
    <row r="551">
      <c r="A551" s="6" t="s">
        <v>124</v>
      </c>
      <c r="B551" s="80" t="s">
        <v>1900</v>
      </c>
      <c r="C551" s="6">
        <v>166.0</v>
      </c>
      <c r="D551" s="6" t="s">
        <v>10537</v>
      </c>
      <c r="E551" s="6" t="s">
        <v>1905</v>
      </c>
      <c r="G551" s="6" t="s">
        <v>10538</v>
      </c>
      <c r="H551" s="6" t="s">
        <v>1605</v>
      </c>
      <c r="J551" s="6" t="s">
        <v>9558</v>
      </c>
      <c r="K551" s="30">
        <f>VLOOKUP(A551,'All Yearling Sale Lots'!$A$2:$O$3275,15)</f>
        <v>5000</v>
      </c>
      <c r="L551" s="6">
        <f t="shared" si="60"/>
        <v>0</v>
      </c>
    </row>
    <row r="552">
      <c r="A552" s="26" t="s">
        <v>124</v>
      </c>
      <c r="B552" s="26" t="s">
        <v>2005</v>
      </c>
      <c r="C552" s="34">
        <v>788.0</v>
      </c>
      <c r="D552" s="27" t="s">
        <v>10539</v>
      </c>
      <c r="E552" s="26" t="s">
        <v>124</v>
      </c>
      <c r="F552" s="26" t="s">
        <v>1902</v>
      </c>
      <c r="G552" s="26" t="s">
        <v>6900</v>
      </c>
      <c r="H552" s="26" t="s">
        <v>293</v>
      </c>
      <c r="I552" s="26" t="s">
        <v>1346</v>
      </c>
      <c r="K552" s="30">
        <f>VLOOKUP(A552,'All Yearling Sale Lots'!$A$2:$O$3275,15)</f>
        <v>5000</v>
      </c>
      <c r="L552" s="87">
        <v>0.0</v>
      </c>
    </row>
    <row r="553">
      <c r="A553" s="80" t="s">
        <v>124</v>
      </c>
      <c r="B553" s="85" t="s">
        <v>9482</v>
      </c>
      <c r="C553" s="85">
        <v>534.0</v>
      </c>
      <c r="D553" s="6" t="str">
        <f>CONCAT(A553,G553)</f>
        <v>Sands of Mali (FR)Tintern (GB)</v>
      </c>
      <c r="E553" s="80" t="s">
        <v>9563</v>
      </c>
      <c r="F553" s="80" t="s">
        <v>2010</v>
      </c>
      <c r="G553" s="80" t="s">
        <v>10540</v>
      </c>
      <c r="H553" s="80" t="s">
        <v>1557</v>
      </c>
      <c r="I553" s="80" t="s">
        <v>9469</v>
      </c>
      <c r="J553" s="6">
        <v>1.6E7</v>
      </c>
      <c r="K553" s="30">
        <f>VLOOKUP(A553,'All Yearling Sale Lots'!$A$2:$O$3275,15)</f>
        <v>5000</v>
      </c>
      <c r="L553" s="6">
        <f t="shared" ref="L553:L554" si="61">IF(J553&lt;K553,1,0)</f>
        <v>0</v>
      </c>
    </row>
    <row r="554">
      <c r="A554" s="80" t="s">
        <v>124</v>
      </c>
      <c r="B554" s="80" t="s">
        <v>9482</v>
      </c>
      <c r="C554" s="85">
        <v>689.0</v>
      </c>
      <c r="D554" s="6" t="s">
        <v>10541</v>
      </c>
      <c r="E554" s="80" t="s">
        <v>1902</v>
      </c>
      <c r="F554" s="80" t="s">
        <v>1924</v>
      </c>
      <c r="G554" s="80" t="s">
        <v>10542</v>
      </c>
      <c r="H554" s="86" t="s">
        <v>1747</v>
      </c>
      <c r="I554" s="80" t="s">
        <v>9469</v>
      </c>
      <c r="J554" s="80">
        <v>8000.0</v>
      </c>
      <c r="K554" s="30">
        <f>VLOOKUP(A554,'All Yearling Sale Lots'!$A$2:$O$3275,15)</f>
        <v>5000</v>
      </c>
      <c r="L554" s="6">
        <f t="shared" si="61"/>
        <v>0</v>
      </c>
    </row>
    <row r="555">
      <c r="A555" s="6" t="s">
        <v>124</v>
      </c>
      <c r="B555" s="83" t="s">
        <v>9508</v>
      </c>
      <c r="C555" s="88" t="s">
        <v>2975</v>
      </c>
      <c r="D555" s="6" t="s">
        <v>10543</v>
      </c>
      <c r="E555" s="6" t="s">
        <v>1902</v>
      </c>
      <c r="F555" s="6" t="s">
        <v>1924</v>
      </c>
      <c r="G555" s="6" t="s">
        <v>10544</v>
      </c>
      <c r="H555" s="6" t="s">
        <v>1435</v>
      </c>
      <c r="I555" s="6" t="s">
        <v>9469</v>
      </c>
      <c r="J555" s="45">
        <v>12000.0</v>
      </c>
      <c r="K555" s="30">
        <f>VLOOKUP(A555,'All Yearling Sale Lots'!$A$2:$O$3275,15)</f>
        <v>5000</v>
      </c>
      <c r="L555" s="80">
        <v>0.0</v>
      </c>
    </row>
    <row r="556">
      <c r="A556" s="6" t="s">
        <v>125</v>
      </c>
      <c r="B556" s="80" t="s">
        <v>9508</v>
      </c>
      <c r="C556" s="88" t="s">
        <v>10545</v>
      </c>
      <c r="D556" s="6" t="s">
        <v>10546</v>
      </c>
      <c r="E556" s="6" t="s">
        <v>1905</v>
      </c>
      <c r="F556" s="6" t="s">
        <v>1924</v>
      </c>
      <c r="G556" s="6" t="s">
        <v>10547</v>
      </c>
      <c r="H556" s="6" t="s">
        <v>1403</v>
      </c>
      <c r="I556" s="6" t="s">
        <v>9469</v>
      </c>
      <c r="J556" s="45">
        <v>10000.0</v>
      </c>
      <c r="K556" s="30">
        <f>VLOOKUP(A556,'All Yearling Sale Lots'!$A$2:$O$3275,15)</f>
        <v>25000</v>
      </c>
      <c r="L556" s="80">
        <v>1.0</v>
      </c>
    </row>
    <row r="557">
      <c r="A557" s="6" t="s">
        <v>125</v>
      </c>
      <c r="B557" s="80" t="s">
        <v>9508</v>
      </c>
      <c r="C557" s="88" t="s">
        <v>6752</v>
      </c>
      <c r="D557" s="6" t="s">
        <v>10548</v>
      </c>
      <c r="E557" s="6" t="s">
        <v>1905</v>
      </c>
      <c r="F557" s="6" t="s">
        <v>1924</v>
      </c>
      <c r="G557" s="6" t="s">
        <v>10549</v>
      </c>
      <c r="H557" s="6" t="s">
        <v>1708</v>
      </c>
      <c r="I557" s="6" t="s">
        <v>9469</v>
      </c>
      <c r="J557" s="45">
        <v>20000.0</v>
      </c>
      <c r="K557" s="30">
        <f>VLOOKUP(A557,'All Yearling Sale Lots'!$A$2:$O$3275,15)</f>
        <v>25000</v>
      </c>
      <c r="L557" s="6">
        <f t="shared" ref="L557:L563" si="62">IF(J557&lt;K557,1,0)</f>
        <v>1</v>
      </c>
    </row>
    <row r="558">
      <c r="A558" s="80" t="s">
        <v>125</v>
      </c>
      <c r="B558" s="83" t="s">
        <v>9479</v>
      </c>
      <c r="C558" s="83">
        <v>416.0</v>
      </c>
      <c r="D558" s="80" t="s">
        <v>10550</v>
      </c>
      <c r="E558" s="6" t="s">
        <v>1905</v>
      </c>
      <c r="H558" s="80" t="s">
        <v>1467</v>
      </c>
      <c r="I558" s="80" t="s">
        <v>9695</v>
      </c>
      <c r="J558" s="90">
        <v>0.0</v>
      </c>
      <c r="K558" s="30">
        <f>VLOOKUP(A558,'All Yearling Sale Lots'!$A$2:$O$3275,15)</f>
        <v>25000</v>
      </c>
      <c r="L558" s="6">
        <f t="shared" si="62"/>
        <v>1</v>
      </c>
    </row>
    <row r="559">
      <c r="A559" s="80" t="s">
        <v>125</v>
      </c>
      <c r="B559" s="83" t="s">
        <v>9479</v>
      </c>
      <c r="C559" s="83">
        <v>359.0</v>
      </c>
      <c r="D559" s="80" t="s">
        <v>10551</v>
      </c>
      <c r="E559" s="6" t="s">
        <v>1905</v>
      </c>
      <c r="H559" s="80" t="s">
        <v>1636</v>
      </c>
      <c r="I559" s="80" t="s">
        <v>9974</v>
      </c>
      <c r="J559" s="84">
        <v>52000.0</v>
      </c>
      <c r="K559" s="30">
        <f>VLOOKUP(A559,'All Yearling Sale Lots'!$A$2:$O$3275,15)</f>
        <v>25000</v>
      </c>
      <c r="L559" s="6">
        <f t="shared" si="62"/>
        <v>0</v>
      </c>
    </row>
    <row r="560">
      <c r="A560" s="80" t="s">
        <v>125</v>
      </c>
      <c r="B560" s="83" t="s">
        <v>9479</v>
      </c>
      <c r="C560" s="83">
        <v>437.0</v>
      </c>
      <c r="D560" s="80" t="s">
        <v>10552</v>
      </c>
      <c r="E560" s="6" t="s">
        <v>1902</v>
      </c>
      <c r="H560" s="80" t="s">
        <v>1768</v>
      </c>
      <c r="I560" s="80" t="s">
        <v>9481</v>
      </c>
      <c r="J560" s="84">
        <v>50000.0</v>
      </c>
      <c r="K560" s="30">
        <f>VLOOKUP(A560,'All Yearling Sale Lots'!$A$2:$O$3275,15)</f>
        <v>25000</v>
      </c>
      <c r="L560" s="6">
        <f t="shared" si="62"/>
        <v>0</v>
      </c>
    </row>
    <row r="561">
      <c r="A561" s="6" t="s">
        <v>125</v>
      </c>
      <c r="B561" s="80" t="s">
        <v>1900</v>
      </c>
      <c r="C561" s="6">
        <v>464.0</v>
      </c>
      <c r="D561" s="6" t="s">
        <v>10553</v>
      </c>
      <c r="E561" s="6" t="s">
        <v>1905</v>
      </c>
      <c r="G561" s="6" t="s">
        <v>10554</v>
      </c>
      <c r="H561" s="6" t="s">
        <v>1680</v>
      </c>
      <c r="J561" s="80">
        <v>15000.0</v>
      </c>
      <c r="K561" s="30">
        <f>VLOOKUP(A561,'All Yearling Sale Lots'!$A$2:$O$3275,15)</f>
        <v>25000</v>
      </c>
      <c r="L561" s="6">
        <f t="shared" si="62"/>
        <v>1</v>
      </c>
    </row>
    <row r="562">
      <c r="A562" s="81" t="s">
        <v>125</v>
      </c>
      <c r="B562" s="94" t="s">
        <v>9556</v>
      </c>
      <c r="C562" s="101">
        <v>215.0</v>
      </c>
      <c r="D562" s="80" t="s">
        <v>10555</v>
      </c>
      <c r="E562" s="80" t="s">
        <v>1902</v>
      </c>
      <c r="F562" s="81"/>
      <c r="G562" s="80"/>
      <c r="H562" s="80" t="s">
        <v>1801</v>
      </c>
      <c r="I562" s="80" t="s">
        <v>9558</v>
      </c>
      <c r="J562" s="91">
        <v>20000.0</v>
      </c>
      <c r="K562" s="30">
        <f>VLOOKUP(A562,'All Yearling Sale Lots'!$A$2:$O$3275,15)</f>
        <v>25000</v>
      </c>
      <c r="L562" s="6">
        <f t="shared" si="62"/>
        <v>1</v>
      </c>
    </row>
    <row r="563">
      <c r="A563" s="26" t="s">
        <v>125</v>
      </c>
      <c r="B563" s="26" t="s">
        <v>2005</v>
      </c>
      <c r="C563" s="34">
        <v>935.0</v>
      </c>
      <c r="D563" s="27" t="s">
        <v>10556</v>
      </c>
      <c r="E563" s="26" t="s">
        <v>1905</v>
      </c>
      <c r="G563" s="26" t="s">
        <v>6942</v>
      </c>
      <c r="H563" s="26" t="s">
        <v>1469</v>
      </c>
      <c r="I563" s="26" t="s">
        <v>1333</v>
      </c>
      <c r="K563" s="30">
        <f>VLOOKUP(A563,'All Yearling Sale Lots'!$A$2:$O$3275,15)</f>
        <v>25000</v>
      </c>
      <c r="L563" s="6">
        <f t="shared" si="62"/>
        <v>1</v>
      </c>
    </row>
    <row r="564">
      <c r="A564" s="80" t="s">
        <v>125</v>
      </c>
      <c r="B564" s="80" t="s">
        <v>9482</v>
      </c>
      <c r="C564" s="85">
        <v>674.0</v>
      </c>
      <c r="D564" s="6" t="str">
        <f t="shared" ref="D564:D567" si="63">CONCAT(A564,G564)</f>
        <v>Saxon Warrior (JPN)Cherry Wine (IRE)</v>
      </c>
      <c r="E564" s="80" t="s">
        <v>1902</v>
      </c>
      <c r="F564" s="80" t="s">
        <v>1924</v>
      </c>
      <c r="G564" s="80" t="s">
        <v>10557</v>
      </c>
      <c r="H564" s="80" t="s">
        <v>1430</v>
      </c>
      <c r="I564" s="80" t="s">
        <v>9695</v>
      </c>
      <c r="J564" s="93"/>
      <c r="K564" s="30">
        <f>VLOOKUP(A564,'All Yearling Sale Lots'!$A$2:$O$3275,15)</f>
        <v>25000</v>
      </c>
      <c r="L564" s="80">
        <v>1.0</v>
      </c>
    </row>
    <row r="565">
      <c r="A565" s="80" t="s">
        <v>125</v>
      </c>
      <c r="B565" s="80" t="s">
        <v>9482</v>
      </c>
      <c r="C565" s="85">
        <v>655.0</v>
      </c>
      <c r="D565" s="6" t="str">
        <f t="shared" si="63"/>
        <v>Saxon Warrior (JPN)Camogie (IRE)</v>
      </c>
      <c r="E565" s="80" t="s">
        <v>1902</v>
      </c>
      <c r="F565" s="80" t="s">
        <v>1924</v>
      </c>
      <c r="G565" s="80" t="s">
        <v>10558</v>
      </c>
      <c r="H565" s="80" t="s">
        <v>1504</v>
      </c>
      <c r="I565" s="80" t="s">
        <v>9660</v>
      </c>
      <c r="J565" s="93">
        <v>9000.0</v>
      </c>
      <c r="K565" s="30">
        <f>VLOOKUP(A565,'All Yearling Sale Lots'!$A$2:$O$3275,15)</f>
        <v>25000</v>
      </c>
      <c r="L565" s="6">
        <f t="shared" ref="L565:L574" si="64">IF(J565&lt;K565,1,0)</f>
        <v>1</v>
      </c>
    </row>
    <row r="566">
      <c r="A566" s="80" t="str">
        <f>LEFT(G566, FIND(" x ", G566) - 1)</f>
        <v>Saxon Warrior (JPN)</v>
      </c>
      <c r="B566" s="80" t="s">
        <v>9482</v>
      </c>
      <c r="C566" s="85">
        <v>578.0</v>
      </c>
      <c r="D566" s="6" t="str">
        <f t="shared" si="63"/>
        <v>Saxon Warrior (JPN)Saxon Warrior (JPN) x Alabama Ashley (USA)</v>
      </c>
      <c r="E566" s="80" t="s">
        <v>9578</v>
      </c>
      <c r="F566" s="80" t="s">
        <v>2800</v>
      </c>
      <c r="G566" s="80" t="s">
        <v>10559</v>
      </c>
      <c r="H566" s="80" t="s">
        <v>1538</v>
      </c>
      <c r="I566" s="80" t="s">
        <v>9660</v>
      </c>
      <c r="J566" s="6">
        <v>0.0</v>
      </c>
      <c r="K566" s="30">
        <f>VLOOKUP(A566,'All Yearling Sale Lots'!$A$2:$O$3275,15)</f>
        <v>25000</v>
      </c>
      <c r="L566" s="6">
        <f t="shared" si="64"/>
        <v>1</v>
      </c>
    </row>
    <row r="567">
      <c r="A567" s="80" t="s">
        <v>125</v>
      </c>
      <c r="B567" s="85" t="s">
        <v>9482</v>
      </c>
      <c r="C567" s="85">
        <v>526.0</v>
      </c>
      <c r="D567" s="6" t="str">
        <f t="shared" si="63"/>
        <v>Saxon Warrior (JPN)Thalissa (IRE)</v>
      </c>
      <c r="E567" s="80" t="s">
        <v>9578</v>
      </c>
      <c r="F567" s="80" t="s">
        <v>2007</v>
      </c>
      <c r="G567" s="80" t="s">
        <v>10560</v>
      </c>
      <c r="H567" s="80" t="s">
        <v>10561</v>
      </c>
      <c r="I567" s="80" t="s">
        <v>9469</v>
      </c>
      <c r="J567" s="6">
        <v>1.7E7</v>
      </c>
      <c r="K567" s="30">
        <f>VLOOKUP(A567,'All Yearling Sale Lots'!$A$2:$O$3275,15)</f>
        <v>25000</v>
      </c>
      <c r="L567" s="6">
        <f t="shared" si="64"/>
        <v>0</v>
      </c>
    </row>
    <row r="568">
      <c r="A568" s="6" t="s">
        <v>125</v>
      </c>
      <c r="B568" s="80" t="s">
        <v>1937</v>
      </c>
      <c r="C568" s="44" t="s">
        <v>10562</v>
      </c>
      <c r="D568" s="6" t="s">
        <v>10563</v>
      </c>
      <c r="E568" s="6" t="s">
        <v>1905</v>
      </c>
      <c r="F568" s="6" t="s">
        <v>1924</v>
      </c>
      <c r="H568" s="6" t="s">
        <v>1698</v>
      </c>
      <c r="I568" s="6" t="s">
        <v>9469</v>
      </c>
      <c r="J568" s="45">
        <v>38000.0</v>
      </c>
      <c r="K568" s="30">
        <f>VLOOKUP(A568,'All Yearling Sale Lots'!$A$2:$O$3275,15)</f>
        <v>25000</v>
      </c>
      <c r="L568" s="6">
        <f t="shared" si="64"/>
        <v>0</v>
      </c>
    </row>
    <row r="569">
      <c r="A569" s="6" t="s">
        <v>126</v>
      </c>
      <c r="B569" s="80" t="s">
        <v>9508</v>
      </c>
      <c r="C569" s="88" t="s">
        <v>6497</v>
      </c>
      <c r="D569" s="6" t="s">
        <v>10564</v>
      </c>
      <c r="E569" s="6" t="s">
        <v>1905</v>
      </c>
      <c r="F569" s="6" t="s">
        <v>1924</v>
      </c>
      <c r="G569" s="6" t="s">
        <v>10565</v>
      </c>
      <c r="H569" s="6" t="s">
        <v>1667</v>
      </c>
      <c r="I569" s="6" t="s">
        <v>9465</v>
      </c>
      <c r="J569" s="45"/>
      <c r="K569" s="30">
        <f>VLOOKUP(A569,'All Yearling Sale Lots'!$A$2:$O$3275,15)</f>
        <v>39000</v>
      </c>
      <c r="L569" s="6">
        <f t="shared" si="64"/>
        <v>1</v>
      </c>
    </row>
    <row r="570">
      <c r="A570" s="80" t="s">
        <v>126</v>
      </c>
      <c r="B570" s="83" t="s">
        <v>9479</v>
      </c>
      <c r="C570" s="83">
        <v>268.0</v>
      </c>
      <c r="D570" s="80" t="s">
        <v>10566</v>
      </c>
      <c r="E570" s="6" t="s">
        <v>1902</v>
      </c>
      <c r="H570" s="80" t="s">
        <v>1678</v>
      </c>
      <c r="I570" s="80" t="s">
        <v>10567</v>
      </c>
      <c r="J570" s="84">
        <v>115000.0</v>
      </c>
      <c r="K570" s="30">
        <f>VLOOKUP(A570,'All Yearling Sale Lots'!$A$2:$O$3275,15)</f>
        <v>39000</v>
      </c>
      <c r="L570" s="6">
        <f t="shared" si="64"/>
        <v>0</v>
      </c>
    </row>
    <row r="571">
      <c r="A571" s="81" t="s">
        <v>126</v>
      </c>
      <c r="B571" s="83" t="s">
        <v>9556</v>
      </c>
      <c r="C571" s="83">
        <v>191.0</v>
      </c>
      <c r="D571" s="80" t="s">
        <v>10568</v>
      </c>
      <c r="E571" s="80" t="s">
        <v>1902</v>
      </c>
      <c r="F571" s="81"/>
      <c r="G571" s="80"/>
      <c r="H571" s="80" t="s">
        <v>1469</v>
      </c>
      <c r="I571" s="80" t="s">
        <v>9678</v>
      </c>
      <c r="J571" s="91">
        <v>30000.0</v>
      </c>
      <c r="K571" s="30">
        <f>VLOOKUP(A571,'All Yearling Sale Lots'!$A$2:$O$3275,15)</f>
        <v>39000</v>
      </c>
      <c r="L571" s="6">
        <f t="shared" si="64"/>
        <v>1</v>
      </c>
    </row>
    <row r="572">
      <c r="A572" s="6" t="s">
        <v>126</v>
      </c>
      <c r="B572" s="80" t="s">
        <v>1937</v>
      </c>
      <c r="C572" s="44" t="s">
        <v>10292</v>
      </c>
      <c r="D572" s="6" t="s">
        <v>10569</v>
      </c>
      <c r="E572" s="6" t="s">
        <v>1905</v>
      </c>
      <c r="F572" s="6" t="s">
        <v>1924</v>
      </c>
      <c r="G572" s="6" t="s">
        <v>10570</v>
      </c>
      <c r="H572" s="6" t="s">
        <v>1610</v>
      </c>
      <c r="I572" s="6" t="s">
        <v>9469</v>
      </c>
      <c r="J572" s="45">
        <v>50000.0</v>
      </c>
      <c r="K572" s="30">
        <f>VLOOKUP(A572,'All Yearling Sale Lots'!$A$2:$O$3275,15)</f>
        <v>39000</v>
      </c>
      <c r="L572" s="6">
        <f t="shared" si="64"/>
        <v>0</v>
      </c>
    </row>
    <row r="573">
      <c r="A573" s="6" t="s">
        <v>126</v>
      </c>
      <c r="B573" s="81" t="s">
        <v>1949</v>
      </c>
      <c r="C573" s="6" t="s">
        <v>10571</v>
      </c>
      <c r="D573" s="6" t="s">
        <v>10572</v>
      </c>
      <c r="E573" s="82" t="s">
        <v>1905</v>
      </c>
      <c r="F573" s="6" t="s">
        <v>1952</v>
      </c>
      <c r="G573" s="6" t="s">
        <v>10573</v>
      </c>
      <c r="H573" s="10" t="s">
        <v>1543</v>
      </c>
      <c r="I573" s="10" t="s">
        <v>9469</v>
      </c>
      <c r="J573" s="7">
        <v>30000.0</v>
      </c>
      <c r="K573" s="7">
        <v>39000.0</v>
      </c>
      <c r="L573" s="6">
        <f t="shared" si="64"/>
        <v>1</v>
      </c>
    </row>
    <row r="574">
      <c r="A574" s="80" t="s">
        <v>127</v>
      </c>
      <c r="B574" s="83" t="s">
        <v>9479</v>
      </c>
      <c r="C574" s="83">
        <v>434.0</v>
      </c>
      <c r="D574" s="80" t="s">
        <v>10574</v>
      </c>
      <c r="E574" s="6" t="s">
        <v>1902</v>
      </c>
      <c r="H574" s="80" t="s">
        <v>1492</v>
      </c>
      <c r="I574" s="80" t="s">
        <v>10575</v>
      </c>
      <c r="J574" s="90">
        <v>0.0</v>
      </c>
      <c r="K574" s="30">
        <f>VLOOKUP(A574,'All Yearling Sale Lots'!$A$2:$O$3275,15)</f>
        <v>200000</v>
      </c>
      <c r="L574" s="6">
        <f t="shared" si="64"/>
        <v>1</v>
      </c>
    </row>
    <row r="575">
      <c r="A575" s="81" t="s">
        <v>127</v>
      </c>
      <c r="B575" s="83" t="s">
        <v>9556</v>
      </c>
      <c r="C575" s="83">
        <v>25.0</v>
      </c>
      <c r="D575" s="80" t="s">
        <v>10576</v>
      </c>
      <c r="E575" s="80" t="s">
        <v>1902</v>
      </c>
      <c r="F575" s="81"/>
      <c r="G575" s="80"/>
      <c r="H575" s="80" t="s">
        <v>293</v>
      </c>
      <c r="I575" s="80" t="s">
        <v>10168</v>
      </c>
      <c r="J575" s="91">
        <v>55000.0</v>
      </c>
      <c r="K575" s="30">
        <f>VLOOKUP(A575,'All Yearling Sale Lots'!$A$2:$O$3275,15)</f>
        <v>200000</v>
      </c>
      <c r="L575" s="80">
        <v>1.0</v>
      </c>
    </row>
    <row r="576">
      <c r="A576" s="80" t="s">
        <v>128</v>
      </c>
      <c r="B576" s="83" t="s">
        <v>9479</v>
      </c>
      <c r="C576" s="83">
        <v>398.0</v>
      </c>
      <c r="D576" s="80" t="s">
        <v>10577</v>
      </c>
      <c r="E576" s="6" t="s">
        <v>1905</v>
      </c>
      <c r="H576" s="80" t="s">
        <v>1621</v>
      </c>
      <c r="I576" s="80" t="s">
        <v>10578</v>
      </c>
      <c r="J576" s="90">
        <v>20000.0</v>
      </c>
      <c r="K576" s="30">
        <f>VLOOKUP(A576,'All Yearling Sale Lots'!$A$2:$O$3275,15)</f>
        <v>7200</v>
      </c>
      <c r="L576" s="6">
        <f t="shared" ref="L576:L580" si="65">IF(J576&lt;K576,1,0)</f>
        <v>0</v>
      </c>
    </row>
    <row r="577">
      <c r="A577" s="6" t="s">
        <v>128</v>
      </c>
      <c r="B577" s="80" t="s">
        <v>1900</v>
      </c>
      <c r="C577" s="6">
        <v>86.0</v>
      </c>
      <c r="D577" s="6" t="s">
        <v>10579</v>
      </c>
      <c r="E577" s="6" t="s">
        <v>1905</v>
      </c>
      <c r="G577" s="6" t="s">
        <v>10580</v>
      </c>
      <c r="H577" s="6" t="s">
        <v>1455</v>
      </c>
      <c r="J577" s="6" t="s">
        <v>9722</v>
      </c>
      <c r="K577" s="30">
        <f>VLOOKUP(A577,'All Yearling Sale Lots'!$A$2:$O$3275,15)</f>
        <v>7200</v>
      </c>
      <c r="L577" s="6">
        <f t="shared" si="65"/>
        <v>0</v>
      </c>
    </row>
    <row r="578">
      <c r="A578" s="6" t="s">
        <v>128</v>
      </c>
      <c r="B578" s="80" t="s">
        <v>1900</v>
      </c>
      <c r="C578" s="6">
        <v>418.0</v>
      </c>
      <c r="D578" s="6" t="s">
        <v>10581</v>
      </c>
      <c r="E578" s="6" t="s">
        <v>1905</v>
      </c>
      <c r="G578" s="6" t="s">
        <v>10582</v>
      </c>
      <c r="H578" s="6" t="s">
        <v>1528</v>
      </c>
      <c r="J578" s="6" t="s">
        <v>9660</v>
      </c>
      <c r="K578" s="30">
        <f>VLOOKUP(A578,'All Yearling Sale Lots'!$A$2:$O$3275,15)</f>
        <v>7200</v>
      </c>
      <c r="L578" s="6">
        <f t="shared" si="65"/>
        <v>0</v>
      </c>
    </row>
    <row r="579">
      <c r="A579" s="6" t="s">
        <v>128</v>
      </c>
      <c r="B579" s="80" t="s">
        <v>1900</v>
      </c>
      <c r="C579" s="6">
        <v>263.0</v>
      </c>
      <c r="D579" s="6" t="s">
        <v>10583</v>
      </c>
      <c r="E579" s="6" t="s">
        <v>1905</v>
      </c>
      <c r="G579" s="6" t="s">
        <v>10584</v>
      </c>
      <c r="H579" s="6" t="s">
        <v>1614</v>
      </c>
      <c r="J579" s="6" t="s">
        <v>10013</v>
      </c>
      <c r="K579" s="30">
        <f>VLOOKUP(A579,'All Yearling Sale Lots'!$A$2:$O$3275,15)</f>
        <v>7200</v>
      </c>
      <c r="L579" s="6">
        <f t="shared" si="65"/>
        <v>0</v>
      </c>
    </row>
    <row r="580">
      <c r="A580" s="6" t="s">
        <v>128</v>
      </c>
      <c r="B580" s="80" t="s">
        <v>1900</v>
      </c>
      <c r="C580" s="6">
        <v>241.0</v>
      </c>
      <c r="D580" s="6" t="s">
        <v>10585</v>
      </c>
      <c r="E580" s="6" t="s">
        <v>1905</v>
      </c>
      <c r="G580" s="6" t="s">
        <v>10586</v>
      </c>
      <c r="H580" s="6" t="s">
        <v>1792</v>
      </c>
      <c r="J580" s="6" t="s">
        <v>10587</v>
      </c>
      <c r="K580" s="30">
        <f>VLOOKUP(A580,'All Yearling Sale Lots'!$A$2:$O$3275,15)</f>
        <v>7200</v>
      </c>
      <c r="L580" s="6">
        <f t="shared" si="65"/>
        <v>0</v>
      </c>
    </row>
    <row r="581">
      <c r="A581" s="81" t="s">
        <v>128</v>
      </c>
      <c r="B581" s="83" t="s">
        <v>9556</v>
      </c>
      <c r="C581" s="101">
        <v>88.0</v>
      </c>
      <c r="D581" s="80" t="s">
        <v>10588</v>
      </c>
      <c r="E581" s="80" t="s">
        <v>1902</v>
      </c>
      <c r="F581" s="81"/>
      <c r="G581" s="80"/>
      <c r="H581" s="80" t="s">
        <v>1449</v>
      </c>
      <c r="I581" s="80" t="s">
        <v>10589</v>
      </c>
      <c r="J581" s="84">
        <v>25000.0</v>
      </c>
      <c r="K581" s="30">
        <f>VLOOKUP(A581,'All Yearling Sale Lots'!$A$2:$O$3275,15)</f>
        <v>7200</v>
      </c>
      <c r="L581" s="92">
        <v>0.0</v>
      </c>
    </row>
    <row r="582">
      <c r="A582" s="81" t="s">
        <v>128</v>
      </c>
      <c r="B582" s="94" t="s">
        <v>9556</v>
      </c>
      <c r="C582" s="101">
        <v>189.0</v>
      </c>
      <c r="D582" s="80" t="s">
        <v>10590</v>
      </c>
      <c r="E582" s="6" t="s">
        <v>1902</v>
      </c>
      <c r="F582" s="81"/>
      <c r="G582" s="80"/>
      <c r="H582" s="80" t="s">
        <v>1636</v>
      </c>
      <c r="I582" s="80" t="s">
        <v>9555</v>
      </c>
      <c r="J582" s="91">
        <v>40000.0</v>
      </c>
      <c r="K582" s="30">
        <f>VLOOKUP(A582,'All Yearling Sale Lots'!$A$2:$O$3275,15)</f>
        <v>7200</v>
      </c>
      <c r="L582" s="6">
        <f t="shared" ref="L582:L598" si="66">IF(J582&lt;K582,1,0)</f>
        <v>0</v>
      </c>
    </row>
    <row r="583">
      <c r="A583" s="81" t="s">
        <v>128</v>
      </c>
      <c r="B583" s="94" t="s">
        <v>9556</v>
      </c>
      <c r="C583" s="83">
        <v>41.0</v>
      </c>
      <c r="D583" s="80" t="s">
        <v>10591</v>
      </c>
      <c r="E583" s="6" t="s">
        <v>1902</v>
      </c>
      <c r="F583" s="81"/>
      <c r="G583" s="80"/>
      <c r="H583" s="80" t="s">
        <v>1647</v>
      </c>
      <c r="I583" s="80" t="s">
        <v>10592</v>
      </c>
      <c r="J583" s="84">
        <v>50000.0</v>
      </c>
      <c r="K583" s="30">
        <f>VLOOKUP(A583,'All Yearling Sale Lots'!$A$2:$O$3275,15)</f>
        <v>7200</v>
      </c>
      <c r="L583" s="6">
        <f t="shared" si="66"/>
        <v>0</v>
      </c>
    </row>
    <row r="584">
      <c r="A584" s="25" t="s">
        <v>128</v>
      </c>
      <c r="B584" s="35" t="s">
        <v>1949</v>
      </c>
      <c r="C584" s="27" t="s">
        <v>10593</v>
      </c>
      <c r="D584" s="28" t="s">
        <v>10594</v>
      </c>
      <c r="E584" s="28" t="s">
        <v>1905</v>
      </c>
      <c r="F584" s="28" t="s">
        <v>1924</v>
      </c>
      <c r="G584" s="28" t="s">
        <v>10595</v>
      </c>
      <c r="H584" s="32" t="s">
        <v>1740</v>
      </c>
      <c r="I584" s="32" t="s">
        <v>9465</v>
      </c>
      <c r="J584" s="29">
        <v>0.0</v>
      </c>
      <c r="K584" s="49"/>
      <c r="L584" s="6">
        <f t="shared" si="66"/>
        <v>0</v>
      </c>
    </row>
    <row r="585">
      <c r="A585" s="25" t="s">
        <v>128</v>
      </c>
      <c r="B585" s="35" t="s">
        <v>1949</v>
      </c>
      <c r="C585" s="27" t="s">
        <v>10596</v>
      </c>
      <c r="D585" s="28" t="s">
        <v>10597</v>
      </c>
      <c r="E585" s="28" t="s">
        <v>1902</v>
      </c>
      <c r="F585" s="28" t="s">
        <v>1952</v>
      </c>
      <c r="G585" s="28" t="s">
        <v>10598</v>
      </c>
      <c r="H585" s="32" t="s">
        <v>1418</v>
      </c>
      <c r="I585" s="32" t="s">
        <v>9465</v>
      </c>
      <c r="J585" s="29">
        <v>0.0</v>
      </c>
      <c r="K585" s="49"/>
      <c r="L585" s="6">
        <f t="shared" si="66"/>
        <v>0</v>
      </c>
    </row>
    <row r="586">
      <c r="A586" s="6" t="s">
        <v>128</v>
      </c>
      <c r="B586" s="81" t="s">
        <v>1949</v>
      </c>
      <c r="C586" s="6" t="s">
        <v>10599</v>
      </c>
      <c r="D586" s="6" t="s">
        <v>10600</v>
      </c>
      <c r="E586" s="82" t="s">
        <v>1905</v>
      </c>
      <c r="F586" s="6" t="s">
        <v>1924</v>
      </c>
      <c r="G586" s="6" t="s">
        <v>10601</v>
      </c>
      <c r="H586" s="10" t="s">
        <v>1844</v>
      </c>
      <c r="I586" s="10" t="s">
        <v>9469</v>
      </c>
      <c r="J586" s="7">
        <v>3600.0</v>
      </c>
      <c r="K586" s="7">
        <v>7200.0</v>
      </c>
      <c r="L586" s="6">
        <f t="shared" si="66"/>
        <v>1</v>
      </c>
    </row>
    <row r="587">
      <c r="A587" s="6" t="s">
        <v>129</v>
      </c>
      <c r="B587" s="80" t="s">
        <v>9508</v>
      </c>
      <c r="C587" s="88" t="s">
        <v>7934</v>
      </c>
      <c r="D587" s="6" t="s">
        <v>10602</v>
      </c>
      <c r="E587" s="6" t="s">
        <v>1905</v>
      </c>
      <c r="F587" s="6" t="s">
        <v>1952</v>
      </c>
      <c r="G587" s="6" t="s">
        <v>10603</v>
      </c>
      <c r="H587" s="6" t="s">
        <v>1490</v>
      </c>
      <c r="I587" s="6" t="s">
        <v>9469</v>
      </c>
      <c r="J587" s="45">
        <v>12000.0</v>
      </c>
      <c r="K587" s="30">
        <f>VLOOKUP(A587,'All Yearling Sale Lots'!$A$2:$O$3275,15)</f>
        <v>5000</v>
      </c>
      <c r="L587" s="6">
        <f t="shared" si="66"/>
        <v>0</v>
      </c>
    </row>
    <row r="588">
      <c r="A588" s="6" t="s">
        <v>129</v>
      </c>
      <c r="B588" s="80" t="s">
        <v>9508</v>
      </c>
      <c r="C588" s="88" t="s">
        <v>7434</v>
      </c>
      <c r="D588" s="6" t="s">
        <v>10604</v>
      </c>
      <c r="E588" s="6" t="s">
        <v>1905</v>
      </c>
      <c r="F588" s="6" t="s">
        <v>1924</v>
      </c>
      <c r="G588" s="6" t="s">
        <v>10605</v>
      </c>
      <c r="H588" s="6" t="s">
        <v>9912</v>
      </c>
      <c r="I588" s="6" t="s">
        <v>9465</v>
      </c>
      <c r="J588" s="45"/>
      <c r="K588" s="30">
        <f>VLOOKUP(A588,'All Yearling Sale Lots'!$A$2:$O$3275,15)</f>
        <v>5000</v>
      </c>
      <c r="L588" s="6">
        <f t="shared" si="66"/>
        <v>1</v>
      </c>
    </row>
    <row r="589">
      <c r="A589" s="6" t="s">
        <v>129</v>
      </c>
      <c r="B589" s="80" t="s">
        <v>9508</v>
      </c>
      <c r="C589" s="88" t="s">
        <v>8995</v>
      </c>
      <c r="D589" s="6" t="s">
        <v>10606</v>
      </c>
      <c r="E589" s="6" t="s">
        <v>1905</v>
      </c>
      <c r="F589" s="6" t="s">
        <v>1924</v>
      </c>
      <c r="G589" s="6" t="s">
        <v>10607</v>
      </c>
      <c r="H589" s="6" t="s">
        <v>10608</v>
      </c>
      <c r="I589" s="6" t="s">
        <v>9465</v>
      </c>
      <c r="J589" s="45">
        <v>2500.0</v>
      </c>
      <c r="K589" s="30">
        <f>VLOOKUP(A589,'All Yearling Sale Lots'!$A$2:$O$3275,15)</f>
        <v>5000</v>
      </c>
      <c r="L589" s="6">
        <f t="shared" si="66"/>
        <v>1</v>
      </c>
    </row>
    <row r="590">
      <c r="A590" s="100" t="s">
        <v>129</v>
      </c>
      <c r="B590" s="80" t="s">
        <v>2005</v>
      </c>
      <c r="C590" s="85">
        <v>859.0</v>
      </c>
      <c r="D590" s="6" t="s">
        <v>10609</v>
      </c>
      <c r="E590" s="80" t="s">
        <v>1902</v>
      </c>
      <c r="F590" s="80" t="s">
        <v>2010</v>
      </c>
      <c r="H590" s="80" t="s">
        <v>1882</v>
      </c>
      <c r="I590" s="86" t="s">
        <v>9458</v>
      </c>
      <c r="K590" s="30">
        <f>VLOOKUP(A590,'All Yearling Sale Lots'!$A$2:$O$3275,15)</f>
        <v>5000</v>
      </c>
      <c r="L590" s="6">
        <f t="shared" si="66"/>
        <v>1</v>
      </c>
    </row>
    <row r="591">
      <c r="A591" s="26" t="s">
        <v>129</v>
      </c>
      <c r="B591" s="26" t="s">
        <v>2005</v>
      </c>
      <c r="C591" s="34">
        <v>859.0</v>
      </c>
      <c r="D591" s="27" t="s">
        <v>10610</v>
      </c>
      <c r="E591" s="26" t="s">
        <v>129</v>
      </c>
      <c r="F591" s="26" t="s">
        <v>1902</v>
      </c>
      <c r="G591" s="26" t="s">
        <v>129</v>
      </c>
      <c r="H591" s="26" t="s">
        <v>1882</v>
      </c>
      <c r="I591" s="26" t="s">
        <v>9458</v>
      </c>
      <c r="K591" s="30">
        <f>VLOOKUP(A591,'All Yearling Sale Lots'!$A$2:$O$3275,15)</f>
        <v>5000</v>
      </c>
      <c r="L591" s="6">
        <f t="shared" si="66"/>
        <v>1</v>
      </c>
    </row>
    <row r="592">
      <c r="A592" s="80" t="str">
        <f>LEFT(G592, FIND(" x ", G592) - 1)</f>
        <v>Shaman (IRE)</v>
      </c>
      <c r="B592" s="85" t="s">
        <v>9482</v>
      </c>
      <c r="C592" s="85">
        <v>628.0</v>
      </c>
      <c r="D592" s="6" t="str">
        <f>CONCAT(A592,G592)</f>
        <v>Shaman (IRE)Shaman (IRE) x Bella Ophelia (IRE)</v>
      </c>
      <c r="E592" s="80" t="s">
        <v>9578</v>
      </c>
      <c r="F592" s="80" t="s">
        <v>2007</v>
      </c>
      <c r="G592" s="80" t="s">
        <v>10611</v>
      </c>
      <c r="H592" s="80" t="s">
        <v>1477</v>
      </c>
      <c r="I592" s="80" t="s">
        <v>9458</v>
      </c>
      <c r="J592" s="6">
        <v>0.0</v>
      </c>
      <c r="K592" s="30">
        <f>VLOOKUP(A592,'All Yearling Sale Lots'!$A$2:$O$3275,15)</f>
        <v>5000</v>
      </c>
      <c r="L592" s="6">
        <f t="shared" si="66"/>
        <v>1</v>
      </c>
    </row>
    <row r="593">
      <c r="A593" s="80" t="s">
        <v>129</v>
      </c>
      <c r="B593" s="80" t="s">
        <v>9482</v>
      </c>
      <c r="C593" s="85">
        <v>714.0</v>
      </c>
      <c r="D593" s="80" t="s">
        <v>10612</v>
      </c>
      <c r="E593" s="80" t="s">
        <v>1905</v>
      </c>
      <c r="F593" s="80" t="s">
        <v>1924</v>
      </c>
      <c r="G593" s="80">
        <v>2023.0</v>
      </c>
      <c r="H593" s="86" t="s">
        <v>1636</v>
      </c>
      <c r="I593" s="80" t="s">
        <v>9580</v>
      </c>
      <c r="J593" s="92">
        <v>3000.0</v>
      </c>
      <c r="K593" s="30">
        <f>VLOOKUP(A593,'All Yearling Sale Lots'!$A$2:$O$3275,15)</f>
        <v>5000</v>
      </c>
      <c r="L593" s="6">
        <f t="shared" si="66"/>
        <v>1</v>
      </c>
    </row>
    <row r="594">
      <c r="A594" s="80" t="str">
        <f>LEFT(G594, FIND(" x ", G594) - 1)</f>
        <v>Shaman (IRE)</v>
      </c>
      <c r="B594" s="80" t="s">
        <v>9482</v>
      </c>
      <c r="C594" s="85">
        <v>577.0</v>
      </c>
      <c r="D594" s="6" t="str">
        <f>CONCAT(A594,G594)</f>
        <v>Shaman (IRE)Shaman (IRE) x Air of Mystery (GB)</v>
      </c>
      <c r="E594" s="80" t="s">
        <v>9563</v>
      </c>
      <c r="F594" s="80" t="s">
        <v>2432</v>
      </c>
      <c r="G594" s="80" t="s">
        <v>10613</v>
      </c>
      <c r="H594" s="80" t="s">
        <v>1796</v>
      </c>
      <c r="I594" s="80" t="s">
        <v>10614</v>
      </c>
      <c r="J594" s="12">
        <v>8000.0</v>
      </c>
      <c r="K594" s="30">
        <f>VLOOKUP(A594,'All Yearling Sale Lots'!$A$2:$O$3275,15)</f>
        <v>5000</v>
      </c>
      <c r="L594" s="6">
        <f t="shared" si="66"/>
        <v>0</v>
      </c>
    </row>
    <row r="595">
      <c r="A595" s="6" t="s">
        <v>130</v>
      </c>
      <c r="B595" s="80" t="s">
        <v>9508</v>
      </c>
      <c r="C595" s="88" t="s">
        <v>4220</v>
      </c>
      <c r="D595" s="6" t="s">
        <v>10615</v>
      </c>
      <c r="E595" s="6" t="s">
        <v>1902</v>
      </c>
      <c r="F595" s="6" t="s">
        <v>1924</v>
      </c>
      <c r="G595" s="6" t="s">
        <v>10616</v>
      </c>
      <c r="H595" s="6" t="s">
        <v>1765</v>
      </c>
      <c r="I595" s="6" t="s">
        <v>9469</v>
      </c>
      <c r="J595" s="45">
        <v>15000.0</v>
      </c>
      <c r="K595" s="30">
        <f>VLOOKUP(A595,'All Yearling Sale Lots'!$A$2:$O$3275,15)</f>
        <v>54000</v>
      </c>
      <c r="L595" s="6">
        <f t="shared" si="66"/>
        <v>1</v>
      </c>
    </row>
    <row r="596">
      <c r="A596" s="6" t="s">
        <v>130</v>
      </c>
      <c r="B596" s="80" t="s">
        <v>1900</v>
      </c>
      <c r="C596" s="6">
        <v>194.0</v>
      </c>
      <c r="D596" s="6" t="s">
        <v>10617</v>
      </c>
      <c r="E596" s="6" t="s">
        <v>1905</v>
      </c>
      <c r="G596" s="6" t="s">
        <v>10618</v>
      </c>
      <c r="H596" s="6" t="s">
        <v>1767</v>
      </c>
      <c r="J596" s="6" t="s">
        <v>9558</v>
      </c>
      <c r="K596" s="30">
        <f>VLOOKUP(A596,'All Yearling Sale Lots'!$A$2:$O$3275,15)</f>
        <v>54000</v>
      </c>
      <c r="L596" s="6">
        <f t="shared" si="66"/>
        <v>0</v>
      </c>
    </row>
    <row r="597">
      <c r="A597" s="81" t="s">
        <v>130</v>
      </c>
      <c r="B597" s="83" t="s">
        <v>9556</v>
      </c>
      <c r="C597" s="101">
        <v>52.0</v>
      </c>
      <c r="D597" s="80" t="s">
        <v>10619</v>
      </c>
      <c r="E597" s="6" t="s">
        <v>1902</v>
      </c>
      <c r="F597" s="81"/>
      <c r="G597" s="80"/>
      <c r="H597" s="80" t="s">
        <v>1704</v>
      </c>
      <c r="I597" s="80" t="s">
        <v>9452</v>
      </c>
      <c r="J597" s="91">
        <v>24000.0</v>
      </c>
      <c r="K597" s="30">
        <f>VLOOKUP(A597,'All Yearling Sale Lots'!$A$2:$O$3275,15)</f>
        <v>54000</v>
      </c>
      <c r="L597" s="6">
        <f t="shared" si="66"/>
        <v>1</v>
      </c>
    </row>
    <row r="598">
      <c r="A598" s="80" t="s">
        <v>130</v>
      </c>
      <c r="B598" s="85" t="s">
        <v>9482</v>
      </c>
      <c r="C598" s="85">
        <v>555.0</v>
      </c>
      <c r="D598" s="6" t="str">
        <f>CONCAT(A598,G598)</f>
        <v>Showcasing (GB)Wavebreak (GB)</v>
      </c>
      <c r="E598" s="80" t="s">
        <v>9563</v>
      </c>
      <c r="F598" s="80" t="s">
        <v>2010</v>
      </c>
      <c r="G598" s="80" t="s">
        <v>10620</v>
      </c>
      <c r="H598" s="80" t="s">
        <v>1575</v>
      </c>
      <c r="I598" s="80" t="s">
        <v>9469</v>
      </c>
      <c r="J598" s="6">
        <v>2.0E7</v>
      </c>
      <c r="K598" s="30">
        <f>VLOOKUP(A598,'All Yearling Sale Lots'!$A$2:$O$3275,15)</f>
        <v>54000</v>
      </c>
      <c r="L598" s="6">
        <f t="shared" si="66"/>
        <v>0</v>
      </c>
    </row>
    <row r="599">
      <c r="A599" s="6" t="s">
        <v>130</v>
      </c>
      <c r="B599" s="26" t="s">
        <v>1937</v>
      </c>
      <c r="C599" s="44" t="s">
        <v>10621</v>
      </c>
      <c r="D599" s="6" t="s">
        <v>10622</v>
      </c>
      <c r="E599" s="6" t="s">
        <v>1905</v>
      </c>
      <c r="F599" s="6" t="s">
        <v>1924</v>
      </c>
      <c r="G599" s="6" t="s">
        <v>10623</v>
      </c>
      <c r="H599" s="6" t="s">
        <v>10624</v>
      </c>
      <c r="I599" s="6" t="s">
        <v>9469</v>
      </c>
      <c r="J599" s="45">
        <v>37000.0</v>
      </c>
      <c r="K599" s="30">
        <f>VLOOKUP(A599,'All Yearling Sale Lots'!$A$2:$O$3275,15)</f>
        <v>54000</v>
      </c>
      <c r="L599" s="80">
        <v>1.0</v>
      </c>
    </row>
    <row r="600">
      <c r="A600" s="6" t="s">
        <v>130</v>
      </c>
      <c r="B600" s="81" t="s">
        <v>1949</v>
      </c>
      <c r="C600" s="6" t="s">
        <v>10625</v>
      </c>
      <c r="D600" s="6" t="s">
        <v>10626</v>
      </c>
      <c r="E600" s="82" t="s">
        <v>1902</v>
      </c>
      <c r="F600" s="6" t="s">
        <v>1924</v>
      </c>
      <c r="G600" s="6" t="s">
        <v>10627</v>
      </c>
      <c r="H600" s="10" t="s">
        <v>1454</v>
      </c>
      <c r="I600" s="10" t="s">
        <v>9469</v>
      </c>
      <c r="J600" s="7">
        <v>14400.0</v>
      </c>
      <c r="K600" s="7">
        <v>54000.0</v>
      </c>
      <c r="L600" s="6">
        <f t="shared" ref="L600:L606" si="67">IF(J600&lt;K600,1,0)</f>
        <v>1</v>
      </c>
    </row>
    <row r="601">
      <c r="A601" s="6" t="s">
        <v>131</v>
      </c>
      <c r="B601" s="80" t="s">
        <v>9508</v>
      </c>
      <c r="C601" s="88" t="s">
        <v>10628</v>
      </c>
      <c r="D601" s="6" t="s">
        <v>10629</v>
      </c>
      <c r="E601" s="6" t="s">
        <v>1905</v>
      </c>
      <c r="F601" s="6" t="s">
        <v>1924</v>
      </c>
      <c r="G601" s="6" t="s">
        <v>10630</v>
      </c>
      <c r="H601" s="6" t="s">
        <v>1721</v>
      </c>
      <c r="I601" s="6" t="s">
        <v>9469</v>
      </c>
      <c r="J601" s="45">
        <v>40000.0</v>
      </c>
      <c r="K601" s="30">
        <f>VLOOKUP(A601,'All Yearling Sale Lots'!$A$2:$O$3275,15)</f>
        <v>27500</v>
      </c>
      <c r="L601" s="6">
        <f t="shared" si="67"/>
        <v>0</v>
      </c>
    </row>
    <row r="602">
      <c r="A602" s="6" t="s">
        <v>131</v>
      </c>
      <c r="B602" s="80" t="s">
        <v>1900</v>
      </c>
      <c r="C602" s="6">
        <v>335.0</v>
      </c>
      <c r="D602" s="6" t="s">
        <v>10631</v>
      </c>
      <c r="E602" s="6" t="s">
        <v>1902</v>
      </c>
      <c r="G602" s="6" t="s">
        <v>10632</v>
      </c>
      <c r="H602" s="6" t="s">
        <v>1623</v>
      </c>
      <c r="J602" s="6" t="s">
        <v>9458</v>
      </c>
      <c r="K602" s="30">
        <f>VLOOKUP(A602,'All Yearling Sale Lots'!$A$2:$O$3275,15)</f>
        <v>27500</v>
      </c>
      <c r="L602" s="6">
        <f t="shared" si="67"/>
        <v>0</v>
      </c>
    </row>
    <row r="603">
      <c r="A603" s="81" t="s">
        <v>131</v>
      </c>
      <c r="B603" s="83" t="s">
        <v>9556</v>
      </c>
      <c r="C603" s="101">
        <v>174.0</v>
      </c>
      <c r="D603" s="80" t="s">
        <v>10633</v>
      </c>
      <c r="E603" s="6" t="s">
        <v>1902</v>
      </c>
      <c r="F603" s="81"/>
      <c r="G603" s="80"/>
      <c r="H603" s="80" t="s">
        <v>1481</v>
      </c>
      <c r="I603" s="80" t="s">
        <v>10634</v>
      </c>
      <c r="J603" s="102"/>
      <c r="K603" s="30">
        <f>VLOOKUP(A603,'All Yearling Sale Lots'!$A$2:$O$3275,15)</f>
        <v>27500</v>
      </c>
      <c r="L603" s="6">
        <f t="shared" si="67"/>
        <v>1</v>
      </c>
    </row>
    <row r="604">
      <c r="A604" s="81" t="s">
        <v>131</v>
      </c>
      <c r="B604" s="83" t="s">
        <v>9556</v>
      </c>
      <c r="C604" s="83">
        <v>109.0</v>
      </c>
      <c r="D604" s="80" t="s">
        <v>10635</v>
      </c>
      <c r="E604" s="80" t="s">
        <v>1902</v>
      </c>
      <c r="F604" s="81"/>
      <c r="G604" s="80"/>
      <c r="H604" s="80" t="s">
        <v>1586</v>
      </c>
      <c r="I604" s="80" t="s">
        <v>9555</v>
      </c>
      <c r="J604" s="91">
        <v>40000.0</v>
      </c>
      <c r="K604" s="30">
        <f>VLOOKUP(A604,'All Yearling Sale Lots'!$A$2:$O$3275,15)</f>
        <v>27500</v>
      </c>
      <c r="L604" s="6">
        <f t="shared" si="67"/>
        <v>0</v>
      </c>
    </row>
    <row r="605">
      <c r="A605" s="81" t="s">
        <v>131</v>
      </c>
      <c r="B605" s="94" t="s">
        <v>9556</v>
      </c>
      <c r="C605" s="101">
        <v>24.0</v>
      </c>
      <c r="D605" s="80" t="s">
        <v>10636</v>
      </c>
      <c r="E605" s="6" t="s">
        <v>1905</v>
      </c>
      <c r="F605" s="81"/>
      <c r="G605" s="80"/>
      <c r="H605" s="80" t="s">
        <v>1839</v>
      </c>
      <c r="I605" s="80" t="s">
        <v>10637</v>
      </c>
      <c r="J605" s="84">
        <v>18000.0</v>
      </c>
      <c r="K605" s="30">
        <f>VLOOKUP(A605,'All Yearling Sale Lots'!$A$2:$O$3275,15)</f>
        <v>27500</v>
      </c>
      <c r="L605" s="6">
        <f t="shared" si="67"/>
        <v>1</v>
      </c>
    </row>
    <row r="606">
      <c r="A606" s="80" t="str">
        <f>LEFT(G606, FIND(" x ", G606) - 1)</f>
        <v>Sioux Nation (USA)</v>
      </c>
      <c r="B606" s="80" t="s">
        <v>9482</v>
      </c>
      <c r="C606" s="85">
        <v>610.0</v>
      </c>
      <c r="D606" s="6" t="str">
        <f>CONCAT(A606,G606)</f>
        <v>Sioux Nation (USA)Sioux Nation (USA) x Artisan Doue (IRE)</v>
      </c>
      <c r="E606" s="80" t="s">
        <v>9578</v>
      </c>
      <c r="F606" s="80" t="s">
        <v>2007</v>
      </c>
      <c r="G606" s="80" t="s">
        <v>10638</v>
      </c>
      <c r="H606" s="80" t="s">
        <v>10639</v>
      </c>
      <c r="I606" s="80" t="s">
        <v>10640</v>
      </c>
      <c r="J606" s="6">
        <v>0.0</v>
      </c>
      <c r="K606" s="30">
        <f>VLOOKUP(A606,'All Yearling Sale Lots'!$A$2:$O$3275,15)</f>
        <v>27500</v>
      </c>
      <c r="L606" s="6">
        <f t="shared" si="67"/>
        <v>1</v>
      </c>
    </row>
    <row r="607">
      <c r="A607" s="6" t="s">
        <v>131</v>
      </c>
      <c r="B607" s="83" t="s">
        <v>9508</v>
      </c>
      <c r="C607" s="88" t="s">
        <v>10641</v>
      </c>
      <c r="D607" s="6" t="s">
        <v>10642</v>
      </c>
      <c r="E607" s="6" t="s">
        <v>1905</v>
      </c>
      <c r="F607" s="6" t="s">
        <v>1924</v>
      </c>
      <c r="G607" s="6" t="s">
        <v>10643</v>
      </c>
      <c r="H607" s="6" t="s">
        <v>1427</v>
      </c>
      <c r="I607" s="6" t="s">
        <v>9465</v>
      </c>
      <c r="J607" s="45">
        <v>14000.0</v>
      </c>
      <c r="K607" s="30">
        <f>VLOOKUP(A607,'All Yearling Sale Lots'!$A$2:$O$3275,15)</f>
        <v>27500</v>
      </c>
      <c r="L607" s="80">
        <v>1.0</v>
      </c>
    </row>
    <row r="608">
      <c r="A608" s="6" t="s">
        <v>131</v>
      </c>
      <c r="B608" s="83" t="s">
        <v>9508</v>
      </c>
      <c r="C608" s="88" t="s">
        <v>10644</v>
      </c>
      <c r="D608" s="6" t="s">
        <v>10645</v>
      </c>
      <c r="E608" s="6" t="s">
        <v>1905</v>
      </c>
      <c r="F608" s="6" t="s">
        <v>1952</v>
      </c>
      <c r="G608" s="6" t="s">
        <v>10646</v>
      </c>
      <c r="H608" s="6" t="s">
        <v>1430</v>
      </c>
      <c r="I608" s="6" t="s">
        <v>9469</v>
      </c>
      <c r="J608" s="45">
        <v>28000.0</v>
      </c>
      <c r="K608" s="30">
        <f>VLOOKUP(A608,'All Yearling Sale Lots'!$A$2:$O$3275,15)</f>
        <v>27500</v>
      </c>
      <c r="L608" s="80">
        <v>0.0</v>
      </c>
    </row>
    <row r="609">
      <c r="A609" s="80" t="s">
        <v>133</v>
      </c>
      <c r="B609" s="83" t="s">
        <v>9479</v>
      </c>
      <c r="C609" s="83">
        <v>317.0</v>
      </c>
      <c r="D609" s="80" t="s">
        <v>10647</v>
      </c>
      <c r="E609" s="6" t="s">
        <v>1905</v>
      </c>
      <c r="H609" s="80" t="s">
        <v>1449</v>
      </c>
      <c r="I609" s="80" t="s">
        <v>10648</v>
      </c>
      <c r="J609" s="90">
        <v>0.0</v>
      </c>
      <c r="K609" s="30">
        <f>VLOOKUP(A609,'All Yearling Sale Lots'!$A$2:$O$3275,15)</f>
        <v>200000</v>
      </c>
      <c r="L609" s="92">
        <v>0.0</v>
      </c>
    </row>
    <row r="610">
      <c r="A610" s="81" t="s">
        <v>133</v>
      </c>
      <c r="B610" s="83" t="s">
        <v>9556</v>
      </c>
      <c r="C610" s="83" t="s">
        <v>10649</v>
      </c>
      <c r="D610" s="80" t="s">
        <v>10650</v>
      </c>
      <c r="E610" s="6" t="s">
        <v>1905</v>
      </c>
      <c r="F610" s="81"/>
      <c r="G610" s="80"/>
      <c r="H610" s="80" t="s">
        <v>1405</v>
      </c>
      <c r="I610" s="80" t="s">
        <v>10651</v>
      </c>
      <c r="J610" s="91">
        <v>240000.0</v>
      </c>
      <c r="K610" s="30">
        <f>VLOOKUP(A610,'All Yearling Sale Lots'!$A$2:$O$3275,15)</f>
        <v>200000</v>
      </c>
      <c r="L610" s="80">
        <v>0.0</v>
      </c>
    </row>
    <row r="611">
      <c r="A611" s="28" t="s">
        <v>133</v>
      </c>
      <c r="B611" s="26" t="s">
        <v>9609</v>
      </c>
      <c r="C611" s="39" t="s">
        <v>3835</v>
      </c>
      <c r="D611" s="28" t="s">
        <v>10652</v>
      </c>
      <c r="E611" s="28" t="s">
        <v>1905</v>
      </c>
      <c r="F611" s="28" t="s">
        <v>1924</v>
      </c>
      <c r="G611" s="28" t="s">
        <v>10653</v>
      </c>
      <c r="H611" s="28" t="s">
        <v>1599</v>
      </c>
      <c r="I611" s="28" t="s">
        <v>9469</v>
      </c>
      <c r="J611" s="96">
        <v>156000.0</v>
      </c>
      <c r="K611" s="30">
        <f>VLOOKUP(A611,'All Yearling Sale Lots'!$A$2:$O$3275,15)</f>
        <v>200000</v>
      </c>
      <c r="L611" s="6">
        <f t="shared" ref="L611:L625" si="68">IF(J611&lt;K611,1,0)</f>
        <v>1</v>
      </c>
    </row>
    <row r="612">
      <c r="A612" s="97" t="s">
        <v>133</v>
      </c>
      <c r="B612" s="80" t="s">
        <v>9609</v>
      </c>
      <c r="C612" s="98" t="s">
        <v>3835</v>
      </c>
      <c r="D612" s="6" t="s">
        <v>10652</v>
      </c>
      <c r="E612" s="6" t="s">
        <v>1905</v>
      </c>
      <c r="F612" s="6" t="s">
        <v>1924</v>
      </c>
      <c r="G612" s="6" t="s">
        <v>2477</v>
      </c>
      <c r="H612" s="99" t="s">
        <v>1599</v>
      </c>
      <c r="I612" s="6" t="s">
        <v>9469</v>
      </c>
      <c r="J612" s="96">
        <v>156000.0</v>
      </c>
      <c r="K612" s="30">
        <f>VLOOKUP(A612,'All Yearling Sale Lots'!$A$2:$O$3275,15)</f>
        <v>200000</v>
      </c>
      <c r="L612" s="6">
        <f t="shared" si="68"/>
        <v>1</v>
      </c>
    </row>
    <row r="613">
      <c r="A613" s="28" t="s">
        <v>133</v>
      </c>
      <c r="B613" s="26" t="s">
        <v>9609</v>
      </c>
      <c r="C613" s="39" t="s">
        <v>8572</v>
      </c>
      <c r="D613" s="28" t="s">
        <v>10654</v>
      </c>
      <c r="E613" s="28" t="s">
        <v>1905</v>
      </c>
      <c r="F613" s="28" t="s">
        <v>1924</v>
      </c>
      <c r="G613" s="28" t="s">
        <v>10655</v>
      </c>
      <c r="H613" s="28" t="s">
        <v>1610</v>
      </c>
      <c r="I613" s="28" t="s">
        <v>9469</v>
      </c>
      <c r="J613" s="96">
        <v>108000.0</v>
      </c>
      <c r="K613" s="30">
        <f>VLOOKUP(A613,'All Yearling Sale Lots'!$A$2:$O$3275,15)</f>
        <v>200000</v>
      </c>
      <c r="L613" s="6">
        <f t="shared" si="68"/>
        <v>1</v>
      </c>
    </row>
    <row r="614">
      <c r="A614" s="97" t="s">
        <v>133</v>
      </c>
      <c r="B614" s="80" t="s">
        <v>9609</v>
      </c>
      <c r="C614" s="98" t="s">
        <v>8572</v>
      </c>
      <c r="D614" s="6" t="s">
        <v>10654</v>
      </c>
      <c r="E614" s="6" t="s">
        <v>1905</v>
      </c>
      <c r="F614" s="6" t="s">
        <v>1924</v>
      </c>
      <c r="G614" s="6" t="s">
        <v>2477</v>
      </c>
      <c r="H614" s="6" t="s">
        <v>1610</v>
      </c>
      <c r="I614" s="99" t="s">
        <v>9469</v>
      </c>
      <c r="J614" s="96">
        <v>108000.0</v>
      </c>
      <c r="K614" s="30">
        <f>VLOOKUP(A614,'All Yearling Sale Lots'!$A$2:$O$3275,15)</f>
        <v>200000</v>
      </c>
      <c r="L614" s="6">
        <f t="shared" si="68"/>
        <v>1</v>
      </c>
    </row>
    <row r="615">
      <c r="A615" s="28" t="s">
        <v>133</v>
      </c>
      <c r="B615" s="26" t="s">
        <v>9609</v>
      </c>
      <c r="C615" s="39" t="s">
        <v>3568</v>
      </c>
      <c r="D615" s="28" t="s">
        <v>10656</v>
      </c>
      <c r="E615" s="28" t="s">
        <v>1905</v>
      </c>
      <c r="F615" s="28" t="s">
        <v>1924</v>
      </c>
      <c r="G615" s="28" t="s">
        <v>10657</v>
      </c>
      <c r="H615" s="28" t="s">
        <v>1824</v>
      </c>
      <c r="I615" s="28" t="s">
        <v>9469</v>
      </c>
      <c r="J615" s="96">
        <v>96000.0</v>
      </c>
      <c r="K615" s="30">
        <f>VLOOKUP(A615,'All Yearling Sale Lots'!$A$2:$O$3275,15)</f>
        <v>200000</v>
      </c>
      <c r="L615" s="6">
        <f t="shared" si="68"/>
        <v>1</v>
      </c>
    </row>
    <row r="616">
      <c r="A616" s="97" t="s">
        <v>133</v>
      </c>
      <c r="B616" s="80" t="s">
        <v>9609</v>
      </c>
      <c r="C616" s="98" t="s">
        <v>3568</v>
      </c>
      <c r="D616" s="6" t="s">
        <v>10656</v>
      </c>
      <c r="E616" s="6" t="s">
        <v>1905</v>
      </c>
      <c r="F616" s="6" t="s">
        <v>1924</v>
      </c>
      <c r="G616" s="6" t="s">
        <v>2477</v>
      </c>
      <c r="H616" s="99" t="s">
        <v>1824</v>
      </c>
      <c r="I616" s="6" t="s">
        <v>9469</v>
      </c>
      <c r="J616" s="96">
        <v>96000.0</v>
      </c>
      <c r="K616" s="30">
        <f>VLOOKUP(A616,'All Yearling Sale Lots'!$A$2:$O$3275,15)</f>
        <v>200000</v>
      </c>
      <c r="L616" s="6">
        <f t="shared" si="68"/>
        <v>1</v>
      </c>
    </row>
    <row r="617">
      <c r="A617" s="6" t="s">
        <v>134</v>
      </c>
      <c r="B617" s="80" t="s">
        <v>9508</v>
      </c>
      <c r="C617" s="88" t="s">
        <v>4266</v>
      </c>
      <c r="D617" s="6" t="s">
        <v>10658</v>
      </c>
      <c r="E617" s="6" t="s">
        <v>1905</v>
      </c>
      <c r="F617" s="6" t="s">
        <v>1924</v>
      </c>
      <c r="G617" s="6" t="s">
        <v>10659</v>
      </c>
      <c r="H617" s="6" t="s">
        <v>9912</v>
      </c>
      <c r="I617" s="6" t="s">
        <v>9465</v>
      </c>
      <c r="J617" s="45"/>
      <c r="K617" s="30">
        <f>VLOOKUP(A617,'All Yearling Sale Lots'!$A$2:$O$3275,15)</f>
        <v>4000</v>
      </c>
      <c r="L617" s="6">
        <f t="shared" si="68"/>
        <v>1</v>
      </c>
    </row>
    <row r="618">
      <c r="A618" s="6" t="s">
        <v>134</v>
      </c>
      <c r="B618" s="80" t="s">
        <v>9508</v>
      </c>
      <c r="C618" s="88" t="s">
        <v>9317</v>
      </c>
      <c r="D618" s="6" t="s">
        <v>10660</v>
      </c>
      <c r="E618" s="6" t="s">
        <v>1902</v>
      </c>
      <c r="F618" s="6" t="s">
        <v>1924</v>
      </c>
      <c r="G618" s="6" t="s">
        <v>10661</v>
      </c>
      <c r="H618" s="6" t="s">
        <v>1559</v>
      </c>
      <c r="I618" s="6" t="s">
        <v>9465</v>
      </c>
      <c r="J618" s="45">
        <v>8500.0</v>
      </c>
      <c r="K618" s="30">
        <f>VLOOKUP(A618,'All Yearling Sale Lots'!$A$2:$O$3275,15)</f>
        <v>4000</v>
      </c>
      <c r="L618" s="6">
        <f t="shared" si="68"/>
        <v>0</v>
      </c>
    </row>
    <row r="619">
      <c r="A619" s="6" t="s">
        <v>135</v>
      </c>
      <c r="B619" s="80" t="s">
        <v>9508</v>
      </c>
      <c r="C619" s="88" t="s">
        <v>8587</v>
      </c>
      <c r="D619" s="6" t="s">
        <v>10662</v>
      </c>
      <c r="E619" s="6" t="s">
        <v>1905</v>
      </c>
      <c r="F619" s="6" t="s">
        <v>1952</v>
      </c>
      <c r="G619" s="6" t="s">
        <v>10663</v>
      </c>
      <c r="H619" s="6" t="s">
        <v>10664</v>
      </c>
      <c r="I619" s="6" t="s">
        <v>9465</v>
      </c>
      <c r="J619" s="45">
        <v>16000.0</v>
      </c>
      <c r="K619" s="30">
        <f>VLOOKUP(A619,'All Yearling Sale Lots'!$A$2:$O$3275,15)</f>
        <v>10200</v>
      </c>
      <c r="L619" s="6">
        <f t="shared" si="68"/>
        <v>0</v>
      </c>
    </row>
    <row r="620">
      <c r="A620" s="6" t="s">
        <v>135</v>
      </c>
      <c r="B620" s="80" t="s">
        <v>1900</v>
      </c>
      <c r="C620" s="6">
        <v>287.0</v>
      </c>
      <c r="D620" s="6" t="s">
        <v>10665</v>
      </c>
      <c r="E620" s="6" t="s">
        <v>1905</v>
      </c>
      <c r="G620" s="6" t="s">
        <v>10666</v>
      </c>
      <c r="H620" s="6" t="s">
        <v>1621</v>
      </c>
      <c r="J620" s="6" t="s">
        <v>9580</v>
      </c>
      <c r="K620" s="30">
        <f>VLOOKUP(A620,'All Yearling Sale Lots'!$A$2:$O$3275,15)</f>
        <v>10200</v>
      </c>
      <c r="L620" s="6">
        <f t="shared" si="68"/>
        <v>0</v>
      </c>
    </row>
    <row r="621">
      <c r="A621" s="100" t="s">
        <v>135</v>
      </c>
      <c r="B621" s="80" t="s">
        <v>2005</v>
      </c>
      <c r="C621" s="85">
        <v>989.0</v>
      </c>
      <c r="D621" s="6" t="s">
        <v>10667</v>
      </c>
      <c r="E621" s="80" t="s">
        <v>1902</v>
      </c>
      <c r="F621" s="80" t="s">
        <v>2437</v>
      </c>
      <c r="H621" s="80" t="s">
        <v>1557</v>
      </c>
      <c r="I621" s="86" t="s">
        <v>9458</v>
      </c>
      <c r="J621" s="80">
        <v>10000.0</v>
      </c>
      <c r="K621" s="30">
        <f>VLOOKUP(A621,'All Yearling Sale Lots'!$A$2:$O$3275,15)</f>
        <v>10200</v>
      </c>
      <c r="L621" s="6">
        <f t="shared" si="68"/>
        <v>1</v>
      </c>
    </row>
    <row r="622">
      <c r="A622" s="26" t="s">
        <v>135</v>
      </c>
      <c r="B622" s="26" t="s">
        <v>2005</v>
      </c>
      <c r="C622" s="34">
        <v>989.0</v>
      </c>
      <c r="D622" s="27" t="s">
        <v>10667</v>
      </c>
      <c r="E622" s="26" t="s">
        <v>1902</v>
      </c>
      <c r="G622" s="26" t="s">
        <v>10668</v>
      </c>
      <c r="H622" s="26" t="s">
        <v>1557</v>
      </c>
      <c r="I622" s="26" t="s">
        <v>9458</v>
      </c>
      <c r="J622" s="80">
        <v>10000.0</v>
      </c>
      <c r="K622" s="30">
        <f>VLOOKUP(A622,'All Yearling Sale Lots'!$A$2:$O$3275,15)</f>
        <v>10200</v>
      </c>
      <c r="L622" s="6">
        <f t="shared" si="68"/>
        <v>1</v>
      </c>
    </row>
    <row r="623">
      <c r="A623" s="81" t="s">
        <v>135</v>
      </c>
      <c r="B623" s="80" t="s">
        <v>2005</v>
      </c>
      <c r="C623" s="85">
        <v>948.0</v>
      </c>
      <c r="D623" s="6" t="s">
        <v>10669</v>
      </c>
      <c r="E623" s="80" t="s">
        <v>1905</v>
      </c>
      <c r="F623" s="80" t="s">
        <v>2019</v>
      </c>
      <c r="H623" s="80" t="s">
        <v>1730</v>
      </c>
      <c r="I623" s="86" t="s">
        <v>9580</v>
      </c>
      <c r="K623" s="30">
        <f>VLOOKUP(A623,'All Yearling Sale Lots'!$A$2:$O$3275,15)</f>
        <v>10200</v>
      </c>
      <c r="L623" s="6">
        <f t="shared" si="68"/>
        <v>1</v>
      </c>
    </row>
    <row r="624">
      <c r="A624" s="26" t="s">
        <v>135</v>
      </c>
      <c r="B624" s="26" t="s">
        <v>2005</v>
      </c>
      <c r="C624" s="34">
        <v>948.0</v>
      </c>
      <c r="D624" s="27" t="s">
        <v>10669</v>
      </c>
      <c r="E624" s="26" t="s">
        <v>1905</v>
      </c>
      <c r="G624" s="26" t="s">
        <v>10670</v>
      </c>
      <c r="H624" s="26" t="s">
        <v>1730</v>
      </c>
      <c r="I624" s="26" t="s">
        <v>9580</v>
      </c>
      <c r="K624" s="30">
        <f>VLOOKUP(A624,'All Yearling Sale Lots'!$A$2:$O$3275,15)</f>
        <v>10200</v>
      </c>
      <c r="L624" s="6">
        <f t="shared" si="68"/>
        <v>1</v>
      </c>
    </row>
    <row r="625" ht="12.75" customHeight="1">
      <c r="A625" s="80" t="s">
        <v>135</v>
      </c>
      <c r="B625" s="80" t="s">
        <v>9482</v>
      </c>
      <c r="C625" s="85">
        <v>642.0</v>
      </c>
      <c r="D625" s="6" t="s">
        <v>10671</v>
      </c>
      <c r="E625" s="80" t="s">
        <v>1905</v>
      </c>
      <c r="F625" s="80" t="s">
        <v>1924</v>
      </c>
      <c r="G625" s="80" t="s">
        <v>10672</v>
      </c>
      <c r="H625" s="86" t="s">
        <v>1848</v>
      </c>
      <c r="I625" s="80" t="s">
        <v>9469</v>
      </c>
      <c r="J625" s="80">
        <v>15000.0</v>
      </c>
      <c r="K625" s="30">
        <f>VLOOKUP(A625,'All Yearling Sale Lots'!$A$2:$O$3275,15)</f>
        <v>10200</v>
      </c>
      <c r="L625" s="6">
        <f t="shared" si="68"/>
        <v>0</v>
      </c>
    </row>
    <row r="626">
      <c r="A626" s="6" t="s">
        <v>135</v>
      </c>
      <c r="B626" s="83" t="s">
        <v>9508</v>
      </c>
      <c r="C626" s="88" t="s">
        <v>3045</v>
      </c>
      <c r="D626" s="6" t="s">
        <v>10673</v>
      </c>
      <c r="E626" s="6" t="s">
        <v>1905</v>
      </c>
      <c r="F626" s="6" t="s">
        <v>1952</v>
      </c>
      <c r="G626" s="6" t="s">
        <v>10674</v>
      </c>
      <c r="H626" s="6" t="s">
        <v>1429</v>
      </c>
      <c r="I626" s="6" t="s">
        <v>9469</v>
      </c>
      <c r="J626" s="45">
        <v>3000.0</v>
      </c>
      <c r="K626" s="30">
        <f>VLOOKUP(A626,'All Yearling Sale Lots'!$A$2:$O$3275,15)</f>
        <v>10200</v>
      </c>
      <c r="L626" s="80">
        <v>1.0</v>
      </c>
    </row>
    <row r="627" ht="12.75" customHeight="1">
      <c r="A627" s="6" t="s">
        <v>135</v>
      </c>
      <c r="B627" s="83" t="s">
        <v>9508</v>
      </c>
      <c r="C627" s="88" t="s">
        <v>7292</v>
      </c>
      <c r="D627" s="6" t="s">
        <v>10675</v>
      </c>
      <c r="E627" s="6" t="s">
        <v>1905</v>
      </c>
      <c r="F627" s="6" t="s">
        <v>1924</v>
      </c>
      <c r="G627" s="6" t="s">
        <v>10676</v>
      </c>
      <c r="H627" s="6" t="s">
        <v>1435</v>
      </c>
      <c r="I627" s="6" t="s">
        <v>9469</v>
      </c>
      <c r="J627" s="45">
        <v>1000.0</v>
      </c>
      <c r="K627" s="30">
        <f>VLOOKUP(A627,'All Yearling Sale Lots'!$A$2:$O$3275,15)</f>
        <v>10200</v>
      </c>
      <c r="L627" s="80">
        <v>1.0</v>
      </c>
    </row>
    <row r="628" ht="12.75" customHeight="1">
      <c r="A628" s="25" t="s">
        <v>135</v>
      </c>
      <c r="B628" s="35" t="s">
        <v>1983</v>
      </c>
      <c r="C628" s="27" t="s">
        <v>10677</v>
      </c>
      <c r="D628" s="28" t="s">
        <v>10678</v>
      </c>
      <c r="E628" s="28" t="s">
        <v>1905</v>
      </c>
      <c r="F628" s="28" t="s">
        <v>2382</v>
      </c>
      <c r="G628" s="28" t="s">
        <v>10679</v>
      </c>
      <c r="H628" s="32" t="s">
        <v>9790</v>
      </c>
      <c r="I628" s="32" t="s">
        <v>9465</v>
      </c>
      <c r="J628" s="29">
        <v>0.0</v>
      </c>
      <c r="K628" s="49"/>
      <c r="L628" s="6">
        <f t="shared" ref="L628:L630" si="69">IF(J628&lt;K628,1,0)</f>
        <v>0</v>
      </c>
    </row>
    <row r="629" ht="12.75" customHeight="1">
      <c r="A629" s="80" t="s">
        <v>136</v>
      </c>
      <c r="B629" s="83" t="s">
        <v>9479</v>
      </c>
      <c r="C629" s="83">
        <v>475.0</v>
      </c>
      <c r="D629" s="80" t="s">
        <v>10680</v>
      </c>
      <c r="E629" s="6" t="s">
        <v>1905</v>
      </c>
      <c r="H629" s="80" t="s">
        <v>1876</v>
      </c>
      <c r="I629" s="80" t="s">
        <v>10681</v>
      </c>
      <c r="J629" s="84">
        <v>40000.0</v>
      </c>
      <c r="K629" s="30">
        <f>VLOOKUP(A629,'All Yearling Sale Lots'!$A$2:$O$3275,15)</f>
        <v>25000</v>
      </c>
      <c r="L629" s="6">
        <f t="shared" si="69"/>
        <v>0</v>
      </c>
    </row>
    <row r="630" ht="12.75" customHeight="1">
      <c r="A630" s="6" t="s">
        <v>136</v>
      </c>
      <c r="B630" s="80" t="s">
        <v>1900</v>
      </c>
      <c r="C630" s="6">
        <v>283.0</v>
      </c>
      <c r="D630" s="6" t="s">
        <v>10682</v>
      </c>
      <c r="E630" s="6" t="s">
        <v>1902</v>
      </c>
      <c r="G630" s="6" t="s">
        <v>10683</v>
      </c>
      <c r="H630" s="6" t="s">
        <v>1843</v>
      </c>
      <c r="J630" s="6" t="s">
        <v>9458</v>
      </c>
      <c r="K630" s="30">
        <f>VLOOKUP(A630,'All Yearling Sale Lots'!$A$2:$O$3275,15)</f>
        <v>25000</v>
      </c>
      <c r="L630" s="6">
        <f t="shared" si="69"/>
        <v>0</v>
      </c>
    </row>
    <row r="631" ht="12.75" customHeight="1">
      <c r="A631" s="81" t="s">
        <v>136</v>
      </c>
      <c r="B631" s="83" t="s">
        <v>9556</v>
      </c>
      <c r="C631" s="83">
        <v>164.0</v>
      </c>
      <c r="D631" s="80" t="s">
        <v>10684</v>
      </c>
      <c r="E631" s="6" t="s">
        <v>1902</v>
      </c>
      <c r="F631" s="81"/>
      <c r="G631" s="80"/>
      <c r="H631" s="80" t="s">
        <v>293</v>
      </c>
      <c r="I631" s="80" t="s">
        <v>9513</v>
      </c>
      <c r="J631" s="91">
        <v>22000.0</v>
      </c>
      <c r="K631" s="30">
        <f>VLOOKUP(A631,'All Yearling Sale Lots'!$A$2:$O$3275,15)</f>
        <v>25000</v>
      </c>
      <c r="L631" s="80">
        <v>1.0</v>
      </c>
    </row>
    <row r="632" ht="12.75" customHeight="1">
      <c r="A632" s="80" t="s">
        <v>136</v>
      </c>
      <c r="B632" s="80" t="s">
        <v>9482</v>
      </c>
      <c r="C632" s="85">
        <v>643.0</v>
      </c>
      <c r="D632" s="6" t="s">
        <v>10685</v>
      </c>
      <c r="E632" s="80" t="s">
        <v>1902</v>
      </c>
      <c r="F632" s="80" t="s">
        <v>1924</v>
      </c>
      <c r="G632" s="80" t="s">
        <v>10686</v>
      </c>
      <c r="H632" s="86" t="s">
        <v>1751</v>
      </c>
      <c r="I632" s="80" t="s">
        <v>9469</v>
      </c>
      <c r="J632" s="80">
        <v>20000.0</v>
      </c>
      <c r="K632" s="30">
        <f>VLOOKUP(A632,'All Yearling Sale Lots'!$A$2:$O$3275,15)</f>
        <v>25000</v>
      </c>
      <c r="L632" s="6">
        <f t="shared" ref="L632:L640" si="70">IF(J632&lt;K632,1,0)</f>
        <v>1</v>
      </c>
    </row>
    <row r="633" ht="12.75" customHeight="1">
      <c r="A633" s="80" t="s">
        <v>136</v>
      </c>
      <c r="B633" s="85" t="s">
        <v>9482</v>
      </c>
      <c r="C633" s="85">
        <v>538.0</v>
      </c>
      <c r="D633" s="6" t="str">
        <f>CONCAT(A633,G633)</f>
        <v>Sottsass (FR)Tranquil Spirit (IRE)</v>
      </c>
      <c r="E633" s="80" t="s">
        <v>9563</v>
      </c>
      <c r="F633" s="80" t="s">
        <v>2010</v>
      </c>
      <c r="G633" s="80" t="s">
        <v>10687</v>
      </c>
      <c r="H633" s="80" t="s">
        <v>1751</v>
      </c>
      <c r="I633" s="80" t="s">
        <v>9469</v>
      </c>
      <c r="J633" s="6">
        <v>2.0E7</v>
      </c>
      <c r="K633" s="30">
        <f>VLOOKUP(A633,'All Yearling Sale Lots'!$A$2:$O$3275,15)</f>
        <v>25000</v>
      </c>
      <c r="L633" s="6">
        <f t="shared" si="70"/>
        <v>0</v>
      </c>
    </row>
    <row r="634" ht="12.75" customHeight="1">
      <c r="A634" s="6" t="s">
        <v>136</v>
      </c>
      <c r="B634" s="26" t="s">
        <v>1937</v>
      </c>
      <c r="C634" s="44" t="s">
        <v>10688</v>
      </c>
      <c r="D634" s="6" t="s">
        <v>10689</v>
      </c>
      <c r="E634" s="6" t="s">
        <v>1905</v>
      </c>
      <c r="F634" s="6" t="s">
        <v>1924</v>
      </c>
      <c r="G634" s="6" t="s">
        <v>10690</v>
      </c>
      <c r="H634" s="6" t="s">
        <v>1610</v>
      </c>
      <c r="I634" s="6" t="s">
        <v>9469</v>
      </c>
      <c r="J634" s="45">
        <v>10000.0</v>
      </c>
      <c r="K634" s="30">
        <f>VLOOKUP(A634,'All Yearling Sale Lots'!$A$2:$O$3275,15)</f>
        <v>25000</v>
      </c>
      <c r="L634" s="6">
        <f t="shared" si="70"/>
        <v>1</v>
      </c>
    </row>
    <row r="635" ht="12.75" customHeight="1">
      <c r="A635" s="6" t="s">
        <v>137</v>
      </c>
      <c r="B635" s="80" t="s">
        <v>1900</v>
      </c>
      <c r="C635" s="6">
        <v>197.0</v>
      </c>
      <c r="D635" s="6" t="s">
        <v>10691</v>
      </c>
      <c r="E635" s="6" t="s">
        <v>1905</v>
      </c>
      <c r="G635" s="6" t="s">
        <v>10692</v>
      </c>
      <c r="H635" s="6" t="s">
        <v>1783</v>
      </c>
      <c r="J635" s="6" t="s">
        <v>10587</v>
      </c>
      <c r="K635" s="30">
        <f>VLOOKUP(A635,'All Yearling Sale Lots'!$A$2:$O$3275,15)</f>
        <v>16000</v>
      </c>
      <c r="L635" s="6">
        <f t="shared" si="70"/>
        <v>0</v>
      </c>
    </row>
    <row r="636" ht="12.75" customHeight="1">
      <c r="A636" s="6" t="s">
        <v>137</v>
      </c>
      <c r="B636" s="80" t="s">
        <v>1900</v>
      </c>
      <c r="C636" s="6">
        <v>245.0</v>
      </c>
      <c r="D636" s="6" t="s">
        <v>10693</v>
      </c>
      <c r="E636" s="6" t="s">
        <v>1902</v>
      </c>
      <c r="G636" s="6" t="s">
        <v>10694</v>
      </c>
      <c r="H636" s="6" t="s">
        <v>1213</v>
      </c>
      <c r="J636" s="6" t="s">
        <v>9558</v>
      </c>
      <c r="K636" s="30">
        <f>VLOOKUP(A636,'All Yearling Sale Lots'!$A$2:$O$3275,15)</f>
        <v>16000</v>
      </c>
      <c r="L636" s="6">
        <f t="shared" si="70"/>
        <v>0</v>
      </c>
    </row>
    <row r="637" ht="12.75" customHeight="1">
      <c r="A637" s="81" t="s">
        <v>137</v>
      </c>
      <c r="B637" s="94" t="s">
        <v>9556</v>
      </c>
      <c r="C637" s="83">
        <v>204.0</v>
      </c>
      <c r="D637" s="80" t="s">
        <v>10695</v>
      </c>
      <c r="E637" s="6" t="s">
        <v>1905</v>
      </c>
      <c r="F637" s="81"/>
      <c r="G637" s="80"/>
      <c r="H637" s="80" t="s">
        <v>1551</v>
      </c>
      <c r="I637" s="80" t="s">
        <v>10084</v>
      </c>
      <c r="J637" s="91">
        <v>19000.0</v>
      </c>
      <c r="K637" s="30">
        <f>VLOOKUP(A637,'All Yearling Sale Lots'!$A$2:$O$3275,15)</f>
        <v>16000</v>
      </c>
      <c r="L637" s="6">
        <f t="shared" si="70"/>
        <v>0</v>
      </c>
    </row>
    <row r="638" ht="12.75" customHeight="1">
      <c r="A638" s="81" t="s">
        <v>137</v>
      </c>
      <c r="B638" s="83" t="s">
        <v>9556</v>
      </c>
      <c r="C638" s="83">
        <v>197.0</v>
      </c>
      <c r="D638" s="80" t="s">
        <v>10696</v>
      </c>
      <c r="E638" s="80" t="s">
        <v>1902</v>
      </c>
      <c r="F638" s="81"/>
      <c r="G638" s="80"/>
      <c r="H638" s="80" t="s">
        <v>1839</v>
      </c>
      <c r="I638" s="80" t="s">
        <v>9793</v>
      </c>
      <c r="J638" s="91">
        <v>60000.0</v>
      </c>
      <c r="K638" s="30">
        <f>VLOOKUP(A638,'All Yearling Sale Lots'!$A$2:$O$3275,15)</f>
        <v>16000</v>
      </c>
      <c r="L638" s="6">
        <f t="shared" si="70"/>
        <v>0</v>
      </c>
    </row>
    <row r="639" ht="12.75" customHeight="1">
      <c r="A639" s="26" t="s">
        <v>137</v>
      </c>
      <c r="B639" s="26" t="s">
        <v>2005</v>
      </c>
      <c r="C639" s="34">
        <v>832.0</v>
      </c>
      <c r="D639" s="27" t="s">
        <v>10697</v>
      </c>
      <c r="E639" s="26" t="s">
        <v>137</v>
      </c>
      <c r="F639" s="26" t="s">
        <v>1905</v>
      </c>
      <c r="G639" s="26" t="s">
        <v>7807</v>
      </c>
      <c r="H639" s="26" t="s">
        <v>1761</v>
      </c>
      <c r="I639" s="26" t="s">
        <v>1315</v>
      </c>
      <c r="K639" s="30">
        <f>VLOOKUP(A639,'All Yearling Sale Lots'!$A$2:$O$3275,15)</f>
        <v>16000</v>
      </c>
      <c r="L639" s="6">
        <f t="shared" si="70"/>
        <v>1</v>
      </c>
    </row>
    <row r="640" ht="12.75" customHeight="1">
      <c r="A640" s="80" t="str">
        <f>LEFT(G640, FIND(" x ", G640) - 1)</f>
        <v>Space Blues (IRE)</v>
      </c>
      <c r="B640" s="85" t="s">
        <v>9482</v>
      </c>
      <c r="C640" s="85">
        <v>621.0</v>
      </c>
      <c r="D640" s="6" t="str">
        <f>CONCAT(A640,G640)</f>
        <v>Space Blues (IRE)Space Blues (IRE) x Balzora (FR)</v>
      </c>
      <c r="E640" s="80" t="s">
        <v>9578</v>
      </c>
      <c r="F640" s="80" t="s">
        <v>2800</v>
      </c>
      <c r="G640" s="80" t="s">
        <v>10698</v>
      </c>
      <c r="H640" s="80" t="s">
        <v>1633</v>
      </c>
      <c r="I640" s="80" t="s">
        <v>9458</v>
      </c>
      <c r="J640" s="6">
        <v>0.0</v>
      </c>
      <c r="K640" s="30">
        <f>VLOOKUP(A640,'All Yearling Sale Lots'!$A$2:$O$3275,15)</f>
        <v>16000</v>
      </c>
      <c r="L640" s="6">
        <f t="shared" si="70"/>
        <v>1</v>
      </c>
    </row>
    <row r="641" ht="12.75" customHeight="1">
      <c r="A641" s="6" t="s">
        <v>137</v>
      </c>
      <c r="B641" s="83" t="s">
        <v>9508</v>
      </c>
      <c r="C641" s="88" t="s">
        <v>8232</v>
      </c>
      <c r="D641" s="6" t="s">
        <v>10699</v>
      </c>
      <c r="E641" s="6" t="s">
        <v>1905</v>
      </c>
      <c r="F641" s="6" t="s">
        <v>1924</v>
      </c>
      <c r="G641" s="6" t="s">
        <v>10700</v>
      </c>
      <c r="H641" s="6" t="s">
        <v>1414</v>
      </c>
      <c r="I641" s="6" t="s">
        <v>9469</v>
      </c>
      <c r="J641" s="45">
        <v>40000.0</v>
      </c>
      <c r="K641" s="30">
        <f>VLOOKUP(A641,'All Yearling Sale Lots'!$A$2:$O$3275,15)</f>
        <v>16000</v>
      </c>
      <c r="L641" s="80">
        <v>0.0</v>
      </c>
    </row>
    <row r="642" ht="12.75" customHeight="1">
      <c r="A642" s="6" t="s">
        <v>137</v>
      </c>
      <c r="B642" s="26" t="s">
        <v>1937</v>
      </c>
      <c r="C642" s="44" t="s">
        <v>10701</v>
      </c>
      <c r="D642" s="6" t="s">
        <v>10702</v>
      </c>
      <c r="E642" s="6" t="s">
        <v>1902</v>
      </c>
      <c r="F642" s="6" t="s">
        <v>1924</v>
      </c>
      <c r="G642" s="6" t="s">
        <v>10703</v>
      </c>
      <c r="H642" s="6" t="s">
        <v>1505</v>
      </c>
      <c r="I642" s="6" t="s">
        <v>9469</v>
      </c>
      <c r="J642" s="45">
        <v>50000.0</v>
      </c>
      <c r="K642" s="30">
        <f>VLOOKUP(A642,'All Yearling Sale Lots'!$A$2:$O$3275,15)</f>
        <v>16000</v>
      </c>
      <c r="L642" s="6">
        <f t="shared" ref="L642:L645" si="71">IF(J642&lt;K642,1,0)</f>
        <v>0</v>
      </c>
    </row>
    <row r="643" ht="12.75" customHeight="1">
      <c r="A643" s="6" t="s">
        <v>137</v>
      </c>
      <c r="B643" s="26" t="s">
        <v>1937</v>
      </c>
      <c r="C643" s="44" t="s">
        <v>10704</v>
      </c>
      <c r="D643" s="6" t="s">
        <v>10705</v>
      </c>
      <c r="E643" s="6" t="s">
        <v>1902</v>
      </c>
      <c r="F643" s="6" t="s">
        <v>1924</v>
      </c>
      <c r="G643" s="6" t="s">
        <v>10706</v>
      </c>
      <c r="H643" s="6" t="s">
        <v>1534</v>
      </c>
      <c r="I643" s="6" t="s">
        <v>9469</v>
      </c>
      <c r="J643" s="45">
        <v>110000.0</v>
      </c>
      <c r="K643" s="30">
        <f>VLOOKUP(A643,'All Yearling Sale Lots'!$A$2:$O$3275,15)</f>
        <v>16000</v>
      </c>
      <c r="L643" s="6">
        <f t="shared" si="71"/>
        <v>0</v>
      </c>
    </row>
    <row r="644" ht="12.75" customHeight="1">
      <c r="A644" s="6" t="s">
        <v>137</v>
      </c>
      <c r="B644" s="80" t="s">
        <v>1937</v>
      </c>
      <c r="C644" s="44" t="s">
        <v>3905</v>
      </c>
      <c r="D644" s="6" t="s">
        <v>10707</v>
      </c>
      <c r="E644" s="6" t="s">
        <v>1905</v>
      </c>
      <c r="F644" s="6" t="s">
        <v>1924</v>
      </c>
      <c r="G644" s="6" t="s">
        <v>10708</v>
      </c>
      <c r="H644" s="6" t="s">
        <v>1714</v>
      </c>
      <c r="I644" s="6" t="s">
        <v>9469</v>
      </c>
      <c r="J644" s="45">
        <v>49000.0</v>
      </c>
      <c r="K644" s="30">
        <f>VLOOKUP(A644,'All Yearling Sale Lots'!$A$2:$O$3275,15)</f>
        <v>16000</v>
      </c>
      <c r="L644" s="6">
        <f t="shared" si="71"/>
        <v>0</v>
      </c>
    </row>
    <row r="645" ht="12.75" customHeight="1">
      <c r="A645" s="6" t="s">
        <v>10709</v>
      </c>
      <c r="B645" s="80" t="s">
        <v>9609</v>
      </c>
      <c r="C645" s="106" t="s">
        <v>7031</v>
      </c>
      <c r="D645" s="6" t="s">
        <v>10469</v>
      </c>
      <c r="E645" s="6" t="s">
        <v>1902</v>
      </c>
      <c r="F645" s="6" t="s">
        <v>1952</v>
      </c>
      <c r="G645" s="6" t="s">
        <v>86</v>
      </c>
      <c r="H645" s="6" t="s">
        <v>1690</v>
      </c>
      <c r="I645" s="99" t="s">
        <v>9465</v>
      </c>
      <c r="J645" s="96">
        <v>114000.0</v>
      </c>
      <c r="K645" s="30">
        <f>VLOOKUP(A645,'All Yearling Sale Lots'!$A$2:$O$3275,15)</f>
        <v>16000</v>
      </c>
      <c r="L645" s="6">
        <f t="shared" si="71"/>
        <v>0</v>
      </c>
    </row>
    <row r="646" ht="12.75" customHeight="1">
      <c r="A646" s="80" t="s">
        <v>138</v>
      </c>
      <c r="B646" s="83" t="s">
        <v>9479</v>
      </c>
      <c r="C646" s="83">
        <v>360.0</v>
      </c>
      <c r="D646" s="80" t="s">
        <v>10710</v>
      </c>
      <c r="E646" s="6" t="s">
        <v>1902</v>
      </c>
      <c r="H646" s="80" t="s">
        <v>293</v>
      </c>
      <c r="I646" s="80" t="s">
        <v>9481</v>
      </c>
      <c r="J646" s="84">
        <v>5000.0</v>
      </c>
      <c r="K646" s="30">
        <f>VLOOKUP(A646,'All Yearling Sale Lots'!$A$2:$O$3275,15)</f>
        <v>50000</v>
      </c>
      <c r="L646" s="92">
        <v>1.0</v>
      </c>
    </row>
    <row r="647" ht="12.75" customHeight="1">
      <c r="A647" s="80" t="s">
        <v>138</v>
      </c>
      <c r="B647" s="83" t="s">
        <v>9479</v>
      </c>
      <c r="C647" s="83">
        <v>315.0</v>
      </c>
      <c r="D647" s="80" t="s">
        <v>10711</v>
      </c>
      <c r="E647" s="6" t="s">
        <v>1905</v>
      </c>
      <c r="H647" s="80" t="s">
        <v>1504</v>
      </c>
      <c r="I647" s="80" t="s">
        <v>9660</v>
      </c>
      <c r="J647" s="90">
        <v>0.0</v>
      </c>
      <c r="K647" s="30">
        <f>VLOOKUP(A647,'All Yearling Sale Lots'!$A$2:$O$3275,15)</f>
        <v>50000</v>
      </c>
      <c r="L647" s="6">
        <f t="shared" ref="L647:L654" si="72">IF(J647&lt;K647,1,0)</f>
        <v>1</v>
      </c>
    </row>
    <row r="648" ht="12.75" customHeight="1">
      <c r="A648" s="80" t="s">
        <v>138</v>
      </c>
      <c r="B648" s="83" t="s">
        <v>9479</v>
      </c>
      <c r="C648" s="83">
        <v>321.0</v>
      </c>
      <c r="D648" s="80" t="s">
        <v>10712</v>
      </c>
      <c r="E648" s="6" t="s">
        <v>1902</v>
      </c>
      <c r="H648" s="80" t="s">
        <v>1746</v>
      </c>
      <c r="I648" s="80" t="s">
        <v>10713</v>
      </c>
      <c r="J648" s="90">
        <v>60000.0</v>
      </c>
      <c r="K648" s="30">
        <f>VLOOKUP(A648,'All Yearling Sale Lots'!$A$2:$O$3275,15)</f>
        <v>50000</v>
      </c>
      <c r="L648" s="6">
        <f t="shared" si="72"/>
        <v>0</v>
      </c>
    </row>
    <row r="649">
      <c r="A649" s="80" t="s">
        <v>138</v>
      </c>
      <c r="B649" s="83" t="s">
        <v>9479</v>
      </c>
      <c r="C649" s="83">
        <v>495.0</v>
      </c>
      <c r="D649" s="80" t="s">
        <v>10714</v>
      </c>
      <c r="E649" s="6" t="s">
        <v>1902</v>
      </c>
      <c r="H649" s="80" t="s">
        <v>1263</v>
      </c>
      <c r="I649" s="80" t="s">
        <v>10715</v>
      </c>
      <c r="J649" s="84">
        <v>150000.0</v>
      </c>
      <c r="K649" s="30">
        <f>VLOOKUP(A649,'All Yearling Sale Lots'!$A$2:$O$3275,15)</f>
        <v>50000</v>
      </c>
      <c r="L649" s="6">
        <f t="shared" si="72"/>
        <v>0</v>
      </c>
    </row>
    <row r="650" ht="12.75" customHeight="1">
      <c r="A650" s="80" t="s">
        <v>138</v>
      </c>
      <c r="B650" s="83" t="s">
        <v>9479</v>
      </c>
      <c r="C650" s="83">
        <v>361.0</v>
      </c>
      <c r="D650" s="80" t="s">
        <v>10716</v>
      </c>
      <c r="E650" s="80" t="s">
        <v>1902</v>
      </c>
      <c r="H650" s="80" t="s">
        <v>1876</v>
      </c>
      <c r="I650" s="80" t="s">
        <v>10717</v>
      </c>
      <c r="J650" s="84">
        <v>30000.0</v>
      </c>
      <c r="K650" s="30">
        <f>VLOOKUP(A650,'All Yearling Sale Lots'!$A$2:$O$3275,15)</f>
        <v>50000</v>
      </c>
      <c r="L650" s="6">
        <f t="shared" si="72"/>
        <v>1</v>
      </c>
    </row>
    <row r="651" ht="12.75" customHeight="1">
      <c r="A651" s="81" t="s">
        <v>138</v>
      </c>
      <c r="B651" s="83" t="s">
        <v>9556</v>
      </c>
      <c r="C651" s="101">
        <v>250.0</v>
      </c>
      <c r="D651" s="80" t="s">
        <v>10718</v>
      </c>
      <c r="E651" s="6" t="s">
        <v>1905</v>
      </c>
      <c r="F651" s="81"/>
      <c r="G651" s="80"/>
      <c r="H651" s="80" t="s">
        <v>1493</v>
      </c>
      <c r="I651" s="80" t="s">
        <v>10719</v>
      </c>
      <c r="J651" s="102"/>
      <c r="K651" s="30">
        <f>VLOOKUP(A651,'All Yearling Sale Lots'!$A$2:$O$3275,15)</f>
        <v>50000</v>
      </c>
      <c r="L651" s="6">
        <f t="shared" si="72"/>
        <v>1</v>
      </c>
    </row>
    <row r="652" ht="12.75" customHeight="1">
      <c r="A652" s="34" t="s">
        <v>138</v>
      </c>
      <c r="B652" s="26" t="s">
        <v>2005</v>
      </c>
      <c r="C652" s="34">
        <v>916.0</v>
      </c>
      <c r="D652" s="28" t="str">
        <f>CONCATENATE(A652," x ", G652)</f>
        <v>St Mark's Basilica (FR) x Perplexity (IRE)</v>
      </c>
      <c r="E652" s="80" t="s">
        <v>1902</v>
      </c>
      <c r="F652" s="26" t="s">
        <v>1902</v>
      </c>
      <c r="G652" s="26" t="s">
        <v>10720</v>
      </c>
      <c r="H652" s="26" t="s">
        <v>1839</v>
      </c>
      <c r="I652" s="26" t="s">
        <v>9555</v>
      </c>
      <c r="K652" s="30">
        <f>VLOOKUP(A652,'All Yearling Sale Lots'!$A$2:$O$3275,15)</f>
        <v>50000</v>
      </c>
      <c r="L652" s="6">
        <f t="shared" si="72"/>
        <v>1</v>
      </c>
    </row>
    <row r="653">
      <c r="A653" s="100" t="s">
        <v>138</v>
      </c>
      <c r="B653" s="80" t="s">
        <v>2005</v>
      </c>
      <c r="C653" s="85">
        <v>916.0</v>
      </c>
      <c r="D653" s="6" t="s">
        <v>10721</v>
      </c>
      <c r="E653" s="80" t="s">
        <v>1902</v>
      </c>
      <c r="F653" s="80" t="s">
        <v>2019</v>
      </c>
      <c r="H653" s="80" t="s">
        <v>1839</v>
      </c>
      <c r="I653" s="86" t="s">
        <v>9555</v>
      </c>
      <c r="K653" s="30">
        <f>VLOOKUP(A653,'All Yearling Sale Lots'!$A$2:$O$3275,15)</f>
        <v>50000</v>
      </c>
      <c r="L653" s="6">
        <f t="shared" si="72"/>
        <v>1</v>
      </c>
    </row>
    <row r="654">
      <c r="A654" s="26" t="s">
        <v>138</v>
      </c>
      <c r="B654" s="26" t="s">
        <v>2005</v>
      </c>
      <c r="C654" s="34">
        <v>916.0</v>
      </c>
      <c r="D654" s="27" t="s">
        <v>10721</v>
      </c>
      <c r="E654" s="26" t="s">
        <v>1902</v>
      </c>
      <c r="G654" s="26" t="s">
        <v>10720</v>
      </c>
      <c r="H654" s="26" t="s">
        <v>1839</v>
      </c>
      <c r="I654" s="26" t="s">
        <v>9555</v>
      </c>
      <c r="K654" s="30">
        <f>VLOOKUP(A654,'All Yearling Sale Lots'!$A$2:$O$3275,15)</f>
        <v>50000</v>
      </c>
      <c r="L654" s="6">
        <f t="shared" si="72"/>
        <v>1</v>
      </c>
    </row>
    <row r="655">
      <c r="A655" s="28" t="s">
        <v>138</v>
      </c>
      <c r="B655" s="26" t="s">
        <v>9609</v>
      </c>
      <c r="C655" s="39" t="s">
        <v>7578</v>
      </c>
      <c r="D655" s="28" t="s">
        <v>10722</v>
      </c>
      <c r="E655" s="28" t="s">
        <v>1905</v>
      </c>
      <c r="F655" s="28" t="s">
        <v>1924</v>
      </c>
      <c r="G655" s="28" t="s">
        <v>10723</v>
      </c>
      <c r="H655" s="28" t="s">
        <v>1450</v>
      </c>
      <c r="I655" s="28" t="s">
        <v>9469</v>
      </c>
      <c r="J655" s="96">
        <v>96000.0</v>
      </c>
      <c r="K655" s="30">
        <f>VLOOKUP(A655,'All Yearling Sale Lots'!$A$2:$O$3275,15)</f>
        <v>50000</v>
      </c>
      <c r="L655" s="37">
        <v>0.0</v>
      </c>
    </row>
    <row r="656">
      <c r="A656" s="97" t="s">
        <v>138</v>
      </c>
      <c r="B656" s="80" t="s">
        <v>9609</v>
      </c>
      <c r="C656" s="98" t="s">
        <v>7578</v>
      </c>
      <c r="D656" s="6" t="s">
        <v>10722</v>
      </c>
      <c r="E656" s="6" t="s">
        <v>1905</v>
      </c>
      <c r="F656" s="6" t="s">
        <v>1924</v>
      </c>
      <c r="G656" s="6" t="s">
        <v>133</v>
      </c>
      <c r="H656" s="99" t="s">
        <v>1450</v>
      </c>
      <c r="I656" s="6" t="s">
        <v>9469</v>
      </c>
      <c r="J656" s="96">
        <v>96000.0</v>
      </c>
      <c r="K656" s="30">
        <f>VLOOKUP(A656,'All Yearling Sale Lots'!$A$2:$O$3275,15)</f>
        <v>50000</v>
      </c>
      <c r="L656" s="80">
        <v>0.0</v>
      </c>
    </row>
    <row r="657">
      <c r="A657" s="6" t="s">
        <v>138</v>
      </c>
      <c r="B657" s="26" t="s">
        <v>1937</v>
      </c>
      <c r="C657" s="44" t="s">
        <v>10724</v>
      </c>
      <c r="D657" s="6" t="s">
        <v>10725</v>
      </c>
      <c r="E657" s="6" t="s">
        <v>1902</v>
      </c>
      <c r="F657" s="6" t="s">
        <v>1924</v>
      </c>
      <c r="G657" s="6" t="s">
        <v>10726</v>
      </c>
      <c r="H657" s="6" t="s">
        <v>1505</v>
      </c>
      <c r="I657" s="6" t="s">
        <v>9469</v>
      </c>
      <c r="J657" s="45">
        <v>78000.0</v>
      </c>
      <c r="K657" s="30">
        <f>VLOOKUP(A657,'All Yearling Sale Lots'!$A$2:$O$3275,15)</f>
        <v>50000</v>
      </c>
      <c r="L657" s="6">
        <f t="shared" ref="L657:L663" si="73">IF(J657&lt;K657,1,0)</f>
        <v>0</v>
      </c>
    </row>
    <row r="658">
      <c r="A658" s="6" t="s">
        <v>138</v>
      </c>
      <c r="B658" s="80" t="s">
        <v>1937</v>
      </c>
      <c r="C658" s="44" t="s">
        <v>10727</v>
      </c>
      <c r="D658" s="6" t="s">
        <v>10728</v>
      </c>
      <c r="E658" s="6" t="s">
        <v>1905</v>
      </c>
      <c r="F658" s="6" t="s">
        <v>1924</v>
      </c>
      <c r="G658" s="6" t="s">
        <v>10729</v>
      </c>
      <c r="H658" s="6" t="s">
        <v>1568</v>
      </c>
      <c r="I658" s="6" t="s">
        <v>9469</v>
      </c>
      <c r="J658" s="45">
        <v>80000.0</v>
      </c>
      <c r="K658" s="30">
        <f>VLOOKUP(A658,'All Yearling Sale Lots'!$A$2:$O$3275,15)</f>
        <v>50000</v>
      </c>
      <c r="L658" s="6">
        <f t="shared" si="73"/>
        <v>0</v>
      </c>
    </row>
    <row r="659">
      <c r="A659" s="6" t="s">
        <v>138</v>
      </c>
      <c r="B659" s="80" t="s">
        <v>1937</v>
      </c>
      <c r="C659" s="44" t="s">
        <v>8551</v>
      </c>
      <c r="D659" s="6" t="s">
        <v>10730</v>
      </c>
      <c r="E659" s="6" t="s">
        <v>1902</v>
      </c>
      <c r="F659" s="6" t="s">
        <v>1924</v>
      </c>
      <c r="G659" s="6" t="s">
        <v>10731</v>
      </c>
      <c r="H659" s="6" t="s">
        <v>1610</v>
      </c>
      <c r="I659" s="6" t="s">
        <v>9469</v>
      </c>
      <c r="J659" s="45">
        <v>75000.0</v>
      </c>
      <c r="K659" s="30">
        <f>VLOOKUP(A659,'All Yearling Sale Lots'!$A$2:$O$3275,15)</f>
        <v>50000</v>
      </c>
      <c r="L659" s="6">
        <f t="shared" si="73"/>
        <v>0</v>
      </c>
    </row>
    <row r="660">
      <c r="A660" s="81" t="s">
        <v>10732</v>
      </c>
      <c r="B660" s="94" t="s">
        <v>9556</v>
      </c>
      <c r="C660" s="83">
        <v>4.0</v>
      </c>
      <c r="D660" s="80" t="s">
        <v>10733</v>
      </c>
      <c r="E660" s="6" t="s">
        <v>1905</v>
      </c>
      <c r="F660" s="81"/>
      <c r="G660" s="80"/>
      <c r="H660" s="80" t="s">
        <v>1644</v>
      </c>
      <c r="I660" s="80" t="s">
        <v>10734</v>
      </c>
      <c r="J660" s="102"/>
      <c r="K660" s="30">
        <f>VLOOKUP(A660,'All Yearling Sale Lots'!$A$2:$O$3275,15)</f>
        <v>50000</v>
      </c>
      <c r="L660" s="6">
        <f t="shared" si="73"/>
        <v>1</v>
      </c>
    </row>
    <row r="661">
      <c r="A661" s="6" t="s">
        <v>139</v>
      </c>
      <c r="B661" s="80" t="s">
        <v>9508</v>
      </c>
      <c r="C661" s="88" t="s">
        <v>9827</v>
      </c>
      <c r="D661" s="6" t="s">
        <v>10735</v>
      </c>
      <c r="E661" s="6" t="s">
        <v>1905</v>
      </c>
      <c r="F661" s="6" t="s">
        <v>1924</v>
      </c>
      <c r="G661" s="6" t="s">
        <v>10736</v>
      </c>
      <c r="H661" s="6" t="s">
        <v>1504</v>
      </c>
      <c r="I661" s="6" t="s">
        <v>9465</v>
      </c>
      <c r="J661" s="45">
        <v>19000.0</v>
      </c>
      <c r="K661" s="30">
        <f>VLOOKUP(A661,'All Yearling Sale Lots'!$A$2:$O$3275,15)</f>
        <v>10000</v>
      </c>
      <c r="L661" s="6">
        <f t="shared" si="73"/>
        <v>0</v>
      </c>
    </row>
    <row r="662">
      <c r="A662" s="6" t="s">
        <v>139</v>
      </c>
      <c r="B662" s="80" t="s">
        <v>9508</v>
      </c>
      <c r="C662" s="88" t="s">
        <v>7679</v>
      </c>
      <c r="D662" s="6" t="s">
        <v>10737</v>
      </c>
      <c r="E662" s="6" t="s">
        <v>1902</v>
      </c>
      <c r="F662" s="6" t="s">
        <v>1924</v>
      </c>
      <c r="G662" s="6" t="s">
        <v>10738</v>
      </c>
      <c r="H662" s="6" t="s">
        <v>1585</v>
      </c>
      <c r="I662" s="6" t="s">
        <v>9465</v>
      </c>
      <c r="J662" s="45">
        <v>38000.0</v>
      </c>
      <c r="K662" s="30">
        <f>VLOOKUP(A662,'All Yearling Sale Lots'!$A$2:$O$3275,15)</f>
        <v>10000</v>
      </c>
      <c r="L662" s="6">
        <f t="shared" si="73"/>
        <v>0</v>
      </c>
    </row>
    <row r="663">
      <c r="A663" s="6" t="s">
        <v>139</v>
      </c>
      <c r="B663" s="80" t="s">
        <v>9508</v>
      </c>
      <c r="C663" s="88" t="s">
        <v>5480</v>
      </c>
      <c r="D663" s="6" t="s">
        <v>10739</v>
      </c>
      <c r="E663" s="6" t="s">
        <v>1902</v>
      </c>
      <c r="F663" s="6" t="s">
        <v>1924</v>
      </c>
      <c r="G663" s="6" t="s">
        <v>10740</v>
      </c>
      <c r="H663" s="6" t="s">
        <v>9953</v>
      </c>
      <c r="I663" s="6" t="s">
        <v>9465</v>
      </c>
      <c r="J663" s="45">
        <v>1800.0</v>
      </c>
      <c r="K663" s="30">
        <f>VLOOKUP(A663,'All Yearling Sale Lots'!$A$2:$O$3275,15)</f>
        <v>10000</v>
      </c>
      <c r="L663" s="6">
        <f t="shared" si="73"/>
        <v>1</v>
      </c>
    </row>
    <row r="664">
      <c r="A664" s="6" t="s">
        <v>139</v>
      </c>
      <c r="B664" s="80" t="s">
        <v>9508</v>
      </c>
      <c r="C664" s="88" t="s">
        <v>2736</v>
      </c>
      <c r="D664" s="6" t="s">
        <v>10741</v>
      </c>
      <c r="E664" s="6" t="s">
        <v>1905</v>
      </c>
      <c r="F664" s="6" t="s">
        <v>1944</v>
      </c>
      <c r="G664" s="6" t="s">
        <v>10742</v>
      </c>
      <c r="H664" s="6" t="s">
        <v>1427</v>
      </c>
      <c r="I664" s="6" t="s">
        <v>9465</v>
      </c>
      <c r="J664" s="45">
        <v>4500.0</v>
      </c>
      <c r="K664" s="30">
        <f>VLOOKUP(A664,'All Yearling Sale Lots'!$A$2:$O$3275,15)</f>
        <v>10000</v>
      </c>
      <c r="L664" s="80">
        <v>1.0</v>
      </c>
    </row>
    <row r="665">
      <c r="A665" s="6" t="s">
        <v>139</v>
      </c>
      <c r="B665" s="80" t="s">
        <v>9508</v>
      </c>
      <c r="C665" s="88" t="s">
        <v>5349</v>
      </c>
      <c r="D665" s="6" t="s">
        <v>10743</v>
      </c>
      <c r="E665" s="6" t="s">
        <v>1902</v>
      </c>
      <c r="F665" s="6" t="s">
        <v>1924</v>
      </c>
      <c r="G665" s="6" t="s">
        <v>10744</v>
      </c>
      <c r="H665" s="6" t="s">
        <v>1563</v>
      </c>
      <c r="I665" s="6" t="s">
        <v>9469</v>
      </c>
      <c r="J665" s="45">
        <v>22000.0</v>
      </c>
      <c r="K665" s="30">
        <f>VLOOKUP(A665,'All Yearling Sale Lots'!$A$2:$O$3275,15)</f>
        <v>10000</v>
      </c>
      <c r="L665" s="6">
        <f t="shared" ref="L665:L666" si="74">IF(J665&lt;K665,1,0)</f>
        <v>0</v>
      </c>
    </row>
    <row r="666">
      <c r="A666" s="6" t="s">
        <v>139</v>
      </c>
      <c r="B666" s="80" t="s">
        <v>9508</v>
      </c>
      <c r="C666" s="88" t="s">
        <v>5339</v>
      </c>
      <c r="D666" s="6" t="s">
        <v>10745</v>
      </c>
      <c r="E666" s="6" t="s">
        <v>1905</v>
      </c>
      <c r="F666" s="6" t="s">
        <v>1924</v>
      </c>
      <c r="G666" s="6" t="s">
        <v>10746</v>
      </c>
      <c r="H666" s="6" t="s">
        <v>10747</v>
      </c>
      <c r="I666" s="6" t="s">
        <v>9469</v>
      </c>
      <c r="J666" s="45">
        <v>14000.0</v>
      </c>
      <c r="K666" s="30">
        <f>VLOOKUP(A666,'All Yearling Sale Lots'!$A$2:$O$3275,15)</f>
        <v>10000</v>
      </c>
      <c r="L666" s="6">
        <f t="shared" si="74"/>
        <v>0</v>
      </c>
    </row>
    <row r="667">
      <c r="A667" s="6" t="s">
        <v>139</v>
      </c>
      <c r="B667" s="80" t="s">
        <v>1900</v>
      </c>
      <c r="C667" s="6">
        <v>426.0</v>
      </c>
      <c r="D667" s="6" t="s">
        <v>10748</v>
      </c>
      <c r="E667" s="6" t="s">
        <v>1902</v>
      </c>
      <c r="G667" s="6" t="s">
        <v>10749</v>
      </c>
      <c r="H667" s="6" t="s">
        <v>1398</v>
      </c>
      <c r="J667" s="6" t="s">
        <v>10377</v>
      </c>
      <c r="K667" s="30">
        <f>VLOOKUP(A667,'All Yearling Sale Lots'!$A$2:$O$3275,15)</f>
        <v>10000</v>
      </c>
      <c r="L667" s="80">
        <v>0.0</v>
      </c>
    </row>
    <row r="668">
      <c r="A668" s="6" t="s">
        <v>139</v>
      </c>
      <c r="B668" s="80" t="s">
        <v>1900</v>
      </c>
      <c r="C668" s="6">
        <v>97.0</v>
      </c>
      <c r="D668" s="6" t="s">
        <v>10750</v>
      </c>
      <c r="E668" s="6" t="s">
        <v>1905</v>
      </c>
      <c r="G668" s="6" t="s">
        <v>10751</v>
      </c>
      <c r="H668" s="6" t="s">
        <v>1609</v>
      </c>
      <c r="J668" s="6" t="s">
        <v>9660</v>
      </c>
      <c r="K668" s="30">
        <f>VLOOKUP(A668,'All Yearling Sale Lots'!$A$2:$O$3275,15)</f>
        <v>10000</v>
      </c>
      <c r="L668" s="6">
        <f>IF(J668&lt;K668,1,0)</f>
        <v>0</v>
      </c>
    </row>
    <row r="669">
      <c r="A669" s="81" t="s">
        <v>139</v>
      </c>
      <c r="B669" s="94" t="s">
        <v>9556</v>
      </c>
      <c r="C669" s="101">
        <v>104.0</v>
      </c>
      <c r="D669" s="80" t="s">
        <v>10752</v>
      </c>
      <c r="E669" s="6" t="s">
        <v>1905</v>
      </c>
      <c r="F669" s="81"/>
      <c r="G669" s="80"/>
      <c r="H669" s="80" t="s">
        <v>1447</v>
      </c>
      <c r="I669" s="80" t="s">
        <v>10753</v>
      </c>
      <c r="J669" s="84">
        <v>38000.0</v>
      </c>
      <c r="K669" s="30">
        <f>VLOOKUP(A669,'All Yearling Sale Lots'!$A$2:$O$3275,15)</f>
        <v>10000</v>
      </c>
      <c r="L669" s="92">
        <v>0.0</v>
      </c>
    </row>
    <row r="670">
      <c r="A670" s="81" t="s">
        <v>139</v>
      </c>
      <c r="B670" s="83" t="s">
        <v>9556</v>
      </c>
      <c r="C670" s="101">
        <v>68.0</v>
      </c>
      <c r="D670" s="80" t="s">
        <v>10754</v>
      </c>
      <c r="E670" s="6" t="s">
        <v>1902</v>
      </c>
      <c r="F670" s="81"/>
      <c r="G670" s="80"/>
      <c r="H670" s="80" t="s">
        <v>1563</v>
      </c>
      <c r="I670" s="80" t="s">
        <v>10433</v>
      </c>
      <c r="J670" s="102"/>
      <c r="K670" s="30">
        <f>VLOOKUP(A670,'All Yearling Sale Lots'!$A$2:$O$3275,15)</f>
        <v>10000</v>
      </c>
      <c r="L670" s="6">
        <f t="shared" ref="L670:L671" si="75">IF(J670&lt;K670,1,0)</f>
        <v>1</v>
      </c>
    </row>
    <row r="671">
      <c r="A671" s="81" t="s">
        <v>139</v>
      </c>
      <c r="B671" s="83" t="s">
        <v>9556</v>
      </c>
      <c r="C671" s="83">
        <v>260.0</v>
      </c>
      <c r="D671" s="80" t="s">
        <v>10755</v>
      </c>
      <c r="E671" s="6" t="s">
        <v>1902</v>
      </c>
      <c r="F671" s="81"/>
      <c r="G671" s="80"/>
      <c r="H671" s="80" t="s">
        <v>1644</v>
      </c>
      <c r="I671" s="80" t="s">
        <v>10756</v>
      </c>
      <c r="J671" s="84">
        <v>40000.0</v>
      </c>
      <c r="K671" s="30">
        <f>VLOOKUP(A671,'All Yearling Sale Lots'!$A$2:$O$3275,15)</f>
        <v>10000</v>
      </c>
      <c r="L671" s="6">
        <f t="shared" si="75"/>
        <v>0</v>
      </c>
    </row>
    <row r="672">
      <c r="A672" s="80" t="s">
        <v>139</v>
      </c>
      <c r="B672" s="80" t="s">
        <v>9482</v>
      </c>
      <c r="C672" s="85">
        <v>568.0</v>
      </c>
      <c r="D672" s="6" t="str">
        <f t="shared" ref="D672:D673" si="76">CONCAT(A672,G672)</f>
        <v>Starman (GB)Zenara (IRE)</v>
      </c>
      <c r="E672" s="80" t="s">
        <v>9578</v>
      </c>
      <c r="F672" s="80" t="s">
        <v>2007</v>
      </c>
      <c r="G672" s="80" t="s">
        <v>10757</v>
      </c>
      <c r="H672" s="80" t="s">
        <v>1449</v>
      </c>
      <c r="I672" s="80" t="s">
        <v>9653</v>
      </c>
      <c r="J672" s="6">
        <v>1.9E7</v>
      </c>
      <c r="K672" s="30">
        <f>VLOOKUP(A672,'All Yearling Sale Lots'!$A$2:$O$3275,15)</f>
        <v>10000</v>
      </c>
      <c r="L672" s="80">
        <v>0.0</v>
      </c>
    </row>
    <row r="673">
      <c r="A673" s="80" t="s">
        <v>139</v>
      </c>
      <c r="B673" s="85" t="s">
        <v>9482</v>
      </c>
      <c r="C673" s="85">
        <v>556.0</v>
      </c>
      <c r="D673" s="6" t="str">
        <f t="shared" si="76"/>
        <v>Starman (GB)What Endures (IRE)</v>
      </c>
      <c r="E673" s="80" t="s">
        <v>9578</v>
      </c>
      <c r="F673" s="80" t="s">
        <v>2007</v>
      </c>
      <c r="G673" s="80" t="s">
        <v>10758</v>
      </c>
      <c r="H673" s="80" t="s">
        <v>1655</v>
      </c>
      <c r="I673" s="80" t="s">
        <v>9469</v>
      </c>
      <c r="J673" s="6">
        <v>1.1E7</v>
      </c>
      <c r="K673" s="30">
        <f>VLOOKUP(A673,'All Yearling Sale Lots'!$A$2:$O$3275,15)</f>
        <v>10000</v>
      </c>
      <c r="L673" s="6">
        <f t="shared" ref="L673:L675" si="77">IF(J673&lt;K673,1,0)</f>
        <v>0</v>
      </c>
    </row>
    <row r="674" ht="12.75" customHeight="1">
      <c r="A674" s="80" t="s">
        <v>139</v>
      </c>
      <c r="B674" s="80" t="s">
        <v>9482</v>
      </c>
      <c r="C674" s="85">
        <v>667.0</v>
      </c>
      <c r="D674" s="6" t="s">
        <v>10759</v>
      </c>
      <c r="E674" s="80" t="s">
        <v>1905</v>
      </c>
      <c r="F674" s="80" t="s">
        <v>1952</v>
      </c>
      <c r="G674" s="80" t="s">
        <v>10760</v>
      </c>
      <c r="H674" s="86" t="s">
        <v>1815</v>
      </c>
      <c r="I674" s="80" t="s">
        <v>9469</v>
      </c>
      <c r="J674" s="80">
        <v>16000.0</v>
      </c>
      <c r="K674" s="30">
        <f>VLOOKUP(A674,'All Yearling Sale Lots'!$A$2:$O$3275,15)</f>
        <v>10000</v>
      </c>
      <c r="L674" s="6">
        <f t="shared" si="77"/>
        <v>0</v>
      </c>
    </row>
    <row r="675" ht="12.75" customHeight="1">
      <c r="A675" s="80" t="s">
        <v>139</v>
      </c>
      <c r="B675" s="80" t="s">
        <v>9482</v>
      </c>
      <c r="C675" s="85">
        <v>727.0</v>
      </c>
      <c r="D675" s="80" t="s">
        <v>10761</v>
      </c>
      <c r="E675" s="80" t="s">
        <v>1902</v>
      </c>
      <c r="F675" s="80" t="s">
        <v>1924</v>
      </c>
      <c r="G675" s="80">
        <v>2023.0</v>
      </c>
      <c r="H675" s="86" t="s">
        <v>1839</v>
      </c>
      <c r="I675" s="80" t="s">
        <v>9722</v>
      </c>
      <c r="J675" s="80">
        <v>12000.0</v>
      </c>
      <c r="K675" s="30">
        <f>VLOOKUP(A675,'All Yearling Sale Lots'!$A$2:$O$3275,15)</f>
        <v>10000</v>
      </c>
      <c r="L675" s="6">
        <f t="shared" si="77"/>
        <v>0</v>
      </c>
    </row>
    <row r="676" ht="12.75" customHeight="1">
      <c r="A676" s="6" t="s">
        <v>139</v>
      </c>
      <c r="B676" s="83" t="s">
        <v>9508</v>
      </c>
      <c r="C676" s="88" t="s">
        <v>6251</v>
      </c>
      <c r="D676" s="6" t="s">
        <v>10762</v>
      </c>
      <c r="E676" s="6" t="s">
        <v>1905</v>
      </c>
      <c r="F676" s="6" t="s">
        <v>1924</v>
      </c>
      <c r="G676" s="6" t="s">
        <v>10763</v>
      </c>
      <c r="H676" s="6" t="s">
        <v>1410</v>
      </c>
      <c r="I676" s="6" t="s">
        <v>9469</v>
      </c>
      <c r="J676" s="45">
        <v>26000.0</v>
      </c>
      <c r="K676" s="30">
        <f>VLOOKUP(A676,'All Yearling Sale Lots'!$A$2:$O$3275,15)</f>
        <v>10000</v>
      </c>
      <c r="L676" s="80">
        <v>0.0</v>
      </c>
    </row>
    <row r="677" ht="12.75" customHeight="1">
      <c r="A677" s="6" t="s">
        <v>139</v>
      </c>
      <c r="B677" s="80" t="s">
        <v>1937</v>
      </c>
      <c r="C677" s="44" t="s">
        <v>2265</v>
      </c>
      <c r="D677" s="6" t="s">
        <v>10764</v>
      </c>
      <c r="E677" s="6" t="s">
        <v>1905</v>
      </c>
      <c r="F677" s="6" t="s">
        <v>2382</v>
      </c>
      <c r="H677" s="6" t="s">
        <v>1833</v>
      </c>
      <c r="I677" s="6" t="s">
        <v>9469</v>
      </c>
      <c r="J677" s="45">
        <v>10000.0</v>
      </c>
      <c r="K677" s="30">
        <f>VLOOKUP(A677,'All Yearling Sale Lots'!$A$2:$O$3275,15)</f>
        <v>10000</v>
      </c>
      <c r="L677" s="6">
        <f t="shared" ref="L677:L687" si="78">IF(J677&lt;K677,1,0)</f>
        <v>0</v>
      </c>
    </row>
    <row r="678" ht="12.75" customHeight="1">
      <c r="A678" s="6" t="s">
        <v>140</v>
      </c>
      <c r="B678" s="80" t="s">
        <v>9508</v>
      </c>
      <c r="C678" s="88" t="s">
        <v>4497</v>
      </c>
      <c r="D678" s="6" t="s">
        <v>10765</v>
      </c>
      <c r="E678" s="6" t="s">
        <v>1905</v>
      </c>
      <c r="F678" s="6" t="s">
        <v>1924</v>
      </c>
      <c r="G678" s="6" t="s">
        <v>10766</v>
      </c>
      <c r="H678" s="6" t="s">
        <v>1593</v>
      </c>
      <c r="I678" s="6" t="s">
        <v>9469</v>
      </c>
      <c r="J678" s="45"/>
      <c r="K678" s="30">
        <f>VLOOKUP(A678,'All Yearling Sale Lots'!$A$2:$O$3275,15)</f>
        <v>45000</v>
      </c>
      <c r="L678" s="6">
        <f t="shared" si="78"/>
        <v>1</v>
      </c>
    </row>
    <row r="679" ht="12.75" customHeight="1">
      <c r="A679" s="6" t="s">
        <v>140</v>
      </c>
      <c r="B679" s="80" t="s">
        <v>9508</v>
      </c>
      <c r="C679" s="88" t="s">
        <v>9935</v>
      </c>
      <c r="D679" s="6" t="s">
        <v>10767</v>
      </c>
      <c r="E679" s="6" t="s">
        <v>1905</v>
      </c>
      <c r="F679" s="6" t="s">
        <v>1952</v>
      </c>
      <c r="G679" s="6" t="s">
        <v>10768</v>
      </c>
      <c r="H679" s="6" t="s">
        <v>1731</v>
      </c>
      <c r="I679" s="6" t="s">
        <v>9465</v>
      </c>
      <c r="J679" s="45">
        <v>28000.0</v>
      </c>
      <c r="K679" s="30">
        <f>VLOOKUP(A679,'All Yearling Sale Lots'!$A$2:$O$3275,15)</f>
        <v>45000</v>
      </c>
      <c r="L679" s="6">
        <f t="shared" si="78"/>
        <v>1</v>
      </c>
    </row>
    <row r="680" ht="12.75" customHeight="1">
      <c r="A680" s="80" t="s">
        <v>140</v>
      </c>
      <c r="B680" s="83" t="s">
        <v>9479</v>
      </c>
      <c r="C680" s="83">
        <v>363.0</v>
      </c>
      <c r="D680" s="80" t="s">
        <v>10769</v>
      </c>
      <c r="E680" s="6" t="s">
        <v>1905</v>
      </c>
      <c r="H680" s="80" t="s">
        <v>1512</v>
      </c>
      <c r="I680" s="80" t="s">
        <v>10770</v>
      </c>
      <c r="J680" s="90">
        <v>45000.0</v>
      </c>
      <c r="K680" s="30">
        <f>VLOOKUP(A680,'All Yearling Sale Lots'!$A$2:$O$3275,15)</f>
        <v>45000</v>
      </c>
      <c r="L680" s="6">
        <f t="shared" si="78"/>
        <v>0</v>
      </c>
    </row>
    <row r="681" ht="12.75" customHeight="1">
      <c r="A681" s="80" t="s">
        <v>140</v>
      </c>
      <c r="B681" s="83" t="s">
        <v>9479</v>
      </c>
      <c r="C681" s="83">
        <v>304.0</v>
      </c>
      <c r="D681" s="80" t="s">
        <v>10771</v>
      </c>
      <c r="E681" s="6" t="s">
        <v>1905</v>
      </c>
      <c r="H681" s="80" t="s">
        <v>1586</v>
      </c>
      <c r="I681" s="80" t="s">
        <v>10772</v>
      </c>
      <c r="J681" s="90">
        <v>25000.0</v>
      </c>
      <c r="K681" s="30">
        <f>VLOOKUP(A681,'All Yearling Sale Lots'!$A$2:$O$3275,15)</f>
        <v>45000</v>
      </c>
      <c r="L681" s="6">
        <f t="shared" si="78"/>
        <v>1</v>
      </c>
    </row>
    <row r="682" ht="12.75" customHeight="1">
      <c r="A682" s="81" t="s">
        <v>140</v>
      </c>
      <c r="B682" s="83" t="s">
        <v>9556</v>
      </c>
      <c r="C682" s="101">
        <v>203.0</v>
      </c>
      <c r="D682" s="80" t="s">
        <v>10773</v>
      </c>
      <c r="E682" s="6" t="s">
        <v>1905</v>
      </c>
      <c r="F682" s="81"/>
      <c r="G682" s="80"/>
      <c r="H682" s="80" t="s">
        <v>1481</v>
      </c>
      <c r="I682" s="80" t="s">
        <v>10433</v>
      </c>
      <c r="J682" s="102"/>
      <c r="K682" s="30">
        <f>VLOOKUP(A682,'All Yearling Sale Lots'!$A$2:$O$3275,15)</f>
        <v>45000</v>
      </c>
      <c r="L682" s="6">
        <f t="shared" si="78"/>
        <v>1</v>
      </c>
    </row>
    <row r="683" ht="12.75" customHeight="1">
      <c r="A683" s="6" t="s">
        <v>140</v>
      </c>
      <c r="B683" s="80" t="s">
        <v>1937</v>
      </c>
      <c r="C683" s="44" t="s">
        <v>8238</v>
      </c>
      <c r="D683" s="6" t="s">
        <v>8239</v>
      </c>
      <c r="E683" s="6" t="s">
        <v>1902</v>
      </c>
      <c r="F683" s="6" t="s">
        <v>1924</v>
      </c>
      <c r="H683" s="6" t="s">
        <v>1625</v>
      </c>
      <c r="I683" s="6" t="s">
        <v>9469</v>
      </c>
      <c r="J683" s="45">
        <v>55000.0</v>
      </c>
      <c r="K683" s="30">
        <f>VLOOKUP(A683,'All Yearling Sale Lots'!$A$2:$O$3275,15)</f>
        <v>45000</v>
      </c>
      <c r="L683" s="6">
        <f t="shared" si="78"/>
        <v>0</v>
      </c>
    </row>
    <row r="684" ht="12.75" customHeight="1">
      <c r="A684" s="6" t="s">
        <v>140</v>
      </c>
      <c r="B684" s="80" t="s">
        <v>1937</v>
      </c>
      <c r="C684" s="44" t="s">
        <v>10774</v>
      </c>
      <c r="D684" s="6" t="s">
        <v>10775</v>
      </c>
      <c r="E684" s="6" t="s">
        <v>1902</v>
      </c>
      <c r="F684" s="6" t="s">
        <v>1924</v>
      </c>
      <c r="H684" s="6" t="s">
        <v>1714</v>
      </c>
      <c r="I684" s="6" t="s">
        <v>9469</v>
      </c>
      <c r="J684" s="45">
        <v>42000.0</v>
      </c>
      <c r="K684" s="30">
        <f>VLOOKUP(A684,'All Yearling Sale Lots'!$A$2:$O$3275,15)</f>
        <v>45000</v>
      </c>
      <c r="L684" s="6">
        <f t="shared" si="78"/>
        <v>1</v>
      </c>
    </row>
    <row r="685" ht="12.75" customHeight="1">
      <c r="A685" s="6" t="s">
        <v>142</v>
      </c>
      <c r="B685" s="80" t="s">
        <v>9508</v>
      </c>
      <c r="C685" s="88" t="s">
        <v>9818</v>
      </c>
      <c r="D685" s="6" t="s">
        <v>10776</v>
      </c>
      <c r="E685" s="6" t="s">
        <v>1905</v>
      </c>
      <c r="F685" s="6" t="s">
        <v>1924</v>
      </c>
      <c r="G685" s="6" t="s">
        <v>10777</v>
      </c>
      <c r="H685" s="6" t="s">
        <v>1490</v>
      </c>
      <c r="I685" s="6" t="s">
        <v>9465</v>
      </c>
      <c r="J685" s="45">
        <v>8000.0</v>
      </c>
      <c r="K685" s="30">
        <f>VLOOKUP(A685,'All Yearling Sale Lots'!$A$2:$O$3275,15)</f>
        <v>10000</v>
      </c>
      <c r="L685" s="6">
        <f t="shared" si="78"/>
        <v>1</v>
      </c>
    </row>
    <row r="686" ht="12.75" customHeight="1">
      <c r="A686" s="6" t="s">
        <v>142</v>
      </c>
      <c r="B686" s="80" t="s">
        <v>9508</v>
      </c>
      <c r="C686" s="88" t="s">
        <v>7278</v>
      </c>
      <c r="D686" s="6" t="s">
        <v>10778</v>
      </c>
      <c r="E686" s="6" t="s">
        <v>1905</v>
      </c>
      <c r="F686" s="6" t="s">
        <v>1924</v>
      </c>
      <c r="G686" s="6" t="s">
        <v>10779</v>
      </c>
      <c r="H686" s="6" t="s">
        <v>1633</v>
      </c>
      <c r="I686" s="6" t="s">
        <v>9465</v>
      </c>
      <c r="J686" s="45">
        <v>24000.0</v>
      </c>
      <c r="K686" s="30">
        <f>VLOOKUP(A686,'All Yearling Sale Lots'!$A$2:$O$3275,15)</f>
        <v>10000</v>
      </c>
      <c r="L686" s="6">
        <f t="shared" si="78"/>
        <v>0</v>
      </c>
    </row>
    <row r="687" ht="12.75" customHeight="1">
      <c r="A687" s="6" t="s">
        <v>142</v>
      </c>
      <c r="B687" s="80" t="s">
        <v>9508</v>
      </c>
      <c r="C687" s="88" t="s">
        <v>5027</v>
      </c>
      <c r="D687" s="6" t="s">
        <v>10780</v>
      </c>
      <c r="E687" s="6" t="s">
        <v>1905</v>
      </c>
      <c r="F687" s="6" t="s">
        <v>1924</v>
      </c>
      <c r="G687" s="6" t="s">
        <v>10781</v>
      </c>
      <c r="H687" s="6" t="s">
        <v>1715</v>
      </c>
      <c r="I687" s="6" t="s">
        <v>9469</v>
      </c>
      <c r="J687" s="45">
        <v>2500.0</v>
      </c>
      <c r="K687" s="30">
        <f>VLOOKUP(A687,'All Yearling Sale Lots'!$A$2:$O$3275,15)</f>
        <v>10000</v>
      </c>
      <c r="L687" s="6">
        <f t="shared" si="78"/>
        <v>1</v>
      </c>
    </row>
    <row r="688" ht="12.75" customHeight="1">
      <c r="A688" s="6" t="s">
        <v>142</v>
      </c>
      <c r="B688" s="80" t="s">
        <v>9508</v>
      </c>
      <c r="C688" s="88" t="s">
        <v>6526</v>
      </c>
      <c r="D688" s="6" t="s">
        <v>10782</v>
      </c>
      <c r="E688" s="6" t="s">
        <v>1902</v>
      </c>
      <c r="F688" s="6" t="s">
        <v>1952</v>
      </c>
      <c r="G688" s="6" t="s">
        <v>10783</v>
      </c>
      <c r="H688" s="6" t="s">
        <v>1425</v>
      </c>
      <c r="I688" s="6" t="s">
        <v>9469</v>
      </c>
      <c r="J688" s="45">
        <v>14000.0</v>
      </c>
      <c r="K688" s="30">
        <f>VLOOKUP(A688,'All Yearling Sale Lots'!$A$2:$O$3275,15)</f>
        <v>10000</v>
      </c>
      <c r="L688" s="80">
        <v>1.0</v>
      </c>
    </row>
    <row r="689" ht="12.75" customHeight="1">
      <c r="A689" s="6" t="s">
        <v>142</v>
      </c>
      <c r="B689" s="80" t="s">
        <v>9508</v>
      </c>
      <c r="C689" s="88" t="s">
        <v>2981</v>
      </c>
      <c r="D689" s="6" t="s">
        <v>10784</v>
      </c>
      <c r="E689" s="6" t="s">
        <v>1905</v>
      </c>
      <c r="F689" s="6" t="s">
        <v>1924</v>
      </c>
      <c r="G689" s="6" t="s">
        <v>10785</v>
      </c>
      <c r="H689" s="6" t="s">
        <v>1765</v>
      </c>
      <c r="I689" s="6" t="s">
        <v>9465</v>
      </c>
      <c r="J689" s="45">
        <v>9000.0</v>
      </c>
      <c r="K689" s="30">
        <f>VLOOKUP(A689,'All Yearling Sale Lots'!$A$2:$O$3275,15)</f>
        <v>10000</v>
      </c>
      <c r="L689" s="6">
        <f t="shared" ref="L689:L690" si="79">IF(J689&lt;K689,1,0)</f>
        <v>1</v>
      </c>
    </row>
    <row r="690" ht="12.75" customHeight="1">
      <c r="A690" s="80" t="s">
        <v>142</v>
      </c>
      <c r="B690" s="83" t="s">
        <v>9479</v>
      </c>
      <c r="C690" s="83">
        <v>339.0</v>
      </c>
      <c r="D690" s="80" t="s">
        <v>10786</v>
      </c>
      <c r="E690" s="80" t="s">
        <v>1902</v>
      </c>
      <c r="H690" s="80" t="s">
        <v>1848</v>
      </c>
      <c r="I690" s="80" t="s">
        <v>10787</v>
      </c>
      <c r="J690" s="90">
        <v>30000.0</v>
      </c>
      <c r="K690" s="30">
        <f>VLOOKUP(A690,'All Yearling Sale Lots'!$A$2:$O$3275,15)</f>
        <v>10000</v>
      </c>
      <c r="L690" s="6">
        <f t="shared" si="79"/>
        <v>0</v>
      </c>
    </row>
    <row r="691">
      <c r="A691" s="6" t="s">
        <v>142</v>
      </c>
      <c r="B691" s="80" t="s">
        <v>1900</v>
      </c>
      <c r="C691" s="6">
        <v>392.0</v>
      </c>
      <c r="D691" s="6" t="s">
        <v>10788</v>
      </c>
      <c r="E691" s="6" t="s">
        <v>1902</v>
      </c>
      <c r="G691" s="6" t="s">
        <v>10789</v>
      </c>
      <c r="H691" s="6" t="s">
        <v>10790</v>
      </c>
      <c r="J691" s="6" t="s">
        <v>9713</v>
      </c>
      <c r="K691" s="30">
        <f>VLOOKUP(A691,'All Yearling Sale Lots'!$A$2:$O$3275,15)</f>
        <v>10000</v>
      </c>
      <c r="L691" s="80">
        <v>0.0</v>
      </c>
    </row>
    <row r="692">
      <c r="A692" s="6" t="s">
        <v>142</v>
      </c>
      <c r="B692" s="80" t="s">
        <v>1900</v>
      </c>
      <c r="C692" s="6">
        <v>429.0</v>
      </c>
      <c r="D692" s="6" t="s">
        <v>10791</v>
      </c>
      <c r="E692" s="6" t="s">
        <v>1905</v>
      </c>
      <c r="G692" s="6" t="s">
        <v>10792</v>
      </c>
      <c r="H692" s="6" t="s">
        <v>1582</v>
      </c>
      <c r="J692" s="6" t="s">
        <v>10377</v>
      </c>
      <c r="K692" s="30">
        <f>VLOOKUP(A692,'All Yearling Sale Lots'!$A$2:$O$3275,15)</f>
        <v>10000</v>
      </c>
      <c r="L692" s="6">
        <f t="shared" ref="L692:L701" si="80">IF(J692&lt;K692,1,0)</f>
        <v>0</v>
      </c>
    </row>
    <row r="693">
      <c r="A693" s="6" t="s">
        <v>142</v>
      </c>
      <c r="B693" s="80" t="s">
        <v>1900</v>
      </c>
      <c r="C693" s="6">
        <v>281.0</v>
      </c>
      <c r="D693" s="6" t="s">
        <v>10793</v>
      </c>
      <c r="E693" s="6" t="s">
        <v>1905</v>
      </c>
      <c r="G693" s="6" t="s">
        <v>10794</v>
      </c>
      <c r="H693" s="6" t="s">
        <v>1678</v>
      </c>
      <c r="J693" s="6" t="s">
        <v>9458</v>
      </c>
      <c r="K693" s="30">
        <f>VLOOKUP(A693,'All Yearling Sale Lots'!$A$2:$O$3275,15)</f>
        <v>10000</v>
      </c>
      <c r="L693" s="6">
        <f t="shared" si="80"/>
        <v>0</v>
      </c>
    </row>
    <row r="694">
      <c r="A694" s="6" t="s">
        <v>142</v>
      </c>
      <c r="B694" s="80" t="s">
        <v>1900</v>
      </c>
      <c r="C694" s="6">
        <v>259.0</v>
      </c>
      <c r="D694" s="6" t="s">
        <v>10795</v>
      </c>
      <c r="E694" s="6" t="s">
        <v>1905</v>
      </c>
      <c r="G694" s="6" t="s">
        <v>10796</v>
      </c>
      <c r="H694" s="6" t="s">
        <v>10797</v>
      </c>
      <c r="J694" s="6" t="s">
        <v>10798</v>
      </c>
      <c r="K694" s="30">
        <f>VLOOKUP(A694,'All Yearling Sale Lots'!$A$2:$O$3275,15)</f>
        <v>10000</v>
      </c>
      <c r="L694" s="6">
        <f t="shared" si="80"/>
        <v>0</v>
      </c>
    </row>
    <row r="695">
      <c r="A695" s="6" t="s">
        <v>142</v>
      </c>
      <c r="B695" s="80" t="s">
        <v>1900</v>
      </c>
      <c r="C695" s="6">
        <v>150.0</v>
      </c>
      <c r="D695" s="6" t="s">
        <v>10799</v>
      </c>
      <c r="E695" s="6" t="s">
        <v>1905</v>
      </c>
      <c r="G695" s="6" t="s">
        <v>10800</v>
      </c>
      <c r="H695" s="6" t="s">
        <v>1811</v>
      </c>
      <c r="J695" s="6" t="s">
        <v>9629</v>
      </c>
      <c r="K695" s="30">
        <f>VLOOKUP(A695,'All Yearling Sale Lots'!$A$2:$O$3275,15)</f>
        <v>10000</v>
      </c>
      <c r="L695" s="6">
        <f t="shared" si="80"/>
        <v>0</v>
      </c>
    </row>
    <row r="696">
      <c r="A696" s="6" t="s">
        <v>142</v>
      </c>
      <c r="B696" s="80" t="s">
        <v>1900</v>
      </c>
      <c r="C696" s="6">
        <v>427.0</v>
      </c>
      <c r="D696" s="6" t="s">
        <v>10801</v>
      </c>
      <c r="E696" s="6" t="s">
        <v>1905</v>
      </c>
      <c r="G696" s="6" t="s">
        <v>10802</v>
      </c>
      <c r="H696" s="6" t="s">
        <v>1387</v>
      </c>
      <c r="J696" s="6" t="s">
        <v>9458</v>
      </c>
      <c r="K696" s="30">
        <f>VLOOKUP(A696,'All Yearling Sale Lots'!$A$2:$O$3275,15)</f>
        <v>10000</v>
      </c>
      <c r="L696" s="6">
        <f t="shared" si="80"/>
        <v>0</v>
      </c>
    </row>
    <row r="697">
      <c r="A697" s="81" t="s">
        <v>142</v>
      </c>
      <c r="B697" s="94" t="s">
        <v>9556</v>
      </c>
      <c r="C697" s="83">
        <v>177.0</v>
      </c>
      <c r="D697" s="80" t="s">
        <v>10803</v>
      </c>
      <c r="E697" s="6" t="s">
        <v>1902</v>
      </c>
      <c r="F697" s="81"/>
      <c r="G697" s="80"/>
      <c r="H697" s="80" t="s">
        <v>1882</v>
      </c>
      <c r="I697" s="80" t="s">
        <v>10804</v>
      </c>
      <c r="J697" s="84">
        <v>50000.0</v>
      </c>
      <c r="K697" s="30">
        <f>VLOOKUP(A697,'All Yearling Sale Lots'!$A$2:$O$3275,15)</f>
        <v>10000</v>
      </c>
      <c r="L697" s="6">
        <f t="shared" si="80"/>
        <v>0</v>
      </c>
    </row>
    <row r="698">
      <c r="A698" s="100" t="s">
        <v>142</v>
      </c>
      <c r="B698" s="80" t="s">
        <v>2005</v>
      </c>
      <c r="C698" s="85">
        <v>906.0</v>
      </c>
      <c r="D698" s="6" t="s">
        <v>10805</v>
      </c>
      <c r="E698" s="80" t="s">
        <v>1905</v>
      </c>
      <c r="F698" s="80" t="s">
        <v>3722</v>
      </c>
      <c r="H698" s="80" t="s">
        <v>1747</v>
      </c>
      <c r="I698" s="86" t="s">
        <v>9562</v>
      </c>
      <c r="K698" s="30">
        <f>VLOOKUP(A698,'All Yearling Sale Lots'!$A$2:$O$3275,15)</f>
        <v>10000</v>
      </c>
      <c r="L698" s="6">
        <f t="shared" si="80"/>
        <v>1</v>
      </c>
    </row>
    <row r="699">
      <c r="A699" s="80" t="str">
        <f t="shared" ref="A699:A701" si="81">LEFT(G699, FIND(" x ", G699) - 1)</f>
        <v>Supremacy (IRE)</v>
      </c>
      <c r="B699" s="85" t="s">
        <v>9482</v>
      </c>
      <c r="C699" s="85">
        <v>632.0</v>
      </c>
      <c r="D699" s="6" t="str">
        <f t="shared" ref="D699:D701" si="82">CONCAT(A699,G699)</f>
        <v>Supremacy (IRE)Supremacy (IRE) x Beylerbey (USA)</v>
      </c>
      <c r="E699" s="80" t="s">
        <v>9563</v>
      </c>
      <c r="F699" s="80" t="s">
        <v>2010</v>
      </c>
      <c r="G699" s="80" t="s">
        <v>10806</v>
      </c>
      <c r="H699" s="80" t="s">
        <v>1839</v>
      </c>
      <c r="I699" s="80" t="s">
        <v>9580</v>
      </c>
      <c r="J699" s="6">
        <v>0.0</v>
      </c>
      <c r="K699" s="30">
        <f>VLOOKUP(A699,'All Yearling Sale Lots'!$A$2:$O$3275,15)</f>
        <v>10000</v>
      </c>
      <c r="L699" s="6">
        <f t="shared" si="80"/>
        <v>1</v>
      </c>
    </row>
    <row r="700">
      <c r="A700" s="80" t="str">
        <f t="shared" si="81"/>
        <v>Supremacy (IRE)</v>
      </c>
      <c r="B700" s="85" t="s">
        <v>9482</v>
      </c>
      <c r="C700" s="85">
        <v>593.0</v>
      </c>
      <c r="D700" s="6" t="str">
        <f t="shared" si="82"/>
        <v>Supremacy (IRE)Supremacy (IRE) x Amber Spark (IRE)</v>
      </c>
      <c r="E700" s="80" t="s">
        <v>9578</v>
      </c>
      <c r="F700" s="80" t="s">
        <v>2007</v>
      </c>
      <c r="G700" s="80" t="s">
        <v>10807</v>
      </c>
      <c r="H700" s="80" t="s">
        <v>1861</v>
      </c>
      <c r="I700" s="80" t="s">
        <v>9864</v>
      </c>
      <c r="J700" s="6">
        <v>0.0</v>
      </c>
      <c r="K700" s="30">
        <f>VLOOKUP(A700,'All Yearling Sale Lots'!$A$2:$O$3275,15)</f>
        <v>10000</v>
      </c>
      <c r="L700" s="6">
        <f t="shared" si="80"/>
        <v>1</v>
      </c>
    </row>
    <row r="701">
      <c r="A701" s="80" t="str">
        <f t="shared" si="81"/>
        <v>Supremacy (IRE)</v>
      </c>
      <c r="B701" s="80" t="s">
        <v>9482</v>
      </c>
      <c r="C701" s="85">
        <v>595.0</v>
      </c>
      <c r="D701" s="6" t="str">
        <f t="shared" si="82"/>
        <v>Supremacy (IRE)Supremacy (IRE) x Amurra (GB)</v>
      </c>
      <c r="E701" s="80" t="s">
        <v>9578</v>
      </c>
      <c r="F701" s="80" t="s">
        <v>2007</v>
      </c>
      <c r="G701" s="80" t="s">
        <v>10808</v>
      </c>
      <c r="H701" s="80" t="s">
        <v>1387</v>
      </c>
      <c r="I701" s="80" t="s">
        <v>9695</v>
      </c>
      <c r="J701" s="6">
        <v>0.0</v>
      </c>
      <c r="K701" s="30">
        <f>VLOOKUP(A701,'All Yearling Sale Lots'!$A$2:$O$3275,15)</f>
        <v>10000</v>
      </c>
      <c r="L701" s="6">
        <f t="shared" si="80"/>
        <v>1</v>
      </c>
    </row>
    <row r="702">
      <c r="A702" s="6" t="s">
        <v>142</v>
      </c>
      <c r="B702" s="83" t="s">
        <v>9508</v>
      </c>
      <c r="C702" s="88" t="s">
        <v>10419</v>
      </c>
      <c r="D702" s="6" t="s">
        <v>10809</v>
      </c>
      <c r="E702" s="6" t="s">
        <v>1905</v>
      </c>
      <c r="F702" s="6" t="s">
        <v>1924</v>
      </c>
      <c r="G702" s="6" t="s">
        <v>10810</v>
      </c>
      <c r="H702" s="6" t="s">
        <v>1430</v>
      </c>
      <c r="I702" s="6" t="s">
        <v>9465</v>
      </c>
      <c r="J702" s="45">
        <v>8500.0</v>
      </c>
      <c r="K702" s="30">
        <f>VLOOKUP(A702,'All Yearling Sale Lots'!$A$2:$O$3275,15)</f>
        <v>10000</v>
      </c>
      <c r="L702" s="80">
        <v>1.0</v>
      </c>
    </row>
    <row r="703">
      <c r="A703" s="6" t="s">
        <v>142</v>
      </c>
      <c r="B703" s="80" t="s">
        <v>1937</v>
      </c>
      <c r="C703" s="89" t="s">
        <v>10811</v>
      </c>
      <c r="D703" s="6" t="s">
        <v>10812</v>
      </c>
      <c r="E703" s="6" t="s">
        <v>1905</v>
      </c>
      <c r="F703" s="6" t="s">
        <v>1924</v>
      </c>
      <c r="G703" s="6" t="s">
        <v>10813</v>
      </c>
      <c r="H703" s="6" t="s">
        <v>1451</v>
      </c>
      <c r="I703" s="6" t="s">
        <v>9465</v>
      </c>
      <c r="J703" s="47">
        <v>24000.0</v>
      </c>
      <c r="K703" s="30">
        <f>VLOOKUP(A703,'All Yearling Sale Lots'!$A$2:$O$3275,15)</f>
        <v>10000</v>
      </c>
      <c r="L703" s="80">
        <v>0.0</v>
      </c>
    </row>
    <row r="704">
      <c r="A704" s="6" t="s">
        <v>142</v>
      </c>
      <c r="B704" s="80" t="s">
        <v>1937</v>
      </c>
      <c r="C704" s="44" t="s">
        <v>9708</v>
      </c>
      <c r="D704" s="6" t="s">
        <v>10814</v>
      </c>
      <c r="E704" s="6" t="s">
        <v>1902</v>
      </c>
      <c r="F704" s="6" t="s">
        <v>1924</v>
      </c>
      <c r="G704" s="6" t="s">
        <v>10815</v>
      </c>
      <c r="H704" s="6" t="s">
        <v>1884</v>
      </c>
      <c r="I704" s="6" t="s">
        <v>9469</v>
      </c>
      <c r="J704" s="45">
        <v>25000.0</v>
      </c>
      <c r="K704" s="30">
        <f>VLOOKUP(A704,'All Yearling Sale Lots'!$A$2:$O$3275,15)</f>
        <v>10000</v>
      </c>
      <c r="L704" s="6">
        <f t="shared" ref="L704:L725" si="83">IF(J704&lt;K704,1,0)</f>
        <v>0</v>
      </c>
    </row>
    <row r="705">
      <c r="A705" s="6" t="s">
        <v>142</v>
      </c>
      <c r="B705" s="81" t="s">
        <v>1949</v>
      </c>
      <c r="C705" s="6" t="s">
        <v>10816</v>
      </c>
      <c r="D705" s="6" t="s">
        <v>10817</v>
      </c>
      <c r="E705" s="82" t="s">
        <v>1905</v>
      </c>
      <c r="F705" s="6" t="s">
        <v>1952</v>
      </c>
      <c r="G705" s="6" t="s">
        <v>10818</v>
      </c>
      <c r="H705" s="10" t="s">
        <v>1879</v>
      </c>
      <c r="I705" s="10" t="s">
        <v>9469</v>
      </c>
      <c r="J705" s="7">
        <v>3360.0</v>
      </c>
      <c r="K705" s="7">
        <v>10000.0</v>
      </c>
      <c r="L705" s="6">
        <f t="shared" si="83"/>
        <v>1</v>
      </c>
    </row>
    <row r="706">
      <c r="A706" s="25" t="s">
        <v>144</v>
      </c>
      <c r="B706" s="35" t="s">
        <v>1949</v>
      </c>
      <c r="C706" s="27" t="s">
        <v>10819</v>
      </c>
      <c r="D706" s="28" t="s">
        <v>10820</v>
      </c>
      <c r="E706" s="28" t="s">
        <v>1905</v>
      </c>
      <c r="F706" s="28" t="s">
        <v>1924</v>
      </c>
      <c r="G706" s="28" t="s">
        <v>10821</v>
      </c>
      <c r="H706" s="32" t="s">
        <v>1620</v>
      </c>
      <c r="I706" s="32" t="s">
        <v>9465</v>
      </c>
      <c r="J706" s="29">
        <v>0.0</v>
      </c>
      <c r="K706" s="49"/>
      <c r="L706" s="6">
        <f t="shared" si="83"/>
        <v>0</v>
      </c>
    </row>
    <row r="707">
      <c r="A707" s="6" t="s">
        <v>144</v>
      </c>
      <c r="B707" s="81" t="s">
        <v>1949</v>
      </c>
      <c r="C707" s="6" t="s">
        <v>10822</v>
      </c>
      <c r="D707" s="6" t="s">
        <v>10823</v>
      </c>
      <c r="E707" s="82" t="s">
        <v>1902</v>
      </c>
      <c r="F707" s="6" t="s">
        <v>1924</v>
      </c>
      <c r="G707" s="6" t="s">
        <v>10824</v>
      </c>
      <c r="H707" s="10" t="s">
        <v>1614</v>
      </c>
      <c r="I707" s="10" t="s">
        <v>9469</v>
      </c>
      <c r="J707" s="7">
        <v>8400.0</v>
      </c>
      <c r="K707" s="7">
        <v>45000.0</v>
      </c>
      <c r="L707" s="6">
        <f t="shared" si="83"/>
        <v>1</v>
      </c>
    </row>
    <row r="708">
      <c r="A708" s="6" t="s">
        <v>144</v>
      </c>
      <c r="B708" s="81" t="s">
        <v>1949</v>
      </c>
      <c r="C708" s="6" t="s">
        <v>10825</v>
      </c>
      <c r="D708" s="6" t="s">
        <v>10826</v>
      </c>
      <c r="E708" s="82" t="s">
        <v>1905</v>
      </c>
      <c r="F708" s="6" t="s">
        <v>1924</v>
      </c>
      <c r="G708" s="6" t="s">
        <v>10827</v>
      </c>
      <c r="H708" s="10" t="s">
        <v>1805</v>
      </c>
      <c r="I708" s="10" t="s">
        <v>9469</v>
      </c>
      <c r="J708" s="7">
        <v>9600.0</v>
      </c>
      <c r="K708" s="7">
        <v>45000.0</v>
      </c>
      <c r="L708" s="6">
        <f t="shared" si="83"/>
        <v>1</v>
      </c>
    </row>
    <row r="709">
      <c r="A709" s="6" t="s">
        <v>144</v>
      </c>
      <c r="B709" s="81" t="s">
        <v>1983</v>
      </c>
      <c r="C709" s="6" t="s">
        <v>10828</v>
      </c>
      <c r="D709" s="6" t="s">
        <v>10829</v>
      </c>
      <c r="E709" s="82" t="s">
        <v>1905</v>
      </c>
      <c r="F709" s="6" t="s">
        <v>1924</v>
      </c>
      <c r="G709" s="6" t="s">
        <v>10830</v>
      </c>
      <c r="H709" s="10" t="s">
        <v>1846</v>
      </c>
      <c r="I709" s="10" t="s">
        <v>9469</v>
      </c>
      <c r="J709" s="7">
        <v>1200.0</v>
      </c>
      <c r="K709" s="7">
        <v>45000.0</v>
      </c>
      <c r="L709" s="6">
        <f t="shared" si="83"/>
        <v>1</v>
      </c>
    </row>
    <row r="710">
      <c r="A710" s="6" t="s">
        <v>145</v>
      </c>
      <c r="B710" s="80" t="s">
        <v>9508</v>
      </c>
      <c r="C710" s="88" t="s">
        <v>10831</v>
      </c>
      <c r="D710" s="6" t="s">
        <v>10832</v>
      </c>
      <c r="E710" s="6" t="s">
        <v>1905</v>
      </c>
      <c r="F710" s="6" t="s">
        <v>1924</v>
      </c>
      <c r="G710" s="6" t="s">
        <v>10833</v>
      </c>
      <c r="H710" s="6" t="s">
        <v>1876</v>
      </c>
      <c r="I710" s="6" t="s">
        <v>9469</v>
      </c>
      <c r="J710" s="45">
        <v>30000.0</v>
      </c>
      <c r="K710" s="30">
        <f>VLOOKUP(A710,'All Yearling Sale Lots'!$A$2:$O$3275,15)</f>
        <v>17500</v>
      </c>
      <c r="L710" s="6">
        <f t="shared" si="83"/>
        <v>0</v>
      </c>
    </row>
    <row r="711">
      <c r="A711" s="6" t="s">
        <v>145</v>
      </c>
      <c r="B711" s="80" t="s">
        <v>1900</v>
      </c>
      <c r="C711" s="6">
        <v>326.0</v>
      </c>
      <c r="D711" s="6" t="s">
        <v>10834</v>
      </c>
      <c r="E711" s="6" t="s">
        <v>1902</v>
      </c>
      <c r="G711" s="6" t="s">
        <v>10835</v>
      </c>
      <c r="H711" s="6" t="s">
        <v>1504</v>
      </c>
      <c r="J711" s="6" t="s">
        <v>9673</v>
      </c>
      <c r="K711" s="30">
        <f>VLOOKUP(A711,'All Yearling Sale Lots'!$A$2:$O$3275,15)</f>
        <v>17500</v>
      </c>
      <c r="L711" s="6">
        <f t="shared" si="83"/>
        <v>0</v>
      </c>
    </row>
    <row r="712">
      <c r="A712" s="6" t="s">
        <v>145</v>
      </c>
      <c r="B712" s="80" t="s">
        <v>1900</v>
      </c>
      <c r="C712" s="6">
        <v>478.0</v>
      </c>
      <c r="D712" s="6" t="s">
        <v>10836</v>
      </c>
      <c r="E712" s="6" t="s">
        <v>1902</v>
      </c>
      <c r="G712" s="6" t="s">
        <v>10837</v>
      </c>
      <c r="H712" s="6" t="s">
        <v>1612</v>
      </c>
      <c r="J712" s="6" t="s">
        <v>9864</v>
      </c>
      <c r="K712" s="30">
        <f>VLOOKUP(A712,'All Yearling Sale Lots'!$A$2:$O$3275,15)</f>
        <v>17500</v>
      </c>
      <c r="L712" s="6">
        <f t="shared" si="83"/>
        <v>0</v>
      </c>
    </row>
    <row r="713">
      <c r="A713" s="6" t="s">
        <v>145</v>
      </c>
      <c r="B713" s="80" t="s">
        <v>1900</v>
      </c>
      <c r="C713" s="6">
        <v>309.0</v>
      </c>
      <c r="D713" s="6" t="s">
        <v>10838</v>
      </c>
      <c r="E713" s="6" t="s">
        <v>1905</v>
      </c>
      <c r="G713" s="6" t="s">
        <v>10839</v>
      </c>
      <c r="H713" s="6" t="s">
        <v>1848</v>
      </c>
      <c r="J713" s="6" t="s">
        <v>9458</v>
      </c>
      <c r="K713" s="30">
        <f>VLOOKUP(A713,'All Yearling Sale Lots'!$A$2:$O$3275,15)</f>
        <v>17500</v>
      </c>
      <c r="L713" s="6">
        <f t="shared" si="83"/>
        <v>0</v>
      </c>
    </row>
    <row r="714">
      <c r="A714" s="81" t="s">
        <v>145</v>
      </c>
      <c r="B714" s="83" t="s">
        <v>9556</v>
      </c>
      <c r="C714" s="83">
        <v>20.0</v>
      </c>
      <c r="D714" s="80" t="s">
        <v>10840</v>
      </c>
      <c r="E714" s="6" t="s">
        <v>1902</v>
      </c>
      <c r="F714" s="81"/>
      <c r="G714" s="80"/>
      <c r="H714" s="80" t="s">
        <v>1481</v>
      </c>
      <c r="I714" s="80" t="s">
        <v>9938</v>
      </c>
      <c r="J714" s="102"/>
      <c r="K714" s="30">
        <f>VLOOKUP(A714,'All Yearling Sale Lots'!$A$2:$O$3275,15)</f>
        <v>17500</v>
      </c>
      <c r="L714" s="6">
        <f t="shared" si="83"/>
        <v>1</v>
      </c>
    </row>
    <row r="715">
      <c r="A715" s="104" t="s">
        <v>145</v>
      </c>
      <c r="B715" s="26" t="s">
        <v>2005</v>
      </c>
      <c r="C715" s="34">
        <v>918.0</v>
      </c>
      <c r="D715" s="28" t="s">
        <v>10841</v>
      </c>
      <c r="E715" s="26" t="s">
        <v>1902</v>
      </c>
      <c r="F715" s="26" t="s">
        <v>2019</v>
      </c>
      <c r="G715" s="28"/>
      <c r="H715" s="26" t="s">
        <v>1493</v>
      </c>
      <c r="I715" s="26" t="s">
        <v>10084</v>
      </c>
      <c r="K715" s="30">
        <f>VLOOKUP(A715,'All Yearling Sale Lots'!$A$2:$O$3275,15)</f>
        <v>17500</v>
      </c>
      <c r="L715" s="6">
        <f t="shared" si="83"/>
        <v>1</v>
      </c>
    </row>
    <row r="716">
      <c r="A716" s="100" t="s">
        <v>145</v>
      </c>
      <c r="B716" s="80" t="s">
        <v>2005</v>
      </c>
      <c r="C716" s="85">
        <v>891.0</v>
      </c>
      <c r="D716" s="6" t="s">
        <v>10842</v>
      </c>
      <c r="E716" s="80" t="s">
        <v>1905</v>
      </c>
      <c r="F716" s="80" t="s">
        <v>2019</v>
      </c>
      <c r="H716" s="80" t="s">
        <v>1733</v>
      </c>
      <c r="I716" s="86" t="s">
        <v>10843</v>
      </c>
      <c r="K716" s="30">
        <f>VLOOKUP(A716,'All Yearling Sale Lots'!$A$2:$O$3275,15)</f>
        <v>17500</v>
      </c>
      <c r="L716" s="6">
        <f t="shared" si="83"/>
        <v>1</v>
      </c>
    </row>
    <row r="717">
      <c r="A717" s="26" t="s">
        <v>145</v>
      </c>
      <c r="B717" s="26" t="s">
        <v>2005</v>
      </c>
      <c r="C717" s="34">
        <v>891.0</v>
      </c>
      <c r="D717" s="27" t="s">
        <v>10842</v>
      </c>
      <c r="E717" s="26" t="s">
        <v>145</v>
      </c>
      <c r="F717" s="26" t="s">
        <v>1905</v>
      </c>
      <c r="G717" s="26" t="s">
        <v>10844</v>
      </c>
      <c r="H717" s="26" t="s">
        <v>1733</v>
      </c>
      <c r="I717" s="26" t="s">
        <v>10843</v>
      </c>
      <c r="K717" s="30">
        <f>VLOOKUP(A717,'All Yearling Sale Lots'!$A$2:$O$3275,15)</f>
        <v>17500</v>
      </c>
      <c r="L717" s="6">
        <f t="shared" si="83"/>
        <v>1</v>
      </c>
    </row>
    <row r="718">
      <c r="A718" s="80" t="s">
        <v>145</v>
      </c>
      <c r="B718" s="80" t="s">
        <v>9482</v>
      </c>
      <c r="C718" s="85">
        <v>539.0</v>
      </c>
      <c r="D718" s="6" t="str">
        <f t="shared" ref="D718:D719" si="84">CONCAT(A718,G718)</f>
        <v>Ten Sovereigns (IRE)Turning Top (IRE)</v>
      </c>
      <c r="E718" s="80" t="s">
        <v>9578</v>
      </c>
      <c r="F718" s="80" t="s">
        <v>2007</v>
      </c>
      <c r="G718" s="80" t="s">
        <v>10845</v>
      </c>
      <c r="H718" s="80" t="s">
        <v>1493</v>
      </c>
      <c r="I718" s="80" t="s">
        <v>9653</v>
      </c>
      <c r="J718" s="6">
        <v>1.4E7</v>
      </c>
      <c r="K718" s="30">
        <f>VLOOKUP(A718,'All Yearling Sale Lots'!$A$2:$O$3275,15)</f>
        <v>17500</v>
      </c>
      <c r="L718" s="6">
        <f t="shared" si="83"/>
        <v>0</v>
      </c>
    </row>
    <row r="719">
      <c r="A719" s="80" t="str">
        <f>LEFT(G719, FIND(" x ", G719) - 1)</f>
        <v>Ten Sovereigns (IRE)</v>
      </c>
      <c r="B719" s="85" t="s">
        <v>9482</v>
      </c>
      <c r="C719" s="85">
        <v>588.0</v>
      </c>
      <c r="D719" s="6" t="str">
        <f t="shared" si="84"/>
        <v>Ten Sovereigns (IRE)Ten Sovereigns (IRE) x Alumni Award (GB)</v>
      </c>
      <c r="E719" s="80" t="s">
        <v>9563</v>
      </c>
      <c r="F719" s="80" t="s">
        <v>2010</v>
      </c>
      <c r="G719" s="80" t="s">
        <v>10846</v>
      </c>
      <c r="H719" s="80" t="s">
        <v>1876</v>
      </c>
      <c r="I719" s="80" t="s">
        <v>9864</v>
      </c>
      <c r="J719" s="6">
        <v>0.0</v>
      </c>
      <c r="K719" s="30">
        <f>VLOOKUP(A719,'All Yearling Sale Lots'!$A$2:$O$3275,15)</f>
        <v>17500</v>
      </c>
      <c r="L719" s="6">
        <f t="shared" si="83"/>
        <v>1</v>
      </c>
    </row>
    <row r="720">
      <c r="A720" s="6" t="s">
        <v>145</v>
      </c>
      <c r="B720" s="81" t="s">
        <v>1949</v>
      </c>
      <c r="C720" s="6" t="s">
        <v>10847</v>
      </c>
      <c r="D720" s="6" t="s">
        <v>10848</v>
      </c>
      <c r="E720" s="82" t="s">
        <v>1902</v>
      </c>
      <c r="F720" s="6" t="s">
        <v>1924</v>
      </c>
      <c r="G720" s="6" t="s">
        <v>10849</v>
      </c>
      <c r="H720" s="10" t="s">
        <v>1454</v>
      </c>
      <c r="I720" s="10" t="s">
        <v>9469</v>
      </c>
      <c r="J720" s="7">
        <v>12000.0</v>
      </c>
      <c r="K720" s="7">
        <v>17500.0</v>
      </c>
      <c r="L720" s="6">
        <f t="shared" si="83"/>
        <v>1</v>
      </c>
    </row>
    <row r="721">
      <c r="A721" s="81" t="s">
        <v>146</v>
      </c>
      <c r="B721" s="94" t="s">
        <v>9556</v>
      </c>
      <c r="C721" s="83">
        <v>39.0</v>
      </c>
      <c r="D721" s="80" t="s">
        <v>10850</v>
      </c>
      <c r="E721" s="6" t="s">
        <v>1902</v>
      </c>
      <c r="F721" s="81"/>
      <c r="G721" s="80"/>
      <c r="H721" s="80" t="s">
        <v>1469</v>
      </c>
      <c r="I721" s="80" t="s">
        <v>10851</v>
      </c>
      <c r="J721" s="84">
        <v>30000.0</v>
      </c>
      <c r="K721" s="30">
        <f>VLOOKUP(A721,'All Yearling Sale Lots'!$A$2:$O$3275,15)</f>
        <v>30000</v>
      </c>
      <c r="L721" s="6">
        <f t="shared" si="83"/>
        <v>0</v>
      </c>
    </row>
    <row r="722">
      <c r="A722" s="81" t="s">
        <v>146</v>
      </c>
      <c r="B722" s="80" t="s">
        <v>2005</v>
      </c>
      <c r="C722" s="85">
        <v>994.0</v>
      </c>
      <c r="D722" s="6" t="s">
        <v>10852</v>
      </c>
      <c r="E722" s="80" t="s">
        <v>1905</v>
      </c>
      <c r="F722" s="80" t="s">
        <v>2437</v>
      </c>
      <c r="H722" s="80" t="s">
        <v>1469</v>
      </c>
      <c r="I722" s="86" t="s">
        <v>9580</v>
      </c>
      <c r="K722" s="30">
        <f>VLOOKUP(A722,'All Yearling Sale Lots'!$A$2:$O$3275,15)</f>
        <v>30000</v>
      </c>
      <c r="L722" s="6">
        <f t="shared" si="83"/>
        <v>1</v>
      </c>
    </row>
    <row r="723">
      <c r="A723" s="26" t="s">
        <v>146</v>
      </c>
      <c r="B723" s="26" t="s">
        <v>2005</v>
      </c>
      <c r="C723" s="34">
        <v>994.0</v>
      </c>
      <c r="D723" s="27" t="s">
        <v>10852</v>
      </c>
      <c r="E723" s="26" t="s">
        <v>1905</v>
      </c>
      <c r="G723" s="26" t="s">
        <v>10853</v>
      </c>
      <c r="H723" s="26" t="s">
        <v>1469</v>
      </c>
      <c r="I723" s="26" t="s">
        <v>9580</v>
      </c>
      <c r="K723" s="30">
        <f>VLOOKUP(A723,'All Yearling Sale Lots'!$A$2:$O$3275,15)</f>
        <v>30000</v>
      </c>
      <c r="L723" s="6">
        <f t="shared" si="83"/>
        <v>1</v>
      </c>
    </row>
    <row r="724">
      <c r="A724" s="80" t="s">
        <v>146</v>
      </c>
      <c r="B724" s="80" t="s">
        <v>9482</v>
      </c>
      <c r="C724" s="85">
        <v>679.0</v>
      </c>
      <c r="D724" s="6" t="s">
        <v>10854</v>
      </c>
      <c r="E724" s="80" t="s">
        <v>1902</v>
      </c>
      <c r="F724" s="80" t="s">
        <v>1924</v>
      </c>
      <c r="G724" s="80" t="s">
        <v>10855</v>
      </c>
      <c r="H724" s="86" t="s">
        <v>1469</v>
      </c>
      <c r="I724" s="80" t="s">
        <v>9469</v>
      </c>
      <c r="J724" s="80">
        <v>12000.0</v>
      </c>
      <c r="K724" s="30">
        <f>VLOOKUP(A724,'All Yearling Sale Lots'!$A$2:$O$3275,15)</f>
        <v>30000</v>
      </c>
      <c r="L724" s="6">
        <f t="shared" si="83"/>
        <v>1</v>
      </c>
    </row>
    <row r="725">
      <c r="A725" s="6" t="s">
        <v>147</v>
      </c>
      <c r="B725" s="80" t="s">
        <v>9508</v>
      </c>
      <c r="C725" s="88" t="s">
        <v>3600</v>
      </c>
      <c r="D725" s="6" t="s">
        <v>10856</v>
      </c>
      <c r="E725" s="6" t="s">
        <v>1902</v>
      </c>
      <c r="F725" s="6" t="s">
        <v>1952</v>
      </c>
      <c r="G725" s="6" t="s">
        <v>10857</v>
      </c>
      <c r="H725" s="6" t="s">
        <v>1720</v>
      </c>
      <c r="I725" s="6" t="s">
        <v>9469</v>
      </c>
      <c r="J725" s="45">
        <v>7000.0</v>
      </c>
      <c r="K725" s="30">
        <f>VLOOKUP(A725,'All Yearling Sale Lots'!$A$2:$O$3275,15)</f>
        <v>12000</v>
      </c>
      <c r="L725" s="6">
        <f t="shared" si="83"/>
        <v>1</v>
      </c>
    </row>
    <row r="726">
      <c r="A726" s="6" t="s">
        <v>147</v>
      </c>
      <c r="B726" s="80" t="s">
        <v>1900</v>
      </c>
      <c r="C726" s="6">
        <v>138.0</v>
      </c>
      <c r="D726" s="6" t="s">
        <v>10858</v>
      </c>
      <c r="E726" s="6" t="s">
        <v>1902</v>
      </c>
      <c r="G726" s="6" t="s">
        <v>10859</v>
      </c>
      <c r="H726" s="6" t="s">
        <v>1418</v>
      </c>
      <c r="J726" s="6" t="s">
        <v>9558</v>
      </c>
      <c r="K726" s="30">
        <f>VLOOKUP(A726,'All Yearling Sale Lots'!$A$2:$O$3275,15)</f>
        <v>12000</v>
      </c>
      <c r="L726" s="80">
        <v>0.0</v>
      </c>
    </row>
    <row r="727">
      <c r="A727" s="97" t="s">
        <v>147</v>
      </c>
      <c r="B727" s="80" t="s">
        <v>9609</v>
      </c>
      <c r="C727" s="98" t="s">
        <v>9542</v>
      </c>
      <c r="D727" s="6" t="s">
        <v>10860</v>
      </c>
      <c r="E727" s="6" t="s">
        <v>1905</v>
      </c>
      <c r="F727" s="6" t="s">
        <v>1924</v>
      </c>
      <c r="G727" s="6" t="s">
        <v>79</v>
      </c>
      <c r="H727" s="99" t="s">
        <v>1790</v>
      </c>
      <c r="I727" s="6" t="s">
        <v>9469</v>
      </c>
      <c r="J727" s="96">
        <v>198000.0</v>
      </c>
      <c r="K727" s="30">
        <f>VLOOKUP(A727,'All Yearling Sale Lots'!$A$2:$O$3275,15)</f>
        <v>12000</v>
      </c>
      <c r="L727" s="6">
        <f t="shared" ref="L727:L733" si="85">IF(J727&lt;K727,1,0)</f>
        <v>0</v>
      </c>
    </row>
    <row r="728">
      <c r="A728" s="28" t="s">
        <v>147</v>
      </c>
      <c r="B728" s="34" t="s">
        <v>9609</v>
      </c>
      <c r="C728" s="95" t="s">
        <v>9542</v>
      </c>
      <c r="D728" s="28" t="s">
        <v>10860</v>
      </c>
      <c r="E728" s="28" t="s">
        <v>1905</v>
      </c>
      <c r="F728" s="28" t="s">
        <v>1924</v>
      </c>
      <c r="G728" s="28" t="s">
        <v>10861</v>
      </c>
      <c r="H728" s="28" t="s">
        <v>1790</v>
      </c>
      <c r="I728" s="28" t="s">
        <v>9469</v>
      </c>
      <c r="J728" s="96">
        <v>198000.0</v>
      </c>
      <c r="K728" s="30">
        <f>VLOOKUP(A728,'All Yearling Sale Lots'!$A$2:$O$3275,15)</f>
        <v>12000</v>
      </c>
      <c r="L728" s="6">
        <f t="shared" si="85"/>
        <v>0</v>
      </c>
    </row>
    <row r="729">
      <c r="A729" s="6" t="s">
        <v>147</v>
      </c>
      <c r="B729" s="81" t="s">
        <v>1949</v>
      </c>
      <c r="C729" s="89" t="s">
        <v>10862</v>
      </c>
      <c r="D729" s="6" t="s">
        <v>10863</v>
      </c>
      <c r="E729" s="82" t="s">
        <v>1902</v>
      </c>
      <c r="F729" s="6" t="s">
        <v>1952</v>
      </c>
      <c r="G729" s="6" t="s">
        <v>10864</v>
      </c>
      <c r="H729" s="6" t="s">
        <v>10381</v>
      </c>
      <c r="I729" s="6" t="s">
        <v>9469</v>
      </c>
      <c r="J729" s="7">
        <v>36000.0</v>
      </c>
      <c r="K729" s="7">
        <v>12000.0</v>
      </c>
      <c r="L729" s="6">
        <f t="shared" si="85"/>
        <v>0</v>
      </c>
    </row>
    <row r="730">
      <c r="A730" s="6" t="s">
        <v>147</v>
      </c>
      <c r="B730" s="81" t="s">
        <v>1949</v>
      </c>
      <c r="C730" s="6" t="s">
        <v>10865</v>
      </c>
      <c r="D730" s="6" t="s">
        <v>10866</v>
      </c>
      <c r="E730" s="82" t="s">
        <v>1902</v>
      </c>
      <c r="F730" s="6" t="s">
        <v>1924</v>
      </c>
      <c r="G730" s="6" t="s">
        <v>10867</v>
      </c>
      <c r="H730" s="10" t="s">
        <v>10381</v>
      </c>
      <c r="I730" s="10" t="s">
        <v>9469</v>
      </c>
      <c r="J730" s="7">
        <v>24000.0</v>
      </c>
      <c r="K730" s="7">
        <v>12000.0</v>
      </c>
      <c r="L730" s="6">
        <f t="shared" si="85"/>
        <v>0</v>
      </c>
    </row>
    <row r="731">
      <c r="A731" s="6" t="s">
        <v>148</v>
      </c>
      <c r="B731" s="80" t="s">
        <v>9508</v>
      </c>
      <c r="C731" s="88" t="s">
        <v>10868</v>
      </c>
      <c r="D731" s="6" t="s">
        <v>10869</v>
      </c>
      <c r="E731" s="6" t="s">
        <v>1902</v>
      </c>
      <c r="F731" s="6" t="s">
        <v>1952</v>
      </c>
      <c r="G731" s="6" t="s">
        <v>10870</v>
      </c>
      <c r="H731" s="6" t="s">
        <v>1831</v>
      </c>
      <c r="I731" s="6" t="s">
        <v>9465</v>
      </c>
      <c r="J731" s="45"/>
      <c r="K731" s="30">
        <f>VLOOKUP(A731,'All Yearling Sale Lots'!$A$2:$O$3275,15)</f>
        <v>2500</v>
      </c>
      <c r="L731" s="6">
        <f t="shared" si="85"/>
        <v>1</v>
      </c>
    </row>
    <row r="732">
      <c r="A732" s="6" t="s">
        <v>150</v>
      </c>
      <c r="B732" s="80" t="s">
        <v>9508</v>
      </c>
      <c r="C732" s="88" t="s">
        <v>8136</v>
      </c>
      <c r="D732" s="6" t="s">
        <v>10871</v>
      </c>
      <c r="E732" s="6" t="s">
        <v>1902</v>
      </c>
      <c r="F732" s="6" t="s">
        <v>1924</v>
      </c>
      <c r="G732" s="6" t="s">
        <v>10872</v>
      </c>
      <c r="H732" s="6" t="s">
        <v>1519</v>
      </c>
      <c r="I732" s="6" t="s">
        <v>9469</v>
      </c>
      <c r="J732" s="45">
        <v>3000.0</v>
      </c>
      <c r="K732" s="30">
        <f>VLOOKUP(A732,'All Yearling Sale Lots'!$A$2:$O$3275,15)</f>
        <v>10200</v>
      </c>
      <c r="L732" s="6">
        <f t="shared" si="85"/>
        <v>1</v>
      </c>
    </row>
    <row r="733">
      <c r="A733" s="6" t="s">
        <v>150</v>
      </c>
      <c r="B733" s="80" t="s">
        <v>9508</v>
      </c>
      <c r="C733" s="88" t="s">
        <v>8222</v>
      </c>
      <c r="D733" s="6" t="s">
        <v>10873</v>
      </c>
      <c r="E733" s="6" t="s">
        <v>1905</v>
      </c>
      <c r="F733" s="6" t="s">
        <v>1924</v>
      </c>
      <c r="G733" s="6" t="s">
        <v>10874</v>
      </c>
      <c r="H733" s="6" t="s">
        <v>1531</v>
      </c>
      <c r="I733" s="6" t="s">
        <v>9469</v>
      </c>
      <c r="J733" s="45">
        <v>6000.0</v>
      </c>
      <c r="K733" s="30">
        <f>VLOOKUP(A733,'All Yearling Sale Lots'!$A$2:$O$3275,15)</f>
        <v>10200</v>
      </c>
      <c r="L733" s="6">
        <f t="shared" si="85"/>
        <v>1</v>
      </c>
    </row>
    <row r="734">
      <c r="A734" s="6" t="s">
        <v>150</v>
      </c>
      <c r="B734" s="80" t="s">
        <v>1900</v>
      </c>
      <c r="C734" s="6">
        <v>258.0</v>
      </c>
      <c r="D734" s="6" t="s">
        <v>10875</v>
      </c>
      <c r="E734" s="6" t="s">
        <v>1902</v>
      </c>
      <c r="G734" s="6" t="s">
        <v>10876</v>
      </c>
      <c r="H734" s="6" t="s">
        <v>1418</v>
      </c>
      <c r="J734" s="6" t="s">
        <v>9558</v>
      </c>
      <c r="K734" s="30">
        <f>VLOOKUP(A734,'All Yearling Sale Lots'!$A$2:$O$3275,15)</f>
        <v>10200</v>
      </c>
      <c r="L734" s="80">
        <v>0.0</v>
      </c>
    </row>
    <row r="735">
      <c r="A735" s="26" t="s">
        <v>150</v>
      </c>
      <c r="B735" s="26" t="s">
        <v>2005</v>
      </c>
      <c r="C735" s="34">
        <v>827.0</v>
      </c>
      <c r="D735" s="27" t="s">
        <v>10877</v>
      </c>
      <c r="E735" s="26" t="s">
        <v>150</v>
      </c>
      <c r="F735" s="26" t="s">
        <v>1905</v>
      </c>
      <c r="G735" s="26" t="s">
        <v>8685</v>
      </c>
      <c r="H735" s="26" t="s">
        <v>1751</v>
      </c>
      <c r="I735" s="26" t="s">
        <v>1342</v>
      </c>
      <c r="K735" s="30">
        <f>VLOOKUP(A735,'All Yearling Sale Lots'!$A$2:$O$3275,15)</f>
        <v>10200</v>
      </c>
      <c r="L735" s="6">
        <f t="shared" ref="L735:L747" si="86">IF(J735&lt;K735,1,0)</f>
        <v>1</v>
      </c>
    </row>
    <row r="736">
      <c r="A736" s="25" t="s">
        <v>150</v>
      </c>
      <c r="B736" s="35" t="s">
        <v>1949</v>
      </c>
      <c r="C736" s="27" t="s">
        <v>10878</v>
      </c>
      <c r="D736" s="28" t="s">
        <v>10879</v>
      </c>
      <c r="E736" s="28" t="s">
        <v>1902</v>
      </c>
      <c r="F736" s="28" t="s">
        <v>1924</v>
      </c>
      <c r="G736" s="28" t="s">
        <v>10880</v>
      </c>
      <c r="H736" s="32" t="s">
        <v>1729</v>
      </c>
      <c r="I736" s="32" t="s">
        <v>9465</v>
      </c>
      <c r="J736" s="29">
        <v>0.0</v>
      </c>
      <c r="K736" s="49"/>
      <c r="L736" s="6">
        <f t="shared" si="86"/>
        <v>0</v>
      </c>
    </row>
    <row r="737">
      <c r="A737" s="6" t="s">
        <v>150</v>
      </c>
      <c r="B737" s="81" t="s">
        <v>1949</v>
      </c>
      <c r="C737" s="6" t="s">
        <v>10881</v>
      </c>
      <c r="D737" s="6" t="s">
        <v>10882</v>
      </c>
      <c r="E737" s="82" t="s">
        <v>1905</v>
      </c>
      <c r="F737" s="6" t="s">
        <v>1924</v>
      </c>
      <c r="G737" s="6" t="s">
        <v>10883</v>
      </c>
      <c r="H737" s="10" t="s">
        <v>1534</v>
      </c>
      <c r="I737" s="10" t="s">
        <v>9469</v>
      </c>
      <c r="J737" s="7">
        <v>13200.0</v>
      </c>
      <c r="K737" s="7">
        <v>12600.0</v>
      </c>
      <c r="L737" s="6">
        <f t="shared" si="86"/>
        <v>0</v>
      </c>
    </row>
    <row r="738">
      <c r="A738" s="6" t="s">
        <v>150</v>
      </c>
      <c r="B738" s="81" t="s">
        <v>1949</v>
      </c>
      <c r="C738" s="6" t="s">
        <v>10884</v>
      </c>
      <c r="D738" s="6" t="s">
        <v>10885</v>
      </c>
      <c r="E738" s="82" t="s">
        <v>1905</v>
      </c>
      <c r="F738" s="6" t="s">
        <v>1924</v>
      </c>
      <c r="G738" s="6" t="s">
        <v>10886</v>
      </c>
      <c r="H738" s="10" t="s">
        <v>1529</v>
      </c>
      <c r="I738" s="10" t="s">
        <v>9469</v>
      </c>
      <c r="J738" s="7">
        <v>5400.0</v>
      </c>
      <c r="K738" s="7">
        <v>12600.0</v>
      </c>
      <c r="L738" s="6">
        <f t="shared" si="86"/>
        <v>1</v>
      </c>
    </row>
    <row r="739">
      <c r="A739" s="6" t="s">
        <v>150</v>
      </c>
      <c r="B739" s="81" t="s">
        <v>1949</v>
      </c>
      <c r="C739" s="6" t="s">
        <v>10887</v>
      </c>
      <c r="D739" s="6" t="s">
        <v>10888</v>
      </c>
      <c r="E739" s="82" t="s">
        <v>1902</v>
      </c>
      <c r="F739" s="6" t="s">
        <v>1924</v>
      </c>
      <c r="G739" s="6" t="s">
        <v>10889</v>
      </c>
      <c r="H739" s="10" t="s">
        <v>1844</v>
      </c>
      <c r="I739" s="10" t="s">
        <v>9469</v>
      </c>
      <c r="J739" s="7">
        <v>24000.0</v>
      </c>
      <c r="K739" s="7">
        <v>12600.0</v>
      </c>
      <c r="L739" s="6">
        <f t="shared" si="86"/>
        <v>0</v>
      </c>
    </row>
    <row r="740">
      <c r="A740" s="6" t="s">
        <v>150</v>
      </c>
      <c r="B740" s="81" t="s">
        <v>1949</v>
      </c>
      <c r="C740" s="6" t="s">
        <v>10890</v>
      </c>
      <c r="D740" s="6" t="s">
        <v>10891</v>
      </c>
      <c r="E740" s="82" t="s">
        <v>1902</v>
      </c>
      <c r="F740" s="6" t="s">
        <v>1924</v>
      </c>
      <c r="G740" s="6" t="s">
        <v>10892</v>
      </c>
      <c r="H740" s="10" t="s">
        <v>10036</v>
      </c>
      <c r="I740" s="10" t="s">
        <v>9469</v>
      </c>
      <c r="J740" s="7">
        <v>21600.0</v>
      </c>
      <c r="K740" s="7">
        <v>12600.0</v>
      </c>
      <c r="L740" s="6">
        <f t="shared" si="86"/>
        <v>0</v>
      </c>
    </row>
    <row r="741">
      <c r="A741" s="6" t="s">
        <v>150</v>
      </c>
      <c r="B741" s="81" t="s">
        <v>1949</v>
      </c>
      <c r="C741" s="6" t="s">
        <v>10893</v>
      </c>
      <c r="D741" s="6" t="s">
        <v>10894</v>
      </c>
      <c r="E741" s="82" t="s">
        <v>1905</v>
      </c>
      <c r="F741" s="6" t="s">
        <v>1924</v>
      </c>
      <c r="G741" s="6" t="s">
        <v>10895</v>
      </c>
      <c r="H741" s="10" t="s">
        <v>1454</v>
      </c>
      <c r="I741" s="10" t="s">
        <v>9469</v>
      </c>
      <c r="J741" s="7">
        <v>7200.0</v>
      </c>
      <c r="K741" s="7">
        <v>12600.0</v>
      </c>
      <c r="L741" s="6">
        <f t="shared" si="86"/>
        <v>1</v>
      </c>
    </row>
    <row r="742">
      <c r="A742" s="6" t="s">
        <v>150</v>
      </c>
      <c r="B742" s="81" t="s">
        <v>1949</v>
      </c>
      <c r="C742" s="6" t="s">
        <v>10896</v>
      </c>
      <c r="D742" s="6" t="s">
        <v>10897</v>
      </c>
      <c r="E742" s="82" t="s">
        <v>1905</v>
      </c>
      <c r="F742" s="6" t="s">
        <v>1924</v>
      </c>
      <c r="G742" s="6" t="s">
        <v>10898</v>
      </c>
      <c r="H742" s="10" t="s">
        <v>1567</v>
      </c>
      <c r="I742" s="10" t="s">
        <v>9469</v>
      </c>
      <c r="J742" s="7">
        <v>4800.0</v>
      </c>
      <c r="K742" s="7">
        <v>12600.0</v>
      </c>
      <c r="L742" s="6">
        <f t="shared" si="86"/>
        <v>1</v>
      </c>
    </row>
    <row r="743">
      <c r="A743" s="6" t="s">
        <v>150</v>
      </c>
      <c r="B743" s="81" t="s">
        <v>1949</v>
      </c>
      <c r="C743" s="6" t="s">
        <v>10899</v>
      </c>
      <c r="D743" s="6" t="s">
        <v>10900</v>
      </c>
      <c r="E743" s="82" t="s">
        <v>1902</v>
      </c>
      <c r="F743" s="6" t="s">
        <v>1924</v>
      </c>
      <c r="G743" s="6" t="s">
        <v>10901</v>
      </c>
      <c r="H743" s="10" t="s">
        <v>1736</v>
      </c>
      <c r="I743" s="10" t="s">
        <v>9469</v>
      </c>
      <c r="J743" s="7">
        <v>10800.0</v>
      </c>
      <c r="K743" s="7">
        <v>12600.0</v>
      </c>
      <c r="L743" s="6">
        <f t="shared" si="86"/>
        <v>1</v>
      </c>
    </row>
    <row r="744">
      <c r="A744" s="6" t="s">
        <v>150</v>
      </c>
      <c r="B744" s="81" t="s">
        <v>1949</v>
      </c>
      <c r="C744" s="6" t="s">
        <v>10902</v>
      </c>
      <c r="D744" s="6" t="s">
        <v>10903</v>
      </c>
      <c r="E744" s="82" t="s">
        <v>1902</v>
      </c>
      <c r="F744" s="6" t="s">
        <v>1924</v>
      </c>
      <c r="G744" s="6" t="s">
        <v>10904</v>
      </c>
      <c r="H744" s="10" t="s">
        <v>1874</v>
      </c>
      <c r="I744" s="10" t="s">
        <v>9469</v>
      </c>
      <c r="J744" s="7">
        <v>1200.0</v>
      </c>
      <c r="K744" s="7">
        <v>12600.0</v>
      </c>
      <c r="L744" s="6">
        <f t="shared" si="86"/>
        <v>1</v>
      </c>
    </row>
    <row r="745">
      <c r="A745" s="6" t="s">
        <v>150</v>
      </c>
      <c r="B745" s="81" t="s">
        <v>1949</v>
      </c>
      <c r="C745" s="6" t="s">
        <v>10905</v>
      </c>
      <c r="D745" s="6" t="s">
        <v>10906</v>
      </c>
      <c r="E745" s="82" t="s">
        <v>1905</v>
      </c>
      <c r="F745" s="6" t="s">
        <v>1924</v>
      </c>
      <c r="G745" s="6" t="s">
        <v>10907</v>
      </c>
      <c r="H745" s="10" t="s">
        <v>1567</v>
      </c>
      <c r="I745" s="10" t="s">
        <v>9469</v>
      </c>
      <c r="J745" s="7">
        <v>4800.0</v>
      </c>
      <c r="K745" s="7">
        <v>12600.0</v>
      </c>
      <c r="L745" s="6">
        <f t="shared" si="86"/>
        <v>1</v>
      </c>
    </row>
    <row r="746">
      <c r="A746" s="6" t="s">
        <v>150</v>
      </c>
      <c r="B746" s="81" t="s">
        <v>1949</v>
      </c>
      <c r="C746" s="6" t="s">
        <v>10908</v>
      </c>
      <c r="D746" s="6" t="s">
        <v>10909</v>
      </c>
      <c r="E746" s="82" t="s">
        <v>1902</v>
      </c>
      <c r="F746" s="6" t="s">
        <v>1924</v>
      </c>
      <c r="G746" s="6" t="s">
        <v>10910</v>
      </c>
      <c r="H746" s="10" t="s">
        <v>1669</v>
      </c>
      <c r="I746" s="10" t="s">
        <v>9469</v>
      </c>
      <c r="J746" s="7">
        <v>9600.0</v>
      </c>
      <c r="K746" s="7">
        <v>12600.0</v>
      </c>
      <c r="L746" s="6">
        <f t="shared" si="86"/>
        <v>1</v>
      </c>
    </row>
    <row r="747">
      <c r="A747" s="6" t="s">
        <v>152</v>
      </c>
      <c r="B747" s="80" t="s">
        <v>1900</v>
      </c>
      <c r="C747" s="6">
        <v>27.0</v>
      </c>
      <c r="D747" s="6" t="s">
        <v>10911</v>
      </c>
      <c r="E747" s="6" t="s">
        <v>1902</v>
      </c>
      <c r="G747" s="6" t="s">
        <v>10912</v>
      </c>
      <c r="H747" s="6" t="s">
        <v>1574</v>
      </c>
      <c r="J747" s="6" t="s">
        <v>10913</v>
      </c>
      <c r="K747" s="30">
        <f>VLOOKUP(A747,'All Yearling Sale Lots'!$A$2:$O$3275,15)</f>
        <v>78000</v>
      </c>
      <c r="L747" s="6">
        <f t="shared" si="86"/>
        <v>0</v>
      </c>
    </row>
    <row r="748">
      <c r="A748" s="97" t="s">
        <v>152</v>
      </c>
      <c r="B748" s="80" t="s">
        <v>9609</v>
      </c>
      <c r="C748" s="98" t="s">
        <v>7593</v>
      </c>
      <c r="D748" s="6" t="s">
        <v>10914</v>
      </c>
      <c r="E748" s="6" t="s">
        <v>1905</v>
      </c>
      <c r="F748" s="6" t="s">
        <v>1924</v>
      </c>
      <c r="G748" s="6" t="s">
        <v>48</v>
      </c>
      <c r="H748" s="99" t="s">
        <v>1439</v>
      </c>
      <c r="I748" s="6" t="s">
        <v>9469</v>
      </c>
      <c r="J748" s="96">
        <v>216000.0</v>
      </c>
      <c r="K748" s="30">
        <f>VLOOKUP(A748,'All Yearling Sale Lots'!$A$2:$O$3275,15)</f>
        <v>78000</v>
      </c>
      <c r="L748" s="80">
        <v>0.0</v>
      </c>
    </row>
    <row r="749">
      <c r="A749" s="28" t="s">
        <v>152</v>
      </c>
      <c r="B749" s="34" t="s">
        <v>9609</v>
      </c>
      <c r="C749" s="95" t="s">
        <v>7593</v>
      </c>
      <c r="D749" s="28" t="s">
        <v>10914</v>
      </c>
      <c r="E749" s="28" t="s">
        <v>1905</v>
      </c>
      <c r="F749" s="28" t="s">
        <v>1924</v>
      </c>
      <c r="G749" s="28" t="s">
        <v>10915</v>
      </c>
      <c r="H749" s="28" t="s">
        <v>1439</v>
      </c>
      <c r="I749" s="28" t="s">
        <v>9469</v>
      </c>
      <c r="J749" s="96">
        <v>216000.0</v>
      </c>
      <c r="K749" s="30">
        <f>VLOOKUP(A749,'All Yearling Sale Lots'!$A$2:$O$3275,15)</f>
        <v>78000</v>
      </c>
      <c r="L749" s="37">
        <v>0.0</v>
      </c>
    </row>
    <row r="750">
      <c r="A750" s="28" t="s">
        <v>152</v>
      </c>
      <c r="B750" s="26" t="s">
        <v>9609</v>
      </c>
      <c r="C750" s="39" t="s">
        <v>7569</v>
      </c>
      <c r="D750" s="28" t="s">
        <v>10916</v>
      </c>
      <c r="E750" s="28" t="s">
        <v>1905</v>
      </c>
      <c r="F750" s="28" t="s">
        <v>1924</v>
      </c>
      <c r="G750" s="53" t="s">
        <v>48</v>
      </c>
      <c r="H750" s="28" t="s">
        <v>1690</v>
      </c>
      <c r="I750" s="28" t="s">
        <v>9465</v>
      </c>
      <c r="K750" s="30">
        <f>VLOOKUP(A750,'All Yearling Sale Lots'!$A$2:$O$3275,15)</f>
        <v>78000</v>
      </c>
      <c r="L750" s="6">
        <f t="shared" ref="L750:L780" si="87">IF(J750&lt;K750,1,0)</f>
        <v>1</v>
      </c>
    </row>
    <row r="751">
      <c r="A751" s="97" t="s">
        <v>152</v>
      </c>
      <c r="B751" s="80" t="s">
        <v>9609</v>
      </c>
      <c r="C751" s="98" t="s">
        <v>8923</v>
      </c>
      <c r="D751" s="6" t="s">
        <v>10917</v>
      </c>
      <c r="E751" s="6" t="s">
        <v>1905</v>
      </c>
      <c r="F751" s="6" t="s">
        <v>1924</v>
      </c>
      <c r="G751" s="6" t="s">
        <v>48</v>
      </c>
      <c r="H751" s="6" t="s">
        <v>1867</v>
      </c>
      <c r="I751" s="99" t="s">
        <v>9469</v>
      </c>
      <c r="J751" s="96">
        <v>390000.0</v>
      </c>
      <c r="K751" s="30">
        <f>VLOOKUP(A751,'All Yearling Sale Lots'!$A$2:$O$3275,15)</f>
        <v>78000</v>
      </c>
      <c r="L751" s="6">
        <f t="shared" si="87"/>
        <v>0</v>
      </c>
    </row>
    <row r="752">
      <c r="A752" s="28" t="s">
        <v>152</v>
      </c>
      <c r="B752" s="34" t="s">
        <v>9609</v>
      </c>
      <c r="C752" s="95" t="s">
        <v>8923</v>
      </c>
      <c r="D752" s="28" t="s">
        <v>10917</v>
      </c>
      <c r="E752" s="28" t="s">
        <v>1905</v>
      </c>
      <c r="F752" s="28" t="s">
        <v>1924</v>
      </c>
      <c r="G752" s="28" t="s">
        <v>10918</v>
      </c>
      <c r="H752" s="28" t="s">
        <v>1867</v>
      </c>
      <c r="I752" s="28" t="s">
        <v>9469</v>
      </c>
      <c r="J752" s="96">
        <v>390000.0</v>
      </c>
      <c r="K752" s="30">
        <f>VLOOKUP(A752,'All Yearling Sale Lots'!$A$2:$O$3275,15)</f>
        <v>78000</v>
      </c>
      <c r="L752" s="6">
        <f t="shared" si="87"/>
        <v>0</v>
      </c>
    </row>
    <row r="753">
      <c r="A753" s="6" t="s">
        <v>3478</v>
      </c>
      <c r="B753" s="80" t="s">
        <v>1900</v>
      </c>
      <c r="C753" s="6">
        <v>463.0</v>
      </c>
      <c r="D753" s="6" t="s">
        <v>10919</v>
      </c>
      <c r="E753" s="6" t="s">
        <v>1902</v>
      </c>
      <c r="G753" s="6" t="s">
        <v>10920</v>
      </c>
      <c r="H753" s="6" t="s">
        <v>1746</v>
      </c>
      <c r="J753" s="6" t="s">
        <v>9608</v>
      </c>
      <c r="K753" s="30">
        <f>VLOOKUP(A753,'All Yearling Sale Lots'!$A$2:$O$3275,15)</f>
        <v>78000</v>
      </c>
      <c r="L753" s="6">
        <f t="shared" si="87"/>
        <v>0</v>
      </c>
    </row>
    <row r="754">
      <c r="A754" s="6" t="s">
        <v>153</v>
      </c>
      <c r="B754" s="80" t="s">
        <v>1900</v>
      </c>
      <c r="C754" s="6">
        <v>455.0</v>
      </c>
      <c r="D754" s="6" t="s">
        <v>10921</v>
      </c>
      <c r="E754" s="6" t="s">
        <v>1902</v>
      </c>
      <c r="G754" s="6" t="s">
        <v>10922</v>
      </c>
      <c r="H754" s="6" t="s">
        <v>1499</v>
      </c>
      <c r="J754" s="6" t="s">
        <v>9523</v>
      </c>
      <c r="K754" s="30">
        <f>VLOOKUP(A754,'All Yearling Sale Lots'!$A$2:$O$3275,15)</f>
        <v>7200</v>
      </c>
      <c r="L754" s="6">
        <f t="shared" si="87"/>
        <v>0</v>
      </c>
    </row>
    <row r="755">
      <c r="A755" s="6" t="s">
        <v>153</v>
      </c>
      <c r="B755" s="80" t="s">
        <v>1900</v>
      </c>
      <c r="C755" s="6">
        <v>387.0</v>
      </c>
      <c r="D755" s="6" t="s">
        <v>10923</v>
      </c>
      <c r="E755" s="6" t="s">
        <v>1905</v>
      </c>
      <c r="G755" s="6" t="s">
        <v>10924</v>
      </c>
      <c r="H755" s="6" t="s">
        <v>1501</v>
      </c>
      <c r="J755" s="6" t="s">
        <v>9660</v>
      </c>
      <c r="K755" s="30">
        <f>VLOOKUP(A755,'All Yearling Sale Lots'!$A$2:$O$3275,15)</f>
        <v>7200</v>
      </c>
      <c r="L755" s="6">
        <f t="shared" si="87"/>
        <v>0</v>
      </c>
    </row>
    <row r="756">
      <c r="A756" s="6" t="s">
        <v>153</v>
      </c>
      <c r="B756" s="80" t="s">
        <v>1900</v>
      </c>
      <c r="C756" s="6">
        <v>236.0</v>
      </c>
      <c r="D756" s="6" t="s">
        <v>10925</v>
      </c>
      <c r="E756" s="6" t="s">
        <v>1902</v>
      </c>
      <c r="G756" s="6" t="s">
        <v>10926</v>
      </c>
      <c r="H756" s="6" t="s">
        <v>1213</v>
      </c>
      <c r="J756" s="6" t="s">
        <v>10927</v>
      </c>
      <c r="K756" s="30">
        <f>VLOOKUP(A756,'All Yearling Sale Lots'!$A$2:$O$3275,15)</f>
        <v>7200</v>
      </c>
      <c r="L756" s="6">
        <f t="shared" si="87"/>
        <v>0</v>
      </c>
    </row>
    <row r="757">
      <c r="A757" s="6" t="s">
        <v>154</v>
      </c>
      <c r="B757" s="80" t="s">
        <v>9508</v>
      </c>
      <c r="C757" s="88" t="s">
        <v>5980</v>
      </c>
      <c r="D757" s="6" t="s">
        <v>10928</v>
      </c>
      <c r="E757" s="6" t="s">
        <v>1905</v>
      </c>
      <c r="F757" s="6" t="s">
        <v>1924</v>
      </c>
      <c r="G757" s="6" t="s">
        <v>10929</v>
      </c>
      <c r="H757" s="6" t="s">
        <v>1497</v>
      </c>
      <c r="I757" s="6" t="s">
        <v>9469</v>
      </c>
      <c r="J757" s="45">
        <v>21000.0</v>
      </c>
      <c r="K757" s="30">
        <f>VLOOKUP(A757,'All Yearling Sale Lots'!$A$2:$O$3275,15)</f>
        <v>12500</v>
      </c>
      <c r="L757" s="6">
        <f t="shared" si="87"/>
        <v>0</v>
      </c>
    </row>
    <row r="758">
      <c r="A758" s="104" t="s">
        <v>154</v>
      </c>
      <c r="B758" s="26" t="s">
        <v>2005</v>
      </c>
      <c r="C758" s="34">
        <v>844.0</v>
      </c>
      <c r="D758" s="28" t="s">
        <v>10930</v>
      </c>
      <c r="E758" s="26" t="s">
        <v>1902</v>
      </c>
      <c r="F758" s="26" t="s">
        <v>2019</v>
      </c>
      <c r="G758" s="28"/>
      <c r="H758" s="26" t="s">
        <v>10931</v>
      </c>
      <c r="I758" s="26" t="s">
        <v>9852</v>
      </c>
      <c r="K758" s="30">
        <f>VLOOKUP(A758,'All Yearling Sale Lots'!$A$2:$O$3275,15)</f>
        <v>12500</v>
      </c>
      <c r="L758" s="6">
        <f t="shared" si="87"/>
        <v>1</v>
      </c>
    </row>
    <row r="759">
      <c r="A759" s="26" t="s">
        <v>154</v>
      </c>
      <c r="B759" s="26" t="s">
        <v>2005</v>
      </c>
      <c r="C759" s="34">
        <v>844.0</v>
      </c>
      <c r="D759" s="27" t="s">
        <v>10930</v>
      </c>
      <c r="E759" s="26" t="s">
        <v>154</v>
      </c>
      <c r="F759" s="26" t="s">
        <v>1902</v>
      </c>
      <c r="G759" s="26" t="s">
        <v>10932</v>
      </c>
      <c r="H759" s="26" t="s">
        <v>10931</v>
      </c>
      <c r="I759" s="26" t="s">
        <v>9852</v>
      </c>
      <c r="K759" s="30">
        <f>VLOOKUP(A759,'All Yearling Sale Lots'!$A$2:$O$3275,15)</f>
        <v>12500</v>
      </c>
      <c r="L759" s="6">
        <f t="shared" si="87"/>
        <v>1</v>
      </c>
    </row>
    <row r="760">
      <c r="A760" s="80" t="str">
        <f>LEFT(G760, FIND(" x ", G760) - 1)</f>
        <v>U S Navy Flag (USA)</v>
      </c>
      <c r="B760" s="85" t="s">
        <v>9482</v>
      </c>
      <c r="C760" s="85">
        <v>617.0</v>
      </c>
      <c r="D760" s="6" t="str">
        <f t="shared" ref="D760:D761" si="88">CONCAT(A760,G760)</f>
        <v>U S Navy Flag (USA)U S Navy Flag (USA) x Awesome Kitty (IRE)</v>
      </c>
      <c r="E760" s="80" t="s">
        <v>9563</v>
      </c>
      <c r="F760" s="80" t="s">
        <v>2010</v>
      </c>
      <c r="G760" s="80" t="s">
        <v>10933</v>
      </c>
      <c r="H760" s="80" t="s">
        <v>1481</v>
      </c>
      <c r="I760" s="80" t="s">
        <v>9458</v>
      </c>
      <c r="J760" s="6">
        <v>0.0</v>
      </c>
      <c r="K760" s="30">
        <f>VLOOKUP(A760,'All Yearling Sale Lots'!$A$2:$O$3275,15)</f>
        <v>12500</v>
      </c>
      <c r="L760" s="6">
        <f t="shared" si="87"/>
        <v>1</v>
      </c>
    </row>
    <row r="761">
      <c r="A761" s="80" t="s">
        <v>154</v>
      </c>
      <c r="B761" s="80" t="s">
        <v>9482</v>
      </c>
      <c r="C761" s="85">
        <v>648.0</v>
      </c>
      <c r="D761" s="6" t="str">
        <f t="shared" si="88"/>
        <v>U S Navy Flag (USA)Bright Birdie (IRE)</v>
      </c>
      <c r="E761" s="80" t="s">
        <v>1905</v>
      </c>
      <c r="F761" s="80" t="s">
        <v>1924</v>
      </c>
      <c r="G761" s="80" t="s">
        <v>10934</v>
      </c>
      <c r="H761" s="80" t="s">
        <v>1495</v>
      </c>
      <c r="I761" s="80" t="s">
        <v>10935</v>
      </c>
      <c r="J761" s="93"/>
      <c r="K761" s="30">
        <f>VLOOKUP(A761,'All Yearling Sale Lots'!$A$2:$O$3275,15)</f>
        <v>12500</v>
      </c>
      <c r="L761" s="6">
        <f t="shared" si="87"/>
        <v>1</v>
      </c>
    </row>
    <row r="762">
      <c r="A762" s="6" t="s">
        <v>155</v>
      </c>
      <c r="B762" s="80" t="s">
        <v>1900</v>
      </c>
      <c r="C762" s="6">
        <v>363.0</v>
      </c>
      <c r="D762" s="6" t="s">
        <v>10936</v>
      </c>
      <c r="E762" s="6" t="s">
        <v>1902</v>
      </c>
      <c r="G762" s="6" t="s">
        <v>10937</v>
      </c>
      <c r="H762" s="6" t="s">
        <v>1737</v>
      </c>
      <c r="J762" s="6" t="s">
        <v>9751</v>
      </c>
      <c r="K762" s="30">
        <f>VLOOKUP(A762,'All Yearling Sale Lots'!$A$2:$O$3275,15)</f>
        <v>6000</v>
      </c>
      <c r="L762" s="6">
        <f t="shared" si="87"/>
        <v>0</v>
      </c>
    </row>
    <row r="763">
      <c r="A763" s="104" t="s">
        <v>155</v>
      </c>
      <c r="B763" s="26" t="s">
        <v>2005</v>
      </c>
      <c r="C763" s="34">
        <v>845.0</v>
      </c>
      <c r="D763" s="28" t="s">
        <v>10938</v>
      </c>
      <c r="E763" s="26" t="s">
        <v>1902</v>
      </c>
      <c r="F763" s="26" t="s">
        <v>2019</v>
      </c>
      <c r="G763" s="28"/>
      <c r="H763" s="26" t="s">
        <v>1520</v>
      </c>
      <c r="I763" s="26" t="s">
        <v>9695</v>
      </c>
      <c r="J763" s="80">
        <v>0.0</v>
      </c>
      <c r="K763" s="30">
        <f>VLOOKUP(A763,'All Yearling Sale Lots'!$A$2:$O$3275,15)</f>
        <v>6000</v>
      </c>
      <c r="L763" s="6">
        <f t="shared" si="87"/>
        <v>1</v>
      </c>
    </row>
    <row r="764">
      <c r="A764" s="80" t="str">
        <f>LEFT(G764, FIND(" x ", G764) - 1)</f>
        <v>Ubettabelieveit (IRE)</v>
      </c>
      <c r="B764" s="80" t="s">
        <v>9482</v>
      </c>
      <c r="C764" s="85">
        <v>631.0</v>
      </c>
      <c r="D764" s="6" t="str">
        <f>CONCAT(A764,G764)</f>
        <v>Ubettabelieveit (IRE)Ubettabelieveit (IRE) x Betty Brook (IRE)</v>
      </c>
      <c r="E764" s="80" t="s">
        <v>9563</v>
      </c>
      <c r="F764" s="80" t="s">
        <v>2010</v>
      </c>
      <c r="G764" s="80" t="s">
        <v>10939</v>
      </c>
      <c r="H764" s="80" t="s">
        <v>1519</v>
      </c>
      <c r="I764" s="80" t="s">
        <v>9695</v>
      </c>
      <c r="J764" s="6">
        <v>0.0</v>
      </c>
      <c r="K764" s="30">
        <f>VLOOKUP(A764,'All Yearling Sale Lots'!$A$2:$O$3275,15)</f>
        <v>6000</v>
      </c>
      <c r="L764" s="6">
        <f t="shared" si="87"/>
        <v>1</v>
      </c>
    </row>
    <row r="765">
      <c r="A765" s="25" t="s">
        <v>155</v>
      </c>
      <c r="B765" s="35" t="s">
        <v>1949</v>
      </c>
      <c r="C765" s="27" t="s">
        <v>10940</v>
      </c>
      <c r="D765" s="28" t="s">
        <v>10941</v>
      </c>
      <c r="E765" s="28" t="s">
        <v>1902</v>
      </c>
      <c r="F765" s="28" t="s">
        <v>1944</v>
      </c>
      <c r="G765" s="28" t="s">
        <v>10942</v>
      </c>
      <c r="H765" s="32" t="s">
        <v>1529</v>
      </c>
      <c r="I765" s="32" t="s">
        <v>9465</v>
      </c>
      <c r="J765" s="29">
        <v>3360.0</v>
      </c>
      <c r="K765" s="49">
        <v>2800.0</v>
      </c>
      <c r="L765" s="6">
        <f t="shared" si="87"/>
        <v>0</v>
      </c>
    </row>
    <row r="766">
      <c r="A766" s="25" t="s">
        <v>155</v>
      </c>
      <c r="B766" s="35" t="s">
        <v>1983</v>
      </c>
      <c r="C766" s="27" t="s">
        <v>10943</v>
      </c>
      <c r="D766" s="28" t="s">
        <v>10944</v>
      </c>
      <c r="E766" s="28" t="s">
        <v>1902</v>
      </c>
      <c r="F766" s="28" t="s">
        <v>1924</v>
      </c>
      <c r="G766" s="28" t="s">
        <v>10945</v>
      </c>
      <c r="H766" s="32" t="s">
        <v>1693</v>
      </c>
      <c r="I766" s="32" t="s">
        <v>9465</v>
      </c>
      <c r="J766" s="29">
        <v>2160.0</v>
      </c>
      <c r="K766" s="49">
        <v>1800.0</v>
      </c>
      <c r="L766" s="6">
        <f t="shared" si="87"/>
        <v>0</v>
      </c>
    </row>
    <row r="767">
      <c r="A767" s="6" t="s">
        <v>155</v>
      </c>
      <c r="B767" s="81" t="s">
        <v>1949</v>
      </c>
      <c r="C767" s="6" t="s">
        <v>10946</v>
      </c>
      <c r="D767" s="6" t="s">
        <v>10947</v>
      </c>
      <c r="E767" s="82" t="s">
        <v>1905</v>
      </c>
      <c r="F767" s="6" t="s">
        <v>1924</v>
      </c>
      <c r="G767" s="6" t="s">
        <v>10948</v>
      </c>
      <c r="H767" s="10" t="s">
        <v>1693</v>
      </c>
      <c r="I767" s="10" t="s">
        <v>9469</v>
      </c>
      <c r="J767" s="7">
        <v>6000.0</v>
      </c>
      <c r="K767" s="7">
        <v>6000.0</v>
      </c>
      <c r="L767" s="6">
        <f t="shared" si="87"/>
        <v>0</v>
      </c>
    </row>
    <row r="768">
      <c r="A768" s="6" t="s">
        <v>156</v>
      </c>
      <c r="B768" s="80" t="s">
        <v>9508</v>
      </c>
      <c r="C768" s="88" t="s">
        <v>5238</v>
      </c>
      <c r="D768" s="6" t="s">
        <v>10949</v>
      </c>
      <c r="E768" s="6" t="s">
        <v>1902</v>
      </c>
      <c r="F768" s="6" t="s">
        <v>1952</v>
      </c>
      <c r="G768" s="6" t="s">
        <v>10950</v>
      </c>
      <c r="H768" s="6" t="s">
        <v>10951</v>
      </c>
      <c r="I768" s="6" t="s">
        <v>9469</v>
      </c>
      <c r="J768" s="45">
        <v>7500.0</v>
      </c>
      <c r="K768" s="30">
        <f>VLOOKUP(A768,'All Yearling Sale Lots'!$A$2:$O$3275,15)</f>
        <v>10800</v>
      </c>
      <c r="L768" s="6">
        <f t="shared" si="87"/>
        <v>1</v>
      </c>
    </row>
    <row r="769">
      <c r="A769" s="6" t="s">
        <v>156</v>
      </c>
      <c r="B769" s="80" t="s">
        <v>9508</v>
      </c>
      <c r="C769" s="88" t="s">
        <v>8317</v>
      </c>
      <c r="D769" s="6" t="s">
        <v>10952</v>
      </c>
      <c r="E769" s="6" t="s">
        <v>1902</v>
      </c>
      <c r="F769" s="6" t="s">
        <v>1952</v>
      </c>
      <c r="G769" s="6" t="s">
        <v>10953</v>
      </c>
      <c r="H769" s="6" t="s">
        <v>1793</v>
      </c>
      <c r="I769" s="6" t="s">
        <v>9469</v>
      </c>
      <c r="J769" s="45">
        <v>11000.0</v>
      </c>
      <c r="K769" s="30">
        <f>VLOOKUP(A769,'All Yearling Sale Lots'!$A$2:$O$3275,15)</f>
        <v>10800</v>
      </c>
      <c r="L769" s="6">
        <f t="shared" si="87"/>
        <v>0</v>
      </c>
    </row>
    <row r="770">
      <c r="A770" s="6" t="s">
        <v>156</v>
      </c>
      <c r="B770" s="80" t="s">
        <v>1900</v>
      </c>
      <c r="C770" s="6">
        <v>8.0</v>
      </c>
      <c r="D770" s="6" t="s">
        <v>10954</v>
      </c>
      <c r="E770" s="6" t="s">
        <v>1902</v>
      </c>
      <c r="G770" s="6" t="s">
        <v>10955</v>
      </c>
      <c r="H770" s="6" t="s">
        <v>1621</v>
      </c>
      <c r="J770" s="6" t="s">
        <v>9523</v>
      </c>
      <c r="K770" s="30">
        <f>VLOOKUP(A770,'All Yearling Sale Lots'!$A$2:$O$3275,15)</f>
        <v>10800</v>
      </c>
      <c r="L770" s="6">
        <f t="shared" si="87"/>
        <v>0</v>
      </c>
    </row>
    <row r="771">
      <c r="A771" s="6" t="s">
        <v>156</v>
      </c>
      <c r="B771" s="80" t="s">
        <v>1900</v>
      </c>
      <c r="C771" s="6">
        <v>231.0</v>
      </c>
      <c r="D771" s="6" t="s">
        <v>10956</v>
      </c>
      <c r="E771" s="6" t="s">
        <v>1905</v>
      </c>
      <c r="G771" s="6" t="s">
        <v>10957</v>
      </c>
      <c r="H771" s="6" t="s">
        <v>1699</v>
      </c>
      <c r="J771" s="6" t="s">
        <v>10377</v>
      </c>
      <c r="K771" s="30">
        <f>VLOOKUP(A771,'All Yearling Sale Lots'!$A$2:$O$3275,15)</f>
        <v>10800</v>
      </c>
      <c r="L771" s="6">
        <f t="shared" si="87"/>
        <v>0</v>
      </c>
    </row>
    <row r="772">
      <c r="A772" s="100" t="s">
        <v>156</v>
      </c>
      <c r="B772" s="80" t="s">
        <v>2005</v>
      </c>
      <c r="C772" s="85">
        <v>792.0</v>
      </c>
      <c r="D772" s="6" t="s">
        <v>10958</v>
      </c>
      <c r="E772" s="80" t="s">
        <v>1905</v>
      </c>
      <c r="F772" s="80" t="s">
        <v>2019</v>
      </c>
      <c r="H772" s="80" t="s">
        <v>1747</v>
      </c>
      <c r="I772" s="86" t="s">
        <v>9458</v>
      </c>
      <c r="K772" s="30">
        <f>VLOOKUP(A772,'All Yearling Sale Lots'!$A$2:$O$3275,15)</f>
        <v>10800</v>
      </c>
      <c r="L772" s="6">
        <f t="shared" si="87"/>
        <v>1</v>
      </c>
    </row>
    <row r="773">
      <c r="A773" s="26" t="s">
        <v>156</v>
      </c>
      <c r="B773" s="26" t="s">
        <v>2005</v>
      </c>
      <c r="C773" s="34">
        <v>792.0</v>
      </c>
      <c r="D773" s="27" t="s">
        <v>10958</v>
      </c>
      <c r="E773" s="26" t="s">
        <v>156</v>
      </c>
      <c r="F773" s="26" t="s">
        <v>1905</v>
      </c>
      <c r="G773" s="26" t="s">
        <v>10959</v>
      </c>
      <c r="H773" s="26" t="s">
        <v>1747</v>
      </c>
      <c r="I773" s="26" t="s">
        <v>9458</v>
      </c>
      <c r="K773" s="30">
        <f>VLOOKUP(A773,'All Yearling Sale Lots'!$A$2:$O$3275,15)</f>
        <v>10800</v>
      </c>
      <c r="L773" s="6">
        <f t="shared" si="87"/>
        <v>1</v>
      </c>
    </row>
    <row r="774">
      <c r="A774" s="6" t="s">
        <v>156</v>
      </c>
      <c r="B774" s="26" t="s">
        <v>1937</v>
      </c>
      <c r="C774" s="44" t="s">
        <v>10960</v>
      </c>
      <c r="D774" s="6" t="s">
        <v>10961</v>
      </c>
      <c r="E774" s="6" t="s">
        <v>1902</v>
      </c>
      <c r="F774" s="6" t="s">
        <v>1952</v>
      </c>
      <c r="G774" s="6" t="s">
        <v>10962</v>
      </c>
      <c r="H774" s="6" t="s">
        <v>1503</v>
      </c>
      <c r="I774" s="6" t="s">
        <v>9469</v>
      </c>
      <c r="J774" s="45">
        <v>120000.0</v>
      </c>
      <c r="K774" s="30">
        <f>VLOOKUP(A774,'All Yearling Sale Lots'!$A$2:$O$3275,15)</f>
        <v>10800</v>
      </c>
      <c r="L774" s="6">
        <f t="shared" si="87"/>
        <v>0</v>
      </c>
    </row>
    <row r="775">
      <c r="A775" s="25" t="s">
        <v>156</v>
      </c>
      <c r="B775" s="35" t="s">
        <v>1949</v>
      </c>
      <c r="C775" s="27" t="s">
        <v>10963</v>
      </c>
      <c r="D775" s="28" t="s">
        <v>10964</v>
      </c>
      <c r="E775" s="28" t="s">
        <v>1902</v>
      </c>
      <c r="F775" s="28" t="s">
        <v>1924</v>
      </c>
      <c r="G775" s="28" t="s">
        <v>10965</v>
      </c>
      <c r="H775" s="32" t="s">
        <v>10966</v>
      </c>
      <c r="I775" s="32" t="s">
        <v>9465</v>
      </c>
      <c r="J775" s="29">
        <v>4200.0</v>
      </c>
      <c r="K775" s="49">
        <v>3500.0</v>
      </c>
      <c r="L775" s="6">
        <f t="shared" si="87"/>
        <v>0</v>
      </c>
    </row>
    <row r="776">
      <c r="A776" s="6" t="s">
        <v>156</v>
      </c>
      <c r="B776" s="81" t="s">
        <v>1949</v>
      </c>
      <c r="C776" s="6" t="s">
        <v>10967</v>
      </c>
      <c r="D776" s="6" t="s">
        <v>10968</v>
      </c>
      <c r="E776" s="82" t="s">
        <v>1905</v>
      </c>
      <c r="F776" s="6" t="s">
        <v>1924</v>
      </c>
      <c r="G776" s="6" t="s">
        <v>10969</v>
      </c>
      <c r="H776" s="10" t="s">
        <v>1726</v>
      </c>
      <c r="I776" s="10" t="s">
        <v>9469</v>
      </c>
      <c r="J776" s="7">
        <v>1200.0</v>
      </c>
      <c r="K776" s="7">
        <v>10800.0</v>
      </c>
      <c r="L776" s="6">
        <f t="shared" si="87"/>
        <v>1</v>
      </c>
    </row>
    <row r="777">
      <c r="A777" s="6" t="s">
        <v>156</v>
      </c>
      <c r="B777" s="81" t="s">
        <v>1949</v>
      </c>
      <c r="C777" s="6" t="s">
        <v>10970</v>
      </c>
      <c r="D777" s="6" t="s">
        <v>10971</v>
      </c>
      <c r="E777" s="82" t="s">
        <v>1905</v>
      </c>
      <c r="F777" s="6" t="s">
        <v>1924</v>
      </c>
      <c r="G777" s="6" t="s">
        <v>10972</v>
      </c>
      <c r="H777" s="10" t="s">
        <v>1454</v>
      </c>
      <c r="I777" s="10" t="s">
        <v>9469</v>
      </c>
      <c r="J777" s="7">
        <v>1200.0</v>
      </c>
      <c r="K777" s="7">
        <v>10800.0</v>
      </c>
      <c r="L777" s="6">
        <f t="shared" si="87"/>
        <v>1</v>
      </c>
    </row>
    <row r="778">
      <c r="A778" s="6" t="s">
        <v>156</v>
      </c>
      <c r="B778" s="81" t="s">
        <v>1949</v>
      </c>
      <c r="C778" s="6" t="s">
        <v>10973</v>
      </c>
      <c r="D778" s="6" t="s">
        <v>10974</v>
      </c>
      <c r="E778" s="82" t="s">
        <v>1902</v>
      </c>
      <c r="F778" s="6" t="s">
        <v>1924</v>
      </c>
      <c r="G778" s="6" t="s">
        <v>10975</v>
      </c>
      <c r="H778" s="10" t="s">
        <v>10381</v>
      </c>
      <c r="I778" s="10" t="s">
        <v>9469</v>
      </c>
      <c r="J778" s="7">
        <v>1800.0</v>
      </c>
      <c r="K778" s="7">
        <v>10800.0</v>
      </c>
      <c r="L778" s="6">
        <f t="shared" si="87"/>
        <v>1</v>
      </c>
    </row>
    <row r="779">
      <c r="A779" s="6" t="s">
        <v>156</v>
      </c>
      <c r="B779" s="81" t="s">
        <v>1949</v>
      </c>
      <c r="C779" s="6" t="s">
        <v>10976</v>
      </c>
      <c r="D779" s="6" t="s">
        <v>10977</v>
      </c>
      <c r="E779" s="82" t="s">
        <v>1905</v>
      </c>
      <c r="F779" s="6" t="s">
        <v>1952</v>
      </c>
      <c r="G779" s="6" t="s">
        <v>10978</v>
      </c>
      <c r="H779" s="10" t="s">
        <v>10979</v>
      </c>
      <c r="I779" s="10" t="s">
        <v>9469</v>
      </c>
      <c r="J779" s="7">
        <v>3600.0</v>
      </c>
      <c r="K779" s="7">
        <v>10800.0</v>
      </c>
      <c r="L779" s="6">
        <f t="shared" si="87"/>
        <v>1</v>
      </c>
    </row>
    <row r="780">
      <c r="A780" s="81" t="s">
        <v>10980</v>
      </c>
      <c r="B780" s="83" t="s">
        <v>9556</v>
      </c>
      <c r="C780" s="83">
        <v>3.0</v>
      </c>
      <c r="D780" s="80" t="s">
        <v>10981</v>
      </c>
      <c r="E780" s="6" t="s">
        <v>1902</v>
      </c>
      <c r="F780" s="81"/>
      <c r="G780" s="80"/>
      <c r="H780" s="80" t="s">
        <v>1263</v>
      </c>
      <c r="I780" s="80" t="s">
        <v>10982</v>
      </c>
      <c r="J780" s="84">
        <v>50000.0</v>
      </c>
      <c r="K780" s="30">
        <f>VLOOKUP(A780,'All Yearling Sale Lots'!$A$2:$O$3275,15)</f>
        <v>10800</v>
      </c>
      <c r="L780" s="6">
        <f t="shared" si="87"/>
        <v>0</v>
      </c>
    </row>
    <row r="781">
      <c r="A781" s="80" t="s">
        <v>6508</v>
      </c>
      <c r="B781" s="83" t="s">
        <v>9479</v>
      </c>
      <c r="C781" s="83">
        <v>438.0</v>
      </c>
      <c r="D781" s="80" t="s">
        <v>10983</v>
      </c>
      <c r="E781" s="6" t="s">
        <v>1905</v>
      </c>
      <c r="H781" s="80" t="s">
        <v>1449</v>
      </c>
      <c r="I781" s="80" t="s">
        <v>9799</v>
      </c>
      <c r="J781" s="84">
        <v>100000.0</v>
      </c>
      <c r="K781" s="30">
        <f>VLOOKUP(A781,'All Yearling Sale Lots'!$A$2:$O$3275,15)</f>
        <v>10800</v>
      </c>
      <c r="L781" s="92">
        <v>0.0</v>
      </c>
    </row>
    <row r="782">
      <c r="A782" s="6" t="s">
        <v>158</v>
      </c>
      <c r="B782" s="80" t="s">
        <v>1900</v>
      </c>
      <c r="C782" s="6">
        <v>209.0</v>
      </c>
      <c r="D782" s="6" t="s">
        <v>10984</v>
      </c>
      <c r="E782" s="6" t="s">
        <v>1902</v>
      </c>
      <c r="G782" s="6" t="s">
        <v>10985</v>
      </c>
      <c r="H782" s="6" t="s">
        <v>1614</v>
      </c>
      <c r="J782" s="6" t="s">
        <v>9938</v>
      </c>
      <c r="K782" s="30">
        <f>VLOOKUP(A782,'All Yearling Sale Lots'!$A$2:$O$3275,15)</f>
        <v>15000</v>
      </c>
      <c r="L782" s="6">
        <f t="shared" ref="L782:L783" si="89">IF(J782&lt;K782,1,0)</f>
        <v>0</v>
      </c>
    </row>
    <row r="783">
      <c r="A783" s="6" t="s">
        <v>158</v>
      </c>
      <c r="B783" s="80" t="s">
        <v>1900</v>
      </c>
      <c r="C783" s="6">
        <v>211.0</v>
      </c>
      <c r="D783" s="6" t="s">
        <v>10986</v>
      </c>
      <c r="E783" s="6" t="s">
        <v>1905</v>
      </c>
      <c r="G783" s="6" t="s">
        <v>10987</v>
      </c>
      <c r="H783" s="6" t="s">
        <v>1614</v>
      </c>
      <c r="J783" s="6" t="s">
        <v>9678</v>
      </c>
      <c r="K783" s="30">
        <f>VLOOKUP(A783,'All Yearling Sale Lots'!$A$2:$O$3275,15)</f>
        <v>15000</v>
      </c>
      <c r="L783" s="6">
        <f t="shared" si="89"/>
        <v>0</v>
      </c>
    </row>
    <row r="784">
      <c r="A784" s="100" t="s">
        <v>160</v>
      </c>
      <c r="B784" s="80" t="s">
        <v>2005</v>
      </c>
      <c r="C784" s="85">
        <v>908.0</v>
      </c>
      <c r="D784" s="6" t="s">
        <v>10988</v>
      </c>
      <c r="E784" s="80" t="s">
        <v>1902</v>
      </c>
      <c r="F784" s="80" t="s">
        <v>2019</v>
      </c>
      <c r="H784" s="80" t="s">
        <v>1449</v>
      </c>
      <c r="I784" s="86" t="s">
        <v>9629</v>
      </c>
      <c r="K784" s="30">
        <f>VLOOKUP(A784,'All Yearling Sale Lots'!$A$2:$O$3275,15)</f>
        <v>10000</v>
      </c>
      <c r="L784" s="93">
        <v>1.0</v>
      </c>
    </row>
    <row r="785">
      <c r="A785" s="26" t="s">
        <v>160</v>
      </c>
      <c r="B785" s="26" t="s">
        <v>2005</v>
      </c>
      <c r="C785" s="34">
        <v>908.0</v>
      </c>
      <c r="D785" s="27" t="s">
        <v>10988</v>
      </c>
      <c r="E785" s="26" t="s">
        <v>160</v>
      </c>
      <c r="F785" s="26" t="s">
        <v>1902</v>
      </c>
      <c r="G785" s="26" t="s">
        <v>10989</v>
      </c>
      <c r="H785" s="26" t="s">
        <v>1449</v>
      </c>
      <c r="I785" s="26" t="s">
        <v>9629</v>
      </c>
      <c r="K785" s="30">
        <f>VLOOKUP(A785,'All Yearling Sale Lots'!$A$2:$O$3275,15)</f>
        <v>10000</v>
      </c>
      <c r="L785" s="87">
        <v>1.0</v>
      </c>
    </row>
    <row r="786">
      <c r="A786" s="81" t="s">
        <v>160</v>
      </c>
      <c r="B786" s="80" t="s">
        <v>2005</v>
      </c>
      <c r="C786" s="85">
        <v>968.0</v>
      </c>
      <c r="D786" s="6" t="s">
        <v>10990</v>
      </c>
      <c r="E786" s="80" t="s">
        <v>1905</v>
      </c>
      <c r="F786" s="80" t="s">
        <v>2437</v>
      </c>
      <c r="H786" s="80" t="s">
        <v>1474</v>
      </c>
      <c r="I786" s="86" t="s">
        <v>9523</v>
      </c>
      <c r="K786" s="30">
        <f>VLOOKUP(A786,'All Yearling Sale Lots'!$A$2:$O$3275,15)</f>
        <v>10000</v>
      </c>
      <c r="L786" s="6">
        <f t="shared" ref="L786:L791" si="90">IF(J786&lt;K786,1,0)</f>
        <v>1</v>
      </c>
    </row>
    <row r="787">
      <c r="A787" s="26" t="s">
        <v>160</v>
      </c>
      <c r="B787" s="26" t="s">
        <v>2005</v>
      </c>
      <c r="C787" s="34">
        <v>968.0</v>
      </c>
      <c r="D787" s="27" t="s">
        <v>10990</v>
      </c>
      <c r="E787" s="26" t="s">
        <v>1905</v>
      </c>
      <c r="G787" s="26" t="s">
        <v>10991</v>
      </c>
      <c r="H787" s="26" t="s">
        <v>1474</v>
      </c>
      <c r="I787" s="26" t="s">
        <v>9523</v>
      </c>
      <c r="K787" s="30">
        <f>VLOOKUP(A787,'All Yearling Sale Lots'!$A$2:$O$3275,15)</f>
        <v>10000</v>
      </c>
      <c r="L787" s="6">
        <f t="shared" si="90"/>
        <v>1</v>
      </c>
    </row>
    <row r="788">
      <c r="A788" s="81" t="s">
        <v>160</v>
      </c>
      <c r="B788" s="80" t="s">
        <v>2005</v>
      </c>
      <c r="C788" s="85">
        <v>806.0</v>
      </c>
      <c r="D788" s="6" t="s">
        <v>10992</v>
      </c>
      <c r="E788" s="80" t="s">
        <v>1902</v>
      </c>
      <c r="F788" s="80" t="s">
        <v>2437</v>
      </c>
      <c r="H788" s="80" t="s">
        <v>1571</v>
      </c>
      <c r="I788" s="86" t="s">
        <v>9580</v>
      </c>
      <c r="K788" s="30">
        <f>VLOOKUP(A788,'All Yearling Sale Lots'!$A$2:$O$3275,15)</f>
        <v>10000</v>
      </c>
      <c r="L788" s="6">
        <f t="shared" si="90"/>
        <v>1</v>
      </c>
    </row>
    <row r="789">
      <c r="A789" s="26" t="s">
        <v>160</v>
      </c>
      <c r="B789" s="26" t="s">
        <v>2005</v>
      </c>
      <c r="C789" s="34">
        <v>806.0</v>
      </c>
      <c r="D789" s="27" t="s">
        <v>10992</v>
      </c>
      <c r="E789" s="26" t="s">
        <v>160</v>
      </c>
      <c r="F789" s="26" t="s">
        <v>1902</v>
      </c>
      <c r="G789" s="26" t="s">
        <v>10993</v>
      </c>
      <c r="H789" s="26" t="s">
        <v>1571</v>
      </c>
      <c r="I789" s="26" t="s">
        <v>9580</v>
      </c>
      <c r="K789" s="30">
        <f>VLOOKUP(A789,'All Yearling Sale Lots'!$A$2:$O$3275,15)</f>
        <v>10000</v>
      </c>
      <c r="L789" s="6">
        <f t="shared" si="90"/>
        <v>1</v>
      </c>
    </row>
    <row r="790">
      <c r="A790" s="80" t="s">
        <v>160</v>
      </c>
      <c r="B790" s="80" t="s">
        <v>9482</v>
      </c>
      <c r="C790" s="85">
        <v>693.0</v>
      </c>
      <c r="D790" s="6" t="s">
        <v>10994</v>
      </c>
      <c r="E790" s="80" t="s">
        <v>1905</v>
      </c>
      <c r="F790" s="80" t="s">
        <v>1952</v>
      </c>
      <c r="G790" s="80" t="s">
        <v>10995</v>
      </c>
      <c r="H790" s="86" t="s">
        <v>1636</v>
      </c>
      <c r="I790" s="80" t="s">
        <v>9469</v>
      </c>
      <c r="J790" s="80">
        <v>8000.0</v>
      </c>
      <c r="K790" s="30">
        <f>VLOOKUP(A790,'All Yearling Sale Lots'!$A$2:$O$3275,15)</f>
        <v>10000</v>
      </c>
      <c r="L790" s="6">
        <f t="shared" si="90"/>
        <v>1</v>
      </c>
    </row>
    <row r="791">
      <c r="A791" s="6" t="s">
        <v>160</v>
      </c>
      <c r="B791" s="81" t="s">
        <v>1949</v>
      </c>
      <c r="C791" s="6" t="s">
        <v>10996</v>
      </c>
      <c r="D791" s="6" t="s">
        <v>10997</v>
      </c>
      <c r="E791" s="82" t="s">
        <v>1905</v>
      </c>
      <c r="F791" s="6" t="s">
        <v>1952</v>
      </c>
      <c r="G791" s="6" t="s">
        <v>10998</v>
      </c>
      <c r="H791" s="10" t="s">
        <v>1729</v>
      </c>
      <c r="I791" s="10" t="s">
        <v>9469</v>
      </c>
      <c r="J791" s="7">
        <v>30000.0</v>
      </c>
      <c r="K791" s="7">
        <v>10000.0</v>
      </c>
      <c r="L791" s="6">
        <f t="shared" si="90"/>
        <v>0</v>
      </c>
    </row>
    <row r="792">
      <c r="A792" s="6" t="s">
        <v>10999</v>
      </c>
      <c r="B792" s="80" t="s">
        <v>9508</v>
      </c>
      <c r="C792" s="88" t="s">
        <v>4168</v>
      </c>
      <c r="D792" s="6" t="s">
        <v>11000</v>
      </c>
      <c r="E792" s="6" t="s">
        <v>1905</v>
      </c>
      <c r="F792" s="6" t="s">
        <v>1924</v>
      </c>
      <c r="G792" s="6" t="s">
        <v>11001</v>
      </c>
      <c r="H792" s="6" t="s">
        <v>1434</v>
      </c>
      <c r="I792" s="6" t="s">
        <v>9465</v>
      </c>
      <c r="J792" s="45"/>
      <c r="K792" s="30">
        <f>VLOOKUP(A792,'All Yearling Sale Lots'!$A$2:$O$3275,15)</f>
        <v>22500</v>
      </c>
      <c r="L792" s="80">
        <v>1.0</v>
      </c>
    </row>
    <row r="793">
      <c r="A793" s="6" t="s">
        <v>163</v>
      </c>
      <c r="B793" s="80" t="s">
        <v>1900</v>
      </c>
      <c r="C793" s="6">
        <v>207.0</v>
      </c>
      <c r="D793" s="6" t="s">
        <v>11002</v>
      </c>
      <c r="E793" s="6" t="s">
        <v>1902</v>
      </c>
      <c r="G793" s="6" t="s">
        <v>11003</v>
      </c>
      <c r="H793" s="6" t="s">
        <v>1418</v>
      </c>
      <c r="J793" s="6" t="s">
        <v>9458</v>
      </c>
      <c r="K793" s="30">
        <f>VLOOKUP(A793,'All Yearling Sale Lots'!$A$2:$O$3275,15)</f>
        <v>9600</v>
      </c>
      <c r="L793" s="80">
        <v>0.0</v>
      </c>
    </row>
    <row r="794">
      <c r="A794" s="6" t="s">
        <v>163</v>
      </c>
      <c r="B794" s="80" t="s">
        <v>1900</v>
      </c>
      <c r="C794" s="6">
        <v>52.0</v>
      </c>
      <c r="D794" s="6" t="s">
        <v>11004</v>
      </c>
      <c r="E794" s="6" t="s">
        <v>1905</v>
      </c>
      <c r="G794" s="6" t="s">
        <v>11005</v>
      </c>
      <c r="H794" s="6" t="s">
        <v>1723</v>
      </c>
      <c r="J794" s="6" t="s">
        <v>10377</v>
      </c>
      <c r="K794" s="30">
        <f>VLOOKUP(A794,'All Yearling Sale Lots'!$A$2:$O$3275,15)</f>
        <v>9600</v>
      </c>
      <c r="L794" s="6">
        <f t="shared" ref="L794:L809" si="91">IF(J794&lt;K794,1,0)</f>
        <v>0</v>
      </c>
    </row>
    <row r="795">
      <c r="A795" s="6" t="s">
        <v>163</v>
      </c>
      <c r="B795" s="26" t="s">
        <v>1937</v>
      </c>
      <c r="C795" s="44" t="s">
        <v>9209</v>
      </c>
      <c r="D795" s="6" t="s">
        <v>9210</v>
      </c>
      <c r="E795" s="6" t="s">
        <v>1902</v>
      </c>
      <c r="F795" s="6" t="s">
        <v>1924</v>
      </c>
      <c r="G795" s="6" t="s">
        <v>9211</v>
      </c>
      <c r="H795" s="6" t="s">
        <v>1605</v>
      </c>
      <c r="I795" s="6" t="s">
        <v>9469</v>
      </c>
      <c r="J795" s="45">
        <v>30000.0</v>
      </c>
      <c r="K795" s="30">
        <f>VLOOKUP(A795,'All Yearling Sale Lots'!$A$2:$O$3275,15)</f>
        <v>9600</v>
      </c>
      <c r="L795" s="6">
        <f t="shared" si="91"/>
        <v>0</v>
      </c>
    </row>
    <row r="796">
      <c r="A796" s="25" t="s">
        <v>163</v>
      </c>
      <c r="B796" s="35" t="s">
        <v>1949</v>
      </c>
      <c r="C796" s="27" t="s">
        <v>11006</v>
      </c>
      <c r="D796" s="28" t="s">
        <v>11007</v>
      </c>
      <c r="E796" s="28" t="s">
        <v>1902</v>
      </c>
      <c r="F796" s="28" t="s">
        <v>1924</v>
      </c>
      <c r="G796" s="28" t="s">
        <v>11008</v>
      </c>
      <c r="H796" s="32" t="s">
        <v>1873</v>
      </c>
      <c r="I796" s="32" t="s">
        <v>9465</v>
      </c>
      <c r="J796" s="29">
        <v>1800.0</v>
      </c>
      <c r="K796" s="49">
        <v>1500.0</v>
      </c>
      <c r="L796" s="6">
        <f t="shared" si="91"/>
        <v>0</v>
      </c>
    </row>
    <row r="797">
      <c r="A797" s="25" t="s">
        <v>163</v>
      </c>
      <c r="B797" s="35" t="s">
        <v>1983</v>
      </c>
      <c r="C797" s="27" t="s">
        <v>11009</v>
      </c>
      <c r="D797" s="28" t="s">
        <v>11010</v>
      </c>
      <c r="E797" s="28" t="s">
        <v>1905</v>
      </c>
      <c r="F797" s="28" t="s">
        <v>1924</v>
      </c>
      <c r="G797" s="28" t="s">
        <v>11011</v>
      </c>
      <c r="H797" s="32" t="s">
        <v>1724</v>
      </c>
      <c r="I797" s="32" t="s">
        <v>9465</v>
      </c>
      <c r="J797" s="29">
        <v>0.0</v>
      </c>
      <c r="K797" s="49"/>
      <c r="L797" s="6">
        <f t="shared" si="91"/>
        <v>0</v>
      </c>
    </row>
    <row r="798">
      <c r="A798" s="6" t="s">
        <v>163</v>
      </c>
      <c r="B798" s="81" t="s">
        <v>1949</v>
      </c>
      <c r="C798" s="6" t="s">
        <v>11012</v>
      </c>
      <c r="D798" s="6" t="s">
        <v>11013</v>
      </c>
      <c r="E798" s="82" t="s">
        <v>1905</v>
      </c>
      <c r="F798" s="6" t="s">
        <v>1924</v>
      </c>
      <c r="G798" s="6" t="s">
        <v>11014</v>
      </c>
      <c r="H798" s="10" t="s">
        <v>1578</v>
      </c>
      <c r="I798" s="10" t="s">
        <v>9469</v>
      </c>
      <c r="J798" s="7">
        <v>2400.0</v>
      </c>
      <c r="K798" s="7">
        <v>9600.0</v>
      </c>
      <c r="L798" s="6">
        <f t="shared" si="91"/>
        <v>1</v>
      </c>
    </row>
    <row r="799">
      <c r="A799" s="80" t="str">
        <f>LEFT(G799, FIND(" x ", G799) - 1)</f>
        <v>Wooded (IRE)</v>
      </c>
      <c r="B799" s="80" t="s">
        <v>9482</v>
      </c>
      <c r="C799" s="85">
        <v>580.0</v>
      </c>
      <c r="D799" s="6" t="str">
        <f>CONCAT(A799,G799)</f>
        <v>Wooded (IRE)Wooded (IRE) x Alanannda (IRE)</v>
      </c>
      <c r="E799" s="80" t="s">
        <v>9563</v>
      </c>
      <c r="F799" s="80" t="s">
        <v>2010</v>
      </c>
      <c r="G799" s="80" t="s">
        <v>11015</v>
      </c>
      <c r="H799" s="80" t="s">
        <v>1772</v>
      </c>
      <c r="I799" s="80" t="s">
        <v>9715</v>
      </c>
      <c r="J799" s="6">
        <v>0.0</v>
      </c>
      <c r="K799" s="30">
        <f>VLOOKUP(A799,'All Yearling Sale Lots'!$A$2:$O$3275,15)</f>
        <v>10000</v>
      </c>
      <c r="L799" s="6">
        <f t="shared" si="91"/>
        <v>1</v>
      </c>
    </row>
    <row r="800">
      <c r="A800" s="80" t="s">
        <v>165</v>
      </c>
      <c r="B800" s="83" t="s">
        <v>9479</v>
      </c>
      <c r="C800" s="83">
        <v>453.0</v>
      </c>
      <c r="D800" s="80" t="s">
        <v>11016</v>
      </c>
      <c r="E800" s="6" t="s">
        <v>1905</v>
      </c>
      <c r="H800" s="80" t="s">
        <v>1685</v>
      </c>
      <c r="I800" s="80" t="s">
        <v>11017</v>
      </c>
      <c r="J800" s="90">
        <v>50000.0</v>
      </c>
      <c r="K800" s="30">
        <f>VLOOKUP(A800,'All Yearling Sale Lots'!$A$2:$O$3275,15)</f>
        <v>200000</v>
      </c>
      <c r="L800" s="6">
        <f t="shared" si="91"/>
        <v>1</v>
      </c>
    </row>
    <row r="801">
      <c r="A801" s="81" t="s">
        <v>165</v>
      </c>
      <c r="B801" s="94" t="s">
        <v>9556</v>
      </c>
      <c r="C801" s="83">
        <v>87.0</v>
      </c>
      <c r="D801" s="80" t="s">
        <v>11018</v>
      </c>
      <c r="E801" s="6" t="s">
        <v>1905</v>
      </c>
      <c r="F801" s="81"/>
      <c r="G801" s="80"/>
      <c r="H801" s="80" t="s">
        <v>1493</v>
      </c>
      <c r="I801" s="80" t="s">
        <v>11019</v>
      </c>
      <c r="J801" s="102"/>
      <c r="K801" s="30">
        <f>VLOOKUP(A801,'All Yearling Sale Lots'!$A$2:$O$3275,15)</f>
        <v>200000</v>
      </c>
      <c r="L801" s="6">
        <f t="shared" si="91"/>
        <v>1</v>
      </c>
    </row>
    <row r="802">
      <c r="A802" s="81" t="s">
        <v>165</v>
      </c>
      <c r="B802" s="83" t="s">
        <v>9556</v>
      </c>
      <c r="C802" s="83">
        <v>229.0</v>
      </c>
      <c r="D802" s="80" t="s">
        <v>11020</v>
      </c>
      <c r="E802" s="6" t="s">
        <v>1905</v>
      </c>
      <c r="F802" s="81"/>
      <c r="G802" s="80"/>
      <c r="H802" s="80" t="s">
        <v>1839</v>
      </c>
      <c r="I802" s="80" t="s">
        <v>9555</v>
      </c>
      <c r="J802" s="91">
        <v>40000.0</v>
      </c>
      <c r="K802" s="30">
        <f>VLOOKUP(A802,'All Yearling Sale Lots'!$A$2:$O$3275,15)</f>
        <v>200000</v>
      </c>
      <c r="L802" s="6">
        <f t="shared" si="91"/>
        <v>1</v>
      </c>
    </row>
    <row r="803">
      <c r="A803" s="28" t="s">
        <v>165</v>
      </c>
      <c r="B803" s="26" t="s">
        <v>9609</v>
      </c>
      <c r="C803" s="39" t="s">
        <v>3504</v>
      </c>
      <c r="D803" s="28" t="s">
        <v>11021</v>
      </c>
      <c r="E803" s="28" t="s">
        <v>1905</v>
      </c>
      <c r="F803" s="28" t="s">
        <v>1924</v>
      </c>
      <c r="G803" s="53" t="s">
        <v>75</v>
      </c>
      <c r="H803" s="28" t="s">
        <v>1726</v>
      </c>
      <c r="I803" s="28" t="s">
        <v>9465</v>
      </c>
      <c r="K803" s="30">
        <f>VLOOKUP(A803,'All Yearling Sale Lots'!$A$2:$O$3275,15)</f>
        <v>200000</v>
      </c>
      <c r="L803" s="6">
        <f t="shared" si="91"/>
        <v>1</v>
      </c>
    </row>
    <row r="804">
      <c r="A804" s="81" t="s">
        <v>11022</v>
      </c>
      <c r="B804" s="83" t="s">
        <v>9556</v>
      </c>
      <c r="C804" s="83" t="s">
        <v>11023</v>
      </c>
      <c r="D804" s="80" t="s">
        <v>11024</v>
      </c>
      <c r="E804" s="6" t="s">
        <v>1902</v>
      </c>
      <c r="F804" s="81"/>
      <c r="G804" s="80"/>
      <c r="H804" s="80" t="s">
        <v>1685</v>
      </c>
      <c r="I804" s="80" t="s">
        <v>11025</v>
      </c>
      <c r="J804" s="84">
        <v>95000.0</v>
      </c>
      <c r="K804" s="30">
        <f>VLOOKUP(A804,'All Yearling Sale Lots'!$A$2:$O$3275,15)</f>
        <v>200000</v>
      </c>
      <c r="L804" s="6">
        <f t="shared" si="91"/>
        <v>1</v>
      </c>
    </row>
    <row r="805">
      <c r="A805" s="80" t="s">
        <v>11022</v>
      </c>
      <c r="B805" s="80" t="s">
        <v>9609</v>
      </c>
      <c r="C805" s="106" t="s">
        <v>3510</v>
      </c>
      <c r="D805" s="6" t="s">
        <v>11026</v>
      </c>
      <c r="E805" s="6" t="s">
        <v>1905</v>
      </c>
      <c r="F805" s="6" t="s">
        <v>1924</v>
      </c>
      <c r="G805" s="6" t="s">
        <v>75</v>
      </c>
      <c r="H805" s="6" t="s">
        <v>1867</v>
      </c>
      <c r="I805" s="99" t="s">
        <v>9469</v>
      </c>
      <c r="J805" s="96">
        <v>144000.0</v>
      </c>
      <c r="K805" s="30">
        <f>VLOOKUP(A805,'All Yearling Sale Lots'!$A$2:$O$3275,15)</f>
        <v>200000</v>
      </c>
      <c r="L805" s="6">
        <f t="shared" si="91"/>
        <v>1</v>
      </c>
    </row>
    <row r="806">
      <c r="A806" s="80" t="s">
        <v>166</v>
      </c>
      <c r="B806" s="80" t="s">
        <v>1937</v>
      </c>
      <c r="C806" s="44" t="s">
        <v>11027</v>
      </c>
      <c r="D806" s="6" t="s">
        <v>11028</v>
      </c>
      <c r="E806" s="6" t="s">
        <v>1902</v>
      </c>
      <c r="F806" s="6" t="s">
        <v>1952</v>
      </c>
      <c r="H806" s="6" t="s">
        <v>1839</v>
      </c>
      <c r="I806" s="6" t="s">
        <v>9465</v>
      </c>
      <c r="J806" s="45">
        <v>42000.0</v>
      </c>
      <c r="K806" s="30">
        <f>VLOOKUP(A806,'All Yearling Sale Lots'!$A$2:$O$3275,15)</f>
        <v>10200</v>
      </c>
      <c r="L806" s="6">
        <f t="shared" si="91"/>
        <v>0</v>
      </c>
    </row>
    <row r="807">
      <c r="A807" s="80" t="s">
        <v>11029</v>
      </c>
      <c r="B807" s="85" t="s">
        <v>9482</v>
      </c>
      <c r="C807" s="85">
        <v>571.0</v>
      </c>
      <c r="D807" s="6" t="str">
        <f>CONCAT(A807,G807)</f>
        <v>Zorka (FR)Zorra Chope (FR)</v>
      </c>
      <c r="E807" s="80" t="s">
        <v>9578</v>
      </c>
      <c r="F807" s="80" t="s">
        <v>2007</v>
      </c>
      <c r="G807" s="80" t="s">
        <v>11030</v>
      </c>
      <c r="H807" s="80" t="s">
        <v>1852</v>
      </c>
      <c r="I807" s="80" t="s">
        <v>9469</v>
      </c>
      <c r="J807" s="6">
        <v>2.3E7</v>
      </c>
      <c r="K807" s="30">
        <f>VLOOKUP(A807,'All Yearling Sale Lots'!$A$2:$O$3275,15)</f>
        <v>10000</v>
      </c>
      <c r="L807" s="6">
        <f t="shared" si="91"/>
        <v>0</v>
      </c>
    </row>
    <row r="808">
      <c r="A808" s="81" t="s">
        <v>168</v>
      </c>
      <c r="B808" s="94" t="s">
        <v>9556</v>
      </c>
      <c r="C808" s="83">
        <v>223.0</v>
      </c>
      <c r="D808" s="80" t="s">
        <v>11031</v>
      </c>
      <c r="E808" s="6" t="s">
        <v>1902</v>
      </c>
      <c r="F808" s="81"/>
      <c r="G808" s="80"/>
      <c r="H808" s="80" t="s">
        <v>1882</v>
      </c>
      <c r="I808" s="80" t="s">
        <v>9676</v>
      </c>
      <c r="J808" s="91">
        <v>45000.0</v>
      </c>
      <c r="K808" s="30">
        <f>VLOOKUP(A808,'All Yearling Sale Lots'!$A$2:$O$3275,15)</f>
        <v>25000</v>
      </c>
      <c r="L808" s="6">
        <f t="shared" si="91"/>
        <v>0</v>
      </c>
    </row>
    <row r="809">
      <c r="A809" s="28" t="s">
        <v>168</v>
      </c>
      <c r="B809" s="26" t="s">
        <v>9609</v>
      </c>
      <c r="C809" s="39" t="s">
        <v>8209</v>
      </c>
      <c r="D809" s="28" t="s">
        <v>11032</v>
      </c>
      <c r="E809" s="28" t="s">
        <v>1905</v>
      </c>
      <c r="F809" s="28" t="s">
        <v>1952</v>
      </c>
      <c r="G809" s="53" t="s">
        <v>9385</v>
      </c>
      <c r="H809" s="28" t="s">
        <v>1476</v>
      </c>
      <c r="I809" s="28" t="s">
        <v>9465</v>
      </c>
      <c r="K809" s="30">
        <f>VLOOKUP(A809,'All Yearling Sale Lots'!$A$2:$O$3275,15)</f>
        <v>25000</v>
      </c>
      <c r="L809" s="6">
        <f t="shared" si="91"/>
        <v>1</v>
      </c>
    </row>
    <row r="810">
      <c r="A810" s="6" t="s">
        <v>168</v>
      </c>
      <c r="B810" s="80" t="s">
        <v>1937</v>
      </c>
      <c r="C810" s="44" t="s">
        <v>11033</v>
      </c>
      <c r="D810" s="6" t="s">
        <v>11034</v>
      </c>
      <c r="E810" s="6" t="s">
        <v>1902</v>
      </c>
      <c r="F810" s="6" t="s">
        <v>1924</v>
      </c>
      <c r="H810" s="6" t="s">
        <v>1450</v>
      </c>
      <c r="I810" s="6" t="s">
        <v>9469</v>
      </c>
      <c r="J810" s="45">
        <v>10000.0</v>
      </c>
      <c r="K810" s="30">
        <f>VLOOKUP(A810,'All Yearling Sale Lots'!$A$2:$O$3275,15)</f>
        <v>25000</v>
      </c>
      <c r="L810" s="26">
        <v>1.0</v>
      </c>
    </row>
    <row r="811">
      <c r="A811" s="6" t="s">
        <v>168</v>
      </c>
      <c r="B811" s="26" t="s">
        <v>1937</v>
      </c>
      <c r="C811" s="44" t="s">
        <v>11035</v>
      </c>
      <c r="D811" s="6" t="s">
        <v>11036</v>
      </c>
      <c r="E811" s="6" t="s">
        <v>1905</v>
      </c>
      <c r="F811" s="6" t="s">
        <v>1924</v>
      </c>
      <c r="G811" s="6" t="s">
        <v>11037</v>
      </c>
      <c r="H811" s="6" t="s">
        <v>1626</v>
      </c>
      <c r="I811" s="6" t="s">
        <v>9469</v>
      </c>
      <c r="J811" s="45">
        <v>80000.0</v>
      </c>
      <c r="K811" s="30">
        <f>VLOOKUP(A811,'All Yearling Sale Lots'!$A$2:$O$3275,15)</f>
        <v>25000</v>
      </c>
      <c r="L811" s="6">
        <f t="shared" ref="L811:L816" si="92">IF(J811&lt;K811,1,0)</f>
        <v>0</v>
      </c>
    </row>
    <row r="812">
      <c r="A812" s="6" t="s">
        <v>168</v>
      </c>
      <c r="B812" s="26" t="s">
        <v>1937</v>
      </c>
      <c r="C812" s="44" t="s">
        <v>11038</v>
      </c>
      <c r="D812" s="6" t="s">
        <v>11039</v>
      </c>
      <c r="E812" s="6" t="s">
        <v>1905</v>
      </c>
      <c r="F812" s="6" t="s">
        <v>1924</v>
      </c>
      <c r="G812" s="6" t="s">
        <v>11040</v>
      </c>
      <c r="H812" s="6" t="s">
        <v>1653</v>
      </c>
      <c r="I812" s="6" t="s">
        <v>9469</v>
      </c>
      <c r="J812" s="45">
        <v>30000.0</v>
      </c>
      <c r="K812" s="30">
        <f>VLOOKUP(A812,'All Yearling Sale Lots'!$A$2:$O$3275,15)</f>
        <v>25000</v>
      </c>
      <c r="L812" s="6">
        <f t="shared" si="92"/>
        <v>0</v>
      </c>
    </row>
    <row r="813">
      <c r="A813" s="6" t="s">
        <v>168</v>
      </c>
      <c r="B813" s="80" t="s">
        <v>1937</v>
      </c>
      <c r="C813" s="44" t="s">
        <v>4598</v>
      </c>
      <c r="D813" s="6" t="s">
        <v>11041</v>
      </c>
      <c r="E813" s="6" t="s">
        <v>1902</v>
      </c>
      <c r="F813" s="6" t="s">
        <v>1952</v>
      </c>
      <c r="G813" s="6" t="s">
        <v>11042</v>
      </c>
      <c r="H813" s="6" t="s">
        <v>1726</v>
      </c>
      <c r="I813" s="6" t="s">
        <v>9469</v>
      </c>
      <c r="J813" s="45">
        <v>50000.0</v>
      </c>
      <c r="K813" s="30">
        <f>VLOOKUP(A813,'All Yearling Sale Lots'!$A$2:$O$3275,15)</f>
        <v>25000</v>
      </c>
      <c r="L813" s="6">
        <f t="shared" si="92"/>
        <v>0</v>
      </c>
    </row>
    <row r="814">
      <c r="A814" s="6" t="s">
        <v>168</v>
      </c>
      <c r="B814" s="80" t="s">
        <v>1937</v>
      </c>
      <c r="C814" s="44" t="s">
        <v>11043</v>
      </c>
      <c r="D814" s="6" t="s">
        <v>11044</v>
      </c>
      <c r="E814" s="6" t="s">
        <v>1905</v>
      </c>
      <c r="F814" s="6" t="s">
        <v>1952</v>
      </c>
      <c r="G814" s="6" t="s">
        <v>11045</v>
      </c>
      <c r="H814" s="6" t="s">
        <v>1726</v>
      </c>
      <c r="I814" s="6" t="s">
        <v>9469</v>
      </c>
      <c r="J814" s="45">
        <v>55000.0</v>
      </c>
      <c r="K814" s="30">
        <f>VLOOKUP(A814,'All Yearling Sale Lots'!$A$2:$O$3275,15)</f>
        <v>25000</v>
      </c>
      <c r="L814" s="6">
        <f t="shared" si="92"/>
        <v>0</v>
      </c>
    </row>
    <row r="815">
      <c r="B815" s="82"/>
      <c r="C815" s="82"/>
      <c r="K815" s="108"/>
      <c r="L815" s="6">
        <f t="shared" si="92"/>
        <v>0</v>
      </c>
    </row>
    <row r="816">
      <c r="B816" s="82"/>
      <c r="C816" s="82"/>
      <c r="K816" s="108"/>
      <c r="L816" s="6">
        <f t="shared" si="92"/>
        <v>0</v>
      </c>
    </row>
    <row r="817">
      <c r="B817" s="82"/>
      <c r="C817" s="82"/>
      <c r="I817" s="82"/>
    </row>
    <row r="818">
      <c r="B818" s="82"/>
      <c r="C818" s="82"/>
      <c r="I818" s="82"/>
    </row>
    <row r="819">
      <c r="B819" s="82"/>
      <c r="C819" s="82"/>
      <c r="I819" s="82"/>
    </row>
    <row r="820">
      <c r="B820" s="82"/>
      <c r="C820" s="82"/>
      <c r="I820" s="82"/>
    </row>
    <row r="821">
      <c r="B821" s="82"/>
      <c r="C821" s="82"/>
      <c r="I821" s="82"/>
    </row>
    <row r="822">
      <c r="B822" s="82"/>
      <c r="C822" s="82"/>
      <c r="I822" s="82"/>
    </row>
    <row r="823">
      <c r="B823" s="82"/>
      <c r="C823" s="82"/>
      <c r="K823" s="108"/>
    </row>
    <row r="824">
      <c r="B824" s="82"/>
      <c r="C824" s="82"/>
      <c r="K824" s="108"/>
    </row>
    <row r="825">
      <c r="B825" s="82"/>
      <c r="C825" s="82"/>
      <c r="K825" s="108"/>
    </row>
    <row r="826">
      <c r="B826" s="82"/>
      <c r="C826" s="82"/>
      <c r="K826" s="108"/>
    </row>
    <row r="827">
      <c r="B827" s="82"/>
      <c r="C827" s="82"/>
      <c r="K827" s="108"/>
    </row>
    <row r="828">
      <c r="B828" s="82"/>
      <c r="C828" s="82"/>
      <c r="K828" s="108"/>
    </row>
    <row r="829">
      <c r="B829" s="82"/>
      <c r="C829" s="82"/>
      <c r="K829" s="108"/>
    </row>
    <row r="830">
      <c r="B830" s="82"/>
      <c r="C830" s="82"/>
      <c r="K830" s="108"/>
    </row>
    <row r="831">
      <c r="B831" s="82"/>
      <c r="C831" s="82"/>
      <c r="K831" s="108"/>
    </row>
    <row r="832">
      <c r="B832" s="82"/>
      <c r="C832" s="82"/>
      <c r="K832" s="108"/>
    </row>
    <row r="833">
      <c r="B833" s="82"/>
      <c r="C833" s="82"/>
      <c r="K833" s="108"/>
    </row>
    <row r="834">
      <c r="B834" s="82"/>
      <c r="C834" s="82"/>
      <c r="K834" s="108"/>
    </row>
    <row r="835">
      <c r="B835" s="82"/>
      <c r="C835" s="82"/>
      <c r="K835" s="108"/>
    </row>
    <row r="836">
      <c r="B836" s="82"/>
      <c r="C836" s="82"/>
      <c r="K836" s="108"/>
    </row>
    <row r="837">
      <c r="B837" s="82"/>
      <c r="C837" s="82"/>
      <c r="K837" s="108"/>
    </row>
    <row r="838">
      <c r="B838" s="82"/>
      <c r="C838" s="82"/>
      <c r="K838" s="108"/>
    </row>
    <row r="839">
      <c r="B839" s="82"/>
      <c r="C839" s="82"/>
      <c r="K839" s="108"/>
    </row>
    <row r="840">
      <c r="B840" s="82"/>
      <c r="C840" s="82"/>
      <c r="K840" s="108"/>
    </row>
    <row r="841">
      <c r="B841" s="82"/>
      <c r="C841" s="82"/>
      <c r="K841" s="108"/>
    </row>
    <row r="842">
      <c r="B842" s="82"/>
      <c r="C842" s="82"/>
      <c r="K842" s="108"/>
    </row>
    <row r="843">
      <c r="B843" s="82"/>
      <c r="C843" s="82"/>
      <c r="K843" s="108"/>
    </row>
    <row r="844">
      <c r="B844" s="82"/>
      <c r="C844" s="82"/>
      <c r="K844" s="108"/>
    </row>
    <row r="845">
      <c r="B845" s="82"/>
      <c r="C845" s="82"/>
      <c r="K845" s="108"/>
    </row>
    <row r="846">
      <c r="B846" s="82"/>
      <c r="C846" s="82"/>
      <c r="K846" s="108"/>
    </row>
    <row r="847">
      <c r="B847" s="82"/>
      <c r="C847" s="82"/>
      <c r="K847" s="108"/>
    </row>
    <row r="848">
      <c r="B848" s="82"/>
      <c r="C848" s="82"/>
      <c r="K848" s="108"/>
    </row>
    <row r="849">
      <c r="B849" s="82"/>
      <c r="C849" s="82"/>
      <c r="K849" s="108"/>
    </row>
    <row r="850">
      <c r="B850" s="82"/>
      <c r="C850" s="82"/>
      <c r="K850" s="108"/>
    </row>
    <row r="851">
      <c r="B851" s="82"/>
      <c r="C851" s="82"/>
      <c r="K851" s="108"/>
    </row>
    <row r="852">
      <c r="B852" s="82"/>
      <c r="C852" s="82"/>
      <c r="K852" s="108"/>
    </row>
    <row r="853">
      <c r="B853" s="82"/>
      <c r="C853" s="82"/>
      <c r="K853" s="108"/>
    </row>
    <row r="854">
      <c r="B854" s="82"/>
      <c r="C854" s="82"/>
      <c r="K854" s="108"/>
    </row>
    <row r="855">
      <c r="B855" s="82"/>
      <c r="C855" s="82"/>
      <c r="K855" s="108"/>
    </row>
    <row r="856">
      <c r="B856" s="82"/>
      <c r="C856" s="82"/>
      <c r="K856" s="108"/>
    </row>
    <row r="857">
      <c r="B857" s="82"/>
      <c r="C857" s="82"/>
      <c r="K857" s="108"/>
    </row>
    <row r="858">
      <c r="B858" s="82"/>
      <c r="C858" s="82"/>
      <c r="K858" s="108"/>
    </row>
    <row r="859">
      <c r="B859" s="82"/>
      <c r="C859" s="82"/>
      <c r="K859" s="108"/>
    </row>
    <row r="860">
      <c r="B860" s="82"/>
      <c r="C860" s="82"/>
      <c r="K860" s="108"/>
    </row>
    <row r="861">
      <c r="B861" s="82"/>
      <c r="C861" s="82"/>
      <c r="K861" s="108"/>
    </row>
    <row r="862">
      <c r="B862" s="82"/>
      <c r="C862" s="82"/>
      <c r="K862" s="108"/>
    </row>
    <row r="863">
      <c r="B863" s="82"/>
      <c r="C863" s="82"/>
      <c r="K863" s="108"/>
    </row>
    <row r="864">
      <c r="B864" s="82"/>
      <c r="C864" s="82"/>
      <c r="K864" s="108"/>
    </row>
    <row r="865">
      <c r="B865" s="82"/>
      <c r="C865" s="82"/>
      <c r="K865" s="108"/>
    </row>
    <row r="866">
      <c r="B866" s="82"/>
      <c r="C866" s="82"/>
      <c r="K866" s="108"/>
    </row>
    <row r="867">
      <c r="B867" s="82"/>
      <c r="C867" s="82"/>
      <c r="K867" s="108"/>
    </row>
    <row r="868">
      <c r="B868" s="82"/>
      <c r="C868" s="82"/>
      <c r="K868" s="108"/>
    </row>
    <row r="869">
      <c r="B869" s="82"/>
      <c r="C869" s="82"/>
      <c r="K869" s="108"/>
    </row>
    <row r="870">
      <c r="B870" s="82"/>
      <c r="C870" s="82"/>
      <c r="K870" s="108"/>
    </row>
    <row r="871">
      <c r="B871" s="82"/>
      <c r="C871" s="82"/>
      <c r="K871" s="108"/>
    </row>
    <row r="872">
      <c r="B872" s="82"/>
      <c r="C872" s="82"/>
      <c r="K872" s="108"/>
    </row>
    <row r="873">
      <c r="B873" s="82"/>
      <c r="C873" s="82"/>
      <c r="K873" s="108"/>
    </row>
    <row r="874">
      <c r="B874" s="82"/>
      <c r="C874" s="82"/>
      <c r="K874" s="108"/>
    </row>
    <row r="875">
      <c r="B875" s="82"/>
      <c r="C875" s="82"/>
      <c r="K875" s="108"/>
    </row>
    <row r="876">
      <c r="B876" s="82"/>
      <c r="C876" s="82"/>
      <c r="K876" s="108"/>
    </row>
    <row r="877">
      <c r="B877" s="82"/>
      <c r="C877" s="82"/>
      <c r="K877" s="108"/>
    </row>
    <row r="878">
      <c r="B878" s="82"/>
      <c r="C878" s="82"/>
      <c r="K878" s="108"/>
    </row>
    <row r="879">
      <c r="B879" s="82"/>
      <c r="C879" s="82"/>
      <c r="K879" s="108"/>
    </row>
    <row r="880">
      <c r="B880" s="82"/>
      <c r="C880" s="82"/>
      <c r="K880" s="108"/>
    </row>
    <row r="881">
      <c r="B881" s="82"/>
      <c r="C881" s="82"/>
      <c r="K881" s="108"/>
    </row>
    <row r="882">
      <c r="B882" s="82"/>
      <c r="C882" s="82"/>
      <c r="K882" s="108"/>
    </row>
    <row r="883">
      <c r="B883" s="82"/>
      <c r="C883" s="82"/>
      <c r="K883" s="108"/>
    </row>
    <row r="884">
      <c r="B884" s="82"/>
      <c r="C884" s="82"/>
      <c r="K884" s="108"/>
    </row>
    <row r="885">
      <c r="B885" s="82"/>
      <c r="C885" s="82"/>
      <c r="K885" s="108"/>
    </row>
    <row r="886">
      <c r="B886" s="82"/>
      <c r="C886" s="82"/>
      <c r="K886" s="108"/>
    </row>
    <row r="887">
      <c r="B887" s="82"/>
      <c r="C887" s="82"/>
      <c r="K887" s="108"/>
    </row>
    <row r="888">
      <c r="B888" s="82"/>
      <c r="C888" s="82"/>
      <c r="K888" s="108"/>
    </row>
    <row r="889">
      <c r="B889" s="82"/>
      <c r="C889" s="82"/>
      <c r="K889" s="108"/>
    </row>
    <row r="890">
      <c r="B890" s="82"/>
      <c r="C890" s="82"/>
      <c r="K890" s="108"/>
    </row>
    <row r="891">
      <c r="B891" s="82"/>
      <c r="C891" s="82"/>
      <c r="K891" s="108"/>
    </row>
    <row r="892">
      <c r="B892" s="82"/>
      <c r="C892" s="82"/>
      <c r="K892" s="108"/>
    </row>
    <row r="893">
      <c r="B893" s="82"/>
      <c r="C893" s="82"/>
      <c r="K893" s="108"/>
    </row>
    <row r="894">
      <c r="B894" s="82"/>
      <c r="C894" s="82"/>
      <c r="K894" s="108"/>
    </row>
    <row r="895">
      <c r="B895" s="82"/>
      <c r="C895" s="82"/>
      <c r="K895" s="108"/>
    </row>
    <row r="896">
      <c r="B896" s="82"/>
      <c r="C896" s="82"/>
      <c r="K896" s="108"/>
    </row>
    <row r="897">
      <c r="B897" s="82"/>
      <c r="C897" s="82"/>
      <c r="K897" s="108"/>
    </row>
    <row r="898">
      <c r="B898" s="82"/>
      <c r="C898" s="82"/>
      <c r="K898" s="108"/>
    </row>
    <row r="899">
      <c r="B899" s="82"/>
      <c r="C899" s="82"/>
      <c r="K899" s="108"/>
    </row>
    <row r="900">
      <c r="B900" s="82"/>
      <c r="C900" s="82"/>
      <c r="K900" s="108"/>
    </row>
    <row r="901">
      <c r="B901" s="82"/>
      <c r="C901" s="82"/>
      <c r="K901" s="108"/>
    </row>
    <row r="902">
      <c r="B902" s="82"/>
      <c r="C902" s="82"/>
      <c r="K902" s="108"/>
    </row>
    <row r="903">
      <c r="B903" s="82"/>
      <c r="C903" s="82"/>
      <c r="K903" s="108"/>
    </row>
    <row r="904">
      <c r="B904" s="82"/>
      <c r="C904" s="82"/>
      <c r="K904" s="108"/>
    </row>
    <row r="905">
      <c r="B905" s="82"/>
      <c r="C905" s="82"/>
      <c r="K905" s="108"/>
    </row>
    <row r="906">
      <c r="B906" s="82"/>
      <c r="C906" s="82"/>
      <c r="K906" s="108"/>
    </row>
    <row r="907">
      <c r="B907" s="82"/>
      <c r="C907" s="82"/>
      <c r="K907" s="108"/>
    </row>
    <row r="908">
      <c r="B908" s="82"/>
      <c r="C908" s="82"/>
      <c r="K908" s="108"/>
    </row>
    <row r="909">
      <c r="B909" s="82"/>
      <c r="C909" s="82"/>
      <c r="K909" s="108"/>
    </row>
    <row r="910">
      <c r="B910" s="82"/>
      <c r="C910" s="82"/>
      <c r="K910" s="108"/>
    </row>
    <row r="911">
      <c r="B911" s="82"/>
      <c r="C911" s="82"/>
      <c r="K911" s="108"/>
    </row>
    <row r="912">
      <c r="B912" s="82"/>
      <c r="C912" s="82"/>
      <c r="K912" s="108"/>
    </row>
    <row r="913">
      <c r="B913" s="82"/>
      <c r="C913" s="82"/>
      <c r="K913" s="108"/>
    </row>
    <row r="914">
      <c r="B914" s="82"/>
      <c r="C914" s="82"/>
      <c r="K914" s="108"/>
    </row>
    <row r="915">
      <c r="B915" s="82"/>
      <c r="C915" s="82"/>
      <c r="K915" s="108"/>
    </row>
    <row r="916">
      <c r="B916" s="82"/>
      <c r="C916" s="82"/>
      <c r="K916" s="108"/>
    </row>
    <row r="917">
      <c r="B917" s="82"/>
      <c r="C917" s="82"/>
      <c r="K917" s="108"/>
    </row>
    <row r="918">
      <c r="B918" s="82"/>
      <c r="C918" s="82"/>
      <c r="K918" s="108"/>
    </row>
    <row r="919">
      <c r="B919" s="82"/>
      <c r="C919" s="82"/>
      <c r="K919" s="108"/>
    </row>
    <row r="920">
      <c r="B920" s="82"/>
      <c r="C920" s="82"/>
      <c r="K920" s="108"/>
    </row>
    <row r="921">
      <c r="B921" s="82"/>
      <c r="C921" s="82"/>
      <c r="K921" s="108"/>
    </row>
    <row r="922">
      <c r="B922" s="82"/>
      <c r="C922" s="82"/>
      <c r="K922" s="108"/>
    </row>
    <row r="923">
      <c r="B923" s="82"/>
      <c r="C923" s="82"/>
      <c r="K923" s="108"/>
    </row>
    <row r="924">
      <c r="B924" s="82"/>
      <c r="C924" s="82"/>
      <c r="K924" s="108"/>
    </row>
    <row r="925">
      <c r="B925" s="82"/>
      <c r="C925" s="82"/>
      <c r="K925" s="108"/>
    </row>
    <row r="926">
      <c r="B926" s="82"/>
      <c r="C926" s="82"/>
      <c r="K926" s="108"/>
    </row>
    <row r="927">
      <c r="B927" s="82"/>
      <c r="C927" s="82"/>
      <c r="K927" s="108"/>
    </row>
    <row r="928">
      <c r="B928" s="82"/>
      <c r="C928" s="82"/>
      <c r="K928" s="108"/>
    </row>
    <row r="929">
      <c r="B929" s="82"/>
      <c r="C929" s="82"/>
      <c r="K929" s="108"/>
    </row>
    <row r="930">
      <c r="B930" s="82"/>
      <c r="C930" s="82"/>
      <c r="K930" s="108"/>
    </row>
    <row r="931">
      <c r="B931" s="82"/>
      <c r="C931" s="82"/>
      <c r="K931" s="108"/>
    </row>
    <row r="932">
      <c r="B932" s="82"/>
      <c r="C932" s="82"/>
      <c r="K932" s="108"/>
    </row>
    <row r="933">
      <c r="B933" s="82"/>
      <c r="C933" s="82"/>
      <c r="K933" s="108"/>
    </row>
    <row r="934">
      <c r="B934" s="82"/>
      <c r="C934" s="82"/>
      <c r="K934" s="108"/>
    </row>
    <row r="935">
      <c r="B935" s="82"/>
      <c r="C935" s="82"/>
      <c r="K935" s="108"/>
    </row>
    <row r="936">
      <c r="B936" s="82"/>
      <c r="C936" s="82"/>
      <c r="K936" s="108"/>
    </row>
    <row r="937">
      <c r="B937" s="82"/>
      <c r="C937" s="82"/>
      <c r="K937" s="108"/>
    </row>
    <row r="938">
      <c r="B938" s="82"/>
      <c r="C938" s="82"/>
      <c r="K938" s="108"/>
    </row>
    <row r="939">
      <c r="B939" s="82"/>
      <c r="C939" s="82"/>
      <c r="K939" s="108"/>
    </row>
    <row r="940">
      <c r="B940" s="82"/>
      <c r="C940" s="82"/>
      <c r="K940" s="108"/>
    </row>
    <row r="941">
      <c r="B941" s="82"/>
      <c r="C941" s="82"/>
      <c r="K941" s="108"/>
    </row>
    <row r="942">
      <c r="B942" s="82"/>
      <c r="C942" s="82"/>
      <c r="K942" s="108"/>
    </row>
    <row r="943">
      <c r="B943" s="82"/>
      <c r="C943" s="82"/>
      <c r="K943" s="108"/>
    </row>
    <row r="944">
      <c r="B944" s="82"/>
      <c r="C944" s="82"/>
      <c r="K944" s="108"/>
    </row>
    <row r="945">
      <c r="B945" s="82"/>
      <c r="C945" s="82"/>
      <c r="K945" s="108"/>
    </row>
    <row r="946">
      <c r="B946" s="82"/>
      <c r="C946" s="82"/>
      <c r="K946" s="108"/>
    </row>
    <row r="947">
      <c r="B947" s="82"/>
      <c r="C947" s="82"/>
      <c r="K947" s="108"/>
    </row>
    <row r="948">
      <c r="B948" s="82"/>
      <c r="C948" s="82"/>
      <c r="K948" s="108"/>
    </row>
    <row r="949">
      <c r="B949" s="82"/>
      <c r="C949" s="82"/>
      <c r="K949" s="108"/>
    </row>
    <row r="950">
      <c r="B950" s="82"/>
      <c r="C950" s="82"/>
      <c r="K950" s="108"/>
    </row>
    <row r="951">
      <c r="B951" s="82"/>
      <c r="C951" s="82"/>
      <c r="K951" s="108"/>
    </row>
    <row r="952">
      <c r="B952" s="82"/>
      <c r="C952" s="82"/>
      <c r="K952" s="108"/>
    </row>
    <row r="953">
      <c r="B953" s="82"/>
      <c r="C953" s="82"/>
      <c r="K953" s="108"/>
    </row>
    <row r="954">
      <c r="B954" s="82"/>
      <c r="C954" s="82"/>
      <c r="K954" s="108"/>
    </row>
    <row r="955">
      <c r="B955" s="82"/>
      <c r="C955" s="82"/>
      <c r="K955" s="108"/>
    </row>
    <row r="956">
      <c r="B956" s="82"/>
      <c r="C956" s="82"/>
      <c r="K956" s="108"/>
    </row>
    <row r="957">
      <c r="B957" s="82"/>
      <c r="C957" s="82"/>
      <c r="K957" s="108"/>
    </row>
    <row r="958">
      <c r="B958" s="82"/>
      <c r="C958" s="82"/>
      <c r="K958" s="108"/>
    </row>
    <row r="959">
      <c r="B959" s="82"/>
      <c r="C959" s="82"/>
      <c r="K959" s="108"/>
    </row>
    <row r="960">
      <c r="B960" s="82"/>
      <c r="C960" s="82"/>
      <c r="K960" s="108"/>
    </row>
    <row r="961">
      <c r="B961" s="82"/>
      <c r="C961" s="82"/>
      <c r="K961" s="108"/>
    </row>
    <row r="962">
      <c r="B962" s="82"/>
      <c r="C962" s="82"/>
      <c r="K962" s="108"/>
    </row>
    <row r="963">
      <c r="B963" s="82"/>
      <c r="C963" s="82"/>
      <c r="K963" s="108"/>
    </row>
    <row r="964">
      <c r="B964" s="82"/>
      <c r="C964" s="82"/>
      <c r="K964" s="108"/>
    </row>
    <row r="965">
      <c r="B965" s="82"/>
      <c r="C965" s="82"/>
      <c r="K965" s="108"/>
    </row>
    <row r="966">
      <c r="B966" s="82"/>
      <c r="C966" s="82"/>
      <c r="K966" s="10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2" max="3" width="12.22"/>
    <col customWidth="1" min="4" max="4" width="27.0"/>
  </cols>
  <sheetData>
    <row r="1">
      <c r="A1" s="6" t="s">
        <v>8</v>
      </c>
      <c r="D1" s="86" t="s">
        <v>1900</v>
      </c>
      <c r="E1" s="6">
        <v>442.0</v>
      </c>
      <c r="F1" s="6" t="s">
        <v>11046</v>
      </c>
      <c r="G1" s="6" t="s">
        <v>1902</v>
      </c>
      <c r="I1" s="6" t="s">
        <v>11047</v>
      </c>
      <c r="L1" s="6" t="s">
        <v>1614</v>
      </c>
      <c r="P1" s="6" t="s">
        <v>11048</v>
      </c>
    </row>
    <row r="2" ht="12.75" customHeight="1">
      <c r="A2" s="80" t="s">
        <v>9</v>
      </c>
      <c r="D2" s="86" t="s">
        <v>9479</v>
      </c>
      <c r="E2" s="91">
        <v>341.0</v>
      </c>
      <c r="F2" s="80" t="s">
        <v>11049</v>
      </c>
      <c r="G2" s="6" t="s">
        <v>1905</v>
      </c>
      <c r="I2" s="80" t="s">
        <v>9</v>
      </c>
      <c r="P2" s="80" t="s">
        <v>1475</v>
      </c>
      <c r="Q2" s="80" t="s">
        <v>11050</v>
      </c>
      <c r="S2" s="12"/>
      <c r="T2" s="10"/>
    </row>
    <row r="3" ht="12.75" customHeight="1">
      <c r="A3" s="34" t="s">
        <v>9</v>
      </c>
      <c r="B3" s="34"/>
      <c r="C3" s="34" t="s">
        <v>9</v>
      </c>
      <c r="D3" s="86" t="s">
        <v>11051</v>
      </c>
      <c r="E3" s="26">
        <v>947.0</v>
      </c>
      <c r="F3" s="28" t="str">
        <f>CONCATENATE(C3," x ", I3)</f>
        <v>Acclamation (GB) x Russian Dream</v>
      </c>
      <c r="G3" s="28"/>
      <c r="H3" s="28"/>
      <c r="I3" s="26" t="s">
        <v>11052</v>
      </c>
      <c r="J3" s="28"/>
      <c r="K3" s="28"/>
      <c r="P3" s="28"/>
      <c r="Q3" s="80" t="s">
        <v>11050</v>
      </c>
      <c r="R3" s="28"/>
      <c r="S3" s="28"/>
      <c r="T3" s="28"/>
      <c r="U3" s="28"/>
    </row>
    <row r="4" ht="12.75" customHeight="1">
      <c r="A4" s="6" t="s">
        <v>10</v>
      </c>
      <c r="D4" s="86" t="s">
        <v>11053</v>
      </c>
      <c r="E4" s="44" t="s">
        <v>5315</v>
      </c>
      <c r="F4" s="6" t="s">
        <v>11054</v>
      </c>
      <c r="G4" s="6" t="s">
        <v>1902</v>
      </c>
      <c r="H4" s="6" t="s">
        <v>1944</v>
      </c>
      <c r="I4" s="6" t="s">
        <v>10</v>
      </c>
      <c r="J4" s="6" t="s">
        <v>11055</v>
      </c>
      <c r="K4" s="44">
        <v>2023.0</v>
      </c>
      <c r="L4" s="109"/>
      <c r="M4" s="6" t="s">
        <v>9</v>
      </c>
      <c r="N4" s="6" t="s">
        <v>11056</v>
      </c>
      <c r="O4" s="6" t="s">
        <v>11057</v>
      </c>
      <c r="P4" s="6" t="s">
        <v>1522</v>
      </c>
      <c r="Q4" s="80" t="s">
        <v>11050</v>
      </c>
    </row>
    <row r="5" ht="12.75" customHeight="1">
      <c r="A5" s="34" t="s">
        <v>14</v>
      </c>
      <c r="B5" s="34"/>
      <c r="C5" s="34" t="s">
        <v>14</v>
      </c>
      <c r="D5" s="86" t="s">
        <v>11051</v>
      </c>
      <c r="E5" s="26">
        <v>990.0</v>
      </c>
      <c r="F5" s="28" t="str">
        <f>CONCATENATE(C5," x ", I5)</f>
        <v>Almanzor (FR) x Summer Valley (GB)</v>
      </c>
      <c r="G5" s="26" t="s">
        <v>1902</v>
      </c>
      <c r="H5" s="26" t="s">
        <v>2019</v>
      </c>
      <c r="I5" s="26" t="s">
        <v>11058</v>
      </c>
      <c r="J5" s="28"/>
      <c r="K5" s="28"/>
      <c r="P5" s="26" t="s">
        <v>1861</v>
      </c>
      <c r="Q5" s="80" t="s">
        <v>11050</v>
      </c>
      <c r="R5" s="28"/>
      <c r="S5" s="28"/>
      <c r="T5" s="28"/>
      <c r="U5" s="28"/>
    </row>
    <row r="6" ht="12.75" customHeight="1">
      <c r="A6" s="6" t="s">
        <v>16</v>
      </c>
      <c r="D6" s="86" t="s">
        <v>1900</v>
      </c>
      <c r="E6" s="6">
        <v>424.0</v>
      </c>
      <c r="F6" s="6" t="s">
        <v>11059</v>
      </c>
      <c r="G6" s="6" t="s">
        <v>1902</v>
      </c>
      <c r="I6" s="6" t="s">
        <v>11060</v>
      </c>
      <c r="L6" s="6" t="s">
        <v>11061</v>
      </c>
      <c r="P6" s="6" t="s">
        <v>11048</v>
      </c>
    </row>
    <row r="7" ht="12.75" customHeight="1">
      <c r="A7" s="6" t="s">
        <v>16</v>
      </c>
      <c r="D7" s="86" t="s">
        <v>11053</v>
      </c>
      <c r="E7" s="44" t="s">
        <v>8834</v>
      </c>
      <c r="F7" s="6" t="s">
        <v>11062</v>
      </c>
      <c r="G7" s="6" t="s">
        <v>1905</v>
      </c>
      <c r="H7" s="6" t="s">
        <v>1924</v>
      </c>
      <c r="I7" s="6" t="s">
        <v>16</v>
      </c>
      <c r="J7" s="6" t="s">
        <v>11063</v>
      </c>
      <c r="K7" s="44">
        <v>2023.0</v>
      </c>
      <c r="L7" s="109"/>
      <c r="M7" s="6" t="s">
        <v>88</v>
      </c>
      <c r="N7" s="6" t="s">
        <v>4000</v>
      </c>
      <c r="O7" s="6" t="s">
        <v>11057</v>
      </c>
      <c r="P7" s="6" t="s">
        <v>812</v>
      </c>
      <c r="Q7" s="80" t="s">
        <v>11050</v>
      </c>
    </row>
    <row r="8" ht="12.75" customHeight="1">
      <c r="A8" s="34" t="s">
        <v>17</v>
      </c>
      <c r="B8" s="34"/>
      <c r="C8" s="34" t="s">
        <v>17</v>
      </c>
      <c r="D8" s="86" t="s">
        <v>11051</v>
      </c>
      <c r="E8" s="26">
        <v>777.0</v>
      </c>
      <c r="F8" s="28" t="str">
        <f>CONCATENATE(C8," x ", I8)</f>
        <v>Arizona (IRE) x Hidden Dream (FR)</v>
      </c>
      <c r="G8" s="26" t="s">
        <v>1902</v>
      </c>
      <c r="H8" s="26" t="s">
        <v>2019</v>
      </c>
      <c r="I8" s="26" t="s">
        <v>11064</v>
      </c>
      <c r="J8" s="28"/>
      <c r="K8" s="28"/>
      <c r="P8" s="26" t="s">
        <v>1741</v>
      </c>
      <c r="Q8" s="80" t="s">
        <v>11050</v>
      </c>
      <c r="R8" s="28"/>
      <c r="S8" s="28"/>
      <c r="T8" s="28"/>
      <c r="U8" s="28"/>
    </row>
    <row r="9" ht="12.75" customHeight="1">
      <c r="A9" s="80" t="s">
        <v>17</v>
      </c>
      <c r="B9" s="80"/>
      <c r="C9" s="80" t="s">
        <v>17</v>
      </c>
      <c r="D9" s="86" t="s">
        <v>11051</v>
      </c>
      <c r="E9" s="80">
        <v>777.0</v>
      </c>
      <c r="F9" s="80" t="s">
        <v>11065</v>
      </c>
      <c r="G9" s="80" t="s">
        <v>1902</v>
      </c>
      <c r="H9" s="80" t="s">
        <v>1924</v>
      </c>
      <c r="I9" s="80" t="str">
        <f>TRIM(RIGHT(F9, LEN(F9) - FIND("x", F9)))</f>
        <v>Hidden Dream (FR)</v>
      </c>
      <c r="P9" s="80" t="s">
        <v>1741</v>
      </c>
      <c r="Q9" s="80" t="s">
        <v>11050</v>
      </c>
    </row>
    <row r="10" ht="12.75" customHeight="1">
      <c r="A10" s="6" t="s">
        <v>17</v>
      </c>
      <c r="D10" s="86" t="s">
        <v>11053</v>
      </c>
      <c r="E10" s="44" t="s">
        <v>10116</v>
      </c>
      <c r="F10" s="6" t="s">
        <v>11066</v>
      </c>
      <c r="G10" s="6" t="s">
        <v>1902</v>
      </c>
      <c r="H10" s="6" t="s">
        <v>1924</v>
      </c>
      <c r="I10" s="6" t="s">
        <v>17</v>
      </c>
      <c r="J10" s="6" t="s">
        <v>11067</v>
      </c>
      <c r="K10" s="44">
        <v>2023.0</v>
      </c>
      <c r="L10" s="109"/>
      <c r="M10" s="6" t="s">
        <v>111</v>
      </c>
      <c r="N10" s="6" t="s">
        <v>3243</v>
      </c>
      <c r="O10" s="6" t="s">
        <v>11057</v>
      </c>
      <c r="P10" s="6" t="s">
        <v>1586</v>
      </c>
      <c r="Q10" s="80" t="s">
        <v>11050</v>
      </c>
    </row>
    <row r="11" ht="12.75" customHeight="1">
      <c r="A11" s="6" t="s">
        <v>17</v>
      </c>
      <c r="D11" s="86" t="s">
        <v>11053</v>
      </c>
      <c r="E11" s="44" t="s">
        <v>6574</v>
      </c>
      <c r="F11" s="6" t="s">
        <v>11068</v>
      </c>
      <c r="G11" s="6" t="s">
        <v>1905</v>
      </c>
      <c r="H11" s="6" t="s">
        <v>1924</v>
      </c>
      <c r="I11" s="6" t="s">
        <v>17</v>
      </c>
      <c r="J11" s="6" t="s">
        <v>11069</v>
      </c>
      <c r="K11" s="44">
        <v>2023.0</v>
      </c>
      <c r="L11" s="109"/>
      <c r="M11" s="6" t="s">
        <v>111</v>
      </c>
      <c r="N11" s="6" t="s">
        <v>2030</v>
      </c>
      <c r="O11" s="6" t="s">
        <v>11057</v>
      </c>
      <c r="P11" s="6" t="s">
        <v>11070</v>
      </c>
      <c r="Q11" s="80" t="s">
        <v>11050</v>
      </c>
    </row>
    <row r="12" ht="12.75" customHeight="1">
      <c r="A12" s="80" t="s">
        <v>18</v>
      </c>
      <c r="D12" s="86" t="s">
        <v>9479</v>
      </c>
      <c r="E12" s="91">
        <v>403.0</v>
      </c>
      <c r="F12" s="80" t="s">
        <v>11071</v>
      </c>
      <c r="G12" s="6" t="s">
        <v>1905</v>
      </c>
      <c r="I12" s="80" t="s">
        <v>18</v>
      </c>
      <c r="P12" s="80" t="s">
        <v>1538</v>
      </c>
      <c r="Q12" s="80" t="s">
        <v>11050</v>
      </c>
      <c r="S12" s="12"/>
      <c r="T12" s="10"/>
    </row>
    <row r="13" ht="12.75" customHeight="1">
      <c r="A13" s="34" t="s">
        <v>18</v>
      </c>
      <c r="B13" s="34"/>
      <c r="C13" s="34" t="s">
        <v>18</v>
      </c>
      <c r="D13" s="86" t="s">
        <v>11051</v>
      </c>
      <c r="E13" s="26">
        <v>872.0</v>
      </c>
      <c r="F13" s="28" t="str">
        <f>CONCATENATE(C13," x ", I13)</f>
        <v>Australia (GB) x Miss Myers (IRE)</v>
      </c>
      <c r="G13" s="26" t="s">
        <v>1902</v>
      </c>
      <c r="H13" s="26" t="s">
        <v>1952</v>
      </c>
      <c r="I13" s="26" t="s">
        <v>11072</v>
      </c>
      <c r="J13" s="28"/>
      <c r="K13" s="28"/>
      <c r="P13" s="26" t="s">
        <v>1731</v>
      </c>
      <c r="Q13" s="80" t="s">
        <v>11050</v>
      </c>
      <c r="R13" s="28"/>
      <c r="S13" s="28"/>
      <c r="T13" s="28"/>
      <c r="U13" s="28"/>
    </row>
    <row r="14" ht="12.75" customHeight="1">
      <c r="A14" s="6" t="s">
        <v>19</v>
      </c>
      <c r="D14" s="86" t="s">
        <v>11053</v>
      </c>
      <c r="E14" s="44" t="s">
        <v>6374</v>
      </c>
      <c r="F14" s="6" t="s">
        <v>11073</v>
      </c>
      <c r="G14" s="6" t="s">
        <v>1902</v>
      </c>
      <c r="H14" s="6" t="s">
        <v>1924</v>
      </c>
      <c r="I14" s="6" t="s">
        <v>19</v>
      </c>
      <c r="J14" s="6" t="s">
        <v>11074</v>
      </c>
      <c r="K14" s="44">
        <v>2023.0</v>
      </c>
      <c r="L14" s="109"/>
      <c r="M14" s="6" t="s">
        <v>1968</v>
      </c>
      <c r="N14" s="6" t="s">
        <v>146</v>
      </c>
      <c r="O14" s="6" t="s">
        <v>11057</v>
      </c>
      <c r="P14" s="6" t="s">
        <v>1769</v>
      </c>
      <c r="Q14" s="80" t="s">
        <v>11050</v>
      </c>
    </row>
    <row r="15" ht="12.75" customHeight="1">
      <c r="A15" s="6" t="s">
        <v>21</v>
      </c>
      <c r="D15" s="86" t="s">
        <v>1900</v>
      </c>
      <c r="E15" s="6">
        <v>212.0</v>
      </c>
      <c r="F15" s="6" t="s">
        <v>11075</v>
      </c>
      <c r="G15" s="6" t="s">
        <v>1902</v>
      </c>
      <c r="I15" s="6" t="s">
        <v>11076</v>
      </c>
      <c r="L15" s="6" t="s">
        <v>1839</v>
      </c>
      <c r="P15" s="6" t="s">
        <v>11048</v>
      </c>
    </row>
    <row r="16" ht="12.75" customHeight="1">
      <c r="A16" s="6" t="s">
        <v>21</v>
      </c>
      <c r="D16" s="86" t="s">
        <v>11053</v>
      </c>
      <c r="E16" s="44" t="s">
        <v>3585</v>
      </c>
      <c r="F16" s="6" t="s">
        <v>11077</v>
      </c>
      <c r="G16" s="6" t="s">
        <v>1905</v>
      </c>
      <c r="H16" s="6" t="s">
        <v>1924</v>
      </c>
      <c r="I16" s="6" t="s">
        <v>21</v>
      </c>
      <c r="J16" s="6" t="s">
        <v>11078</v>
      </c>
      <c r="K16" s="44">
        <v>2023.0</v>
      </c>
      <c r="L16" s="109"/>
      <c r="M16" s="6" t="s">
        <v>2505</v>
      </c>
      <c r="N16" s="6" t="s">
        <v>2550</v>
      </c>
      <c r="O16" s="6" t="s">
        <v>11057</v>
      </c>
      <c r="P16" s="6" t="s">
        <v>1839</v>
      </c>
      <c r="Q16" s="80" t="s">
        <v>11050</v>
      </c>
    </row>
    <row r="17" ht="12.75" customHeight="1">
      <c r="A17" s="6" t="s">
        <v>21</v>
      </c>
      <c r="D17" s="86" t="s">
        <v>11053</v>
      </c>
      <c r="E17" s="44" t="s">
        <v>7133</v>
      </c>
      <c r="F17" s="6" t="s">
        <v>11079</v>
      </c>
      <c r="G17" s="6" t="s">
        <v>1905</v>
      </c>
      <c r="H17" s="6" t="s">
        <v>1924</v>
      </c>
      <c r="I17" s="6" t="s">
        <v>21</v>
      </c>
      <c r="J17" s="6" t="s">
        <v>11080</v>
      </c>
      <c r="K17" s="44">
        <v>2023.0</v>
      </c>
      <c r="L17" s="109"/>
      <c r="M17" s="6" t="s">
        <v>2505</v>
      </c>
      <c r="N17" s="6" t="s">
        <v>112</v>
      </c>
      <c r="O17" s="6" t="s">
        <v>11057</v>
      </c>
      <c r="P17" s="6" t="s">
        <v>1839</v>
      </c>
      <c r="Q17" s="80" t="s">
        <v>11050</v>
      </c>
    </row>
    <row r="18" ht="12.75" customHeight="1">
      <c r="A18" s="80" t="s">
        <v>24</v>
      </c>
      <c r="D18" s="86" t="s">
        <v>9479</v>
      </c>
      <c r="E18" s="91">
        <v>368.0</v>
      </c>
      <c r="F18" s="80" t="s">
        <v>11081</v>
      </c>
      <c r="G18" s="6" t="s">
        <v>1902</v>
      </c>
      <c r="I18" s="80" t="s">
        <v>24</v>
      </c>
      <c r="P18" s="80" t="s">
        <v>1858</v>
      </c>
      <c r="Q18" s="80" t="s">
        <v>11050</v>
      </c>
      <c r="S18" s="12"/>
      <c r="T18" s="10"/>
    </row>
    <row r="19" ht="12.75" customHeight="1">
      <c r="A19" s="28" t="s">
        <v>24</v>
      </c>
      <c r="B19" s="28"/>
      <c r="C19" s="28" t="s">
        <v>24</v>
      </c>
      <c r="D19" s="86" t="s">
        <v>9609</v>
      </c>
      <c r="E19" s="95" t="s">
        <v>4730</v>
      </c>
      <c r="F19" s="28" t="s">
        <v>11082</v>
      </c>
      <c r="G19" s="28" t="s">
        <v>1902</v>
      </c>
      <c r="H19" s="28" t="s">
        <v>1924</v>
      </c>
      <c r="I19" s="28" t="s">
        <v>11083</v>
      </c>
      <c r="J19" s="53" t="s">
        <v>2314</v>
      </c>
      <c r="K19" s="28" t="s">
        <v>2205</v>
      </c>
      <c r="L19" s="28" t="s">
        <v>1587</v>
      </c>
      <c r="M19" s="28" t="s">
        <v>11084</v>
      </c>
      <c r="N19" s="96">
        <f t="shared" ref="N19:N21" si="1">O19*1.2</f>
        <v>0</v>
      </c>
      <c r="O19" s="49"/>
      <c r="P19" s="28" t="str">
        <f>VLOOKUP(C19,'All Yearling Sale Lots'!$A$2:$O$1220,14)</f>
        <v/>
      </c>
      <c r="Q19" s="80" t="s">
        <v>11050</v>
      </c>
      <c r="R19" s="28"/>
      <c r="S19" s="28"/>
      <c r="T19" s="28"/>
      <c r="U19" s="28"/>
    </row>
    <row r="20" ht="12.75" customHeight="1">
      <c r="A20" s="28" t="s">
        <v>24</v>
      </c>
      <c r="B20" s="28"/>
      <c r="C20" s="28" t="s">
        <v>24</v>
      </c>
      <c r="D20" s="86" t="s">
        <v>9609</v>
      </c>
      <c r="E20" s="95" t="s">
        <v>4867</v>
      </c>
      <c r="F20" s="28" t="s">
        <v>11085</v>
      </c>
      <c r="G20" s="28" t="s">
        <v>1902</v>
      </c>
      <c r="H20" s="28" t="s">
        <v>2382</v>
      </c>
      <c r="I20" s="28" t="s">
        <v>11086</v>
      </c>
      <c r="J20" s="53" t="s">
        <v>2314</v>
      </c>
      <c r="K20" s="28" t="s">
        <v>3392</v>
      </c>
      <c r="L20" s="28" t="s">
        <v>1594</v>
      </c>
      <c r="M20" s="28" t="s">
        <v>11084</v>
      </c>
      <c r="N20" s="96">
        <f t="shared" si="1"/>
        <v>0</v>
      </c>
      <c r="O20" s="49"/>
      <c r="P20" s="28" t="str">
        <f>VLOOKUP(C20,'All Yearling Sale Lots'!$A$2:$O$1220,14)</f>
        <v/>
      </c>
      <c r="Q20" s="80" t="s">
        <v>11050</v>
      </c>
      <c r="R20" s="28"/>
      <c r="S20" s="28"/>
      <c r="T20" s="28"/>
      <c r="U20" s="28"/>
    </row>
    <row r="21" ht="12.75" customHeight="1">
      <c r="A21" s="28" t="s">
        <v>24</v>
      </c>
      <c r="B21" s="28"/>
      <c r="C21" s="28" t="s">
        <v>24</v>
      </c>
      <c r="D21" s="86" t="s">
        <v>9609</v>
      </c>
      <c r="E21" s="95" t="s">
        <v>11087</v>
      </c>
      <c r="F21" s="28" t="s">
        <v>11088</v>
      </c>
      <c r="G21" s="28" t="s">
        <v>1905</v>
      </c>
      <c r="H21" s="28" t="s">
        <v>2382</v>
      </c>
      <c r="I21" s="28" t="s">
        <v>11089</v>
      </c>
      <c r="J21" s="53" t="s">
        <v>11057</v>
      </c>
      <c r="K21" s="28" t="s">
        <v>11057</v>
      </c>
      <c r="L21" s="28" t="s">
        <v>1620</v>
      </c>
      <c r="M21" s="28" t="s">
        <v>11084</v>
      </c>
      <c r="N21" s="96">
        <f t="shared" si="1"/>
        <v>0</v>
      </c>
      <c r="O21" s="49"/>
      <c r="P21" s="28" t="str">
        <f>VLOOKUP(C21,'All Yearling Sale Lots'!$A$2:$O$1220,14)</f>
        <v/>
      </c>
      <c r="Q21" s="80" t="s">
        <v>11050</v>
      </c>
      <c r="R21" s="28"/>
      <c r="S21" s="28"/>
      <c r="T21" s="28"/>
      <c r="U21" s="28"/>
    </row>
    <row r="22" ht="12.75" customHeight="1">
      <c r="A22" s="6" t="s">
        <v>24</v>
      </c>
      <c r="D22" s="86" t="s">
        <v>11053</v>
      </c>
      <c r="E22" s="44" t="s">
        <v>8813</v>
      </c>
      <c r="F22" s="6" t="s">
        <v>11090</v>
      </c>
      <c r="G22" s="6" t="s">
        <v>1905</v>
      </c>
      <c r="H22" s="6" t="s">
        <v>1924</v>
      </c>
      <c r="I22" s="6" t="s">
        <v>24</v>
      </c>
      <c r="J22" s="6" t="s">
        <v>11091</v>
      </c>
      <c r="K22" s="44">
        <v>2023.0</v>
      </c>
      <c r="L22" s="109"/>
      <c r="M22" s="6" t="s">
        <v>2314</v>
      </c>
      <c r="N22" s="6" t="s">
        <v>2422</v>
      </c>
      <c r="O22" s="6" t="s">
        <v>11057</v>
      </c>
      <c r="P22" s="6" t="s">
        <v>11092</v>
      </c>
      <c r="Q22" s="80" t="s">
        <v>11050</v>
      </c>
    </row>
    <row r="23" ht="12.75" customHeight="1">
      <c r="A23" s="6" t="s">
        <v>26</v>
      </c>
      <c r="D23" s="86" t="s">
        <v>11053</v>
      </c>
      <c r="E23" s="44" t="s">
        <v>5402</v>
      </c>
      <c r="F23" s="6" t="s">
        <v>11093</v>
      </c>
      <c r="G23" s="6" t="s">
        <v>1902</v>
      </c>
      <c r="H23" s="6" t="s">
        <v>1924</v>
      </c>
      <c r="I23" s="6" t="s">
        <v>26</v>
      </c>
      <c r="J23" s="6" t="s">
        <v>11094</v>
      </c>
      <c r="K23" s="44">
        <v>2023.0</v>
      </c>
      <c r="L23" s="109"/>
      <c r="M23" s="6" t="s">
        <v>2422</v>
      </c>
      <c r="N23" s="6" t="s">
        <v>2929</v>
      </c>
      <c r="O23" s="6" t="s">
        <v>11057</v>
      </c>
      <c r="P23" s="6" t="s">
        <v>1852</v>
      </c>
      <c r="Q23" s="80" t="s">
        <v>11050</v>
      </c>
    </row>
    <row r="24" ht="12.75" customHeight="1">
      <c r="A24" s="6" t="s">
        <v>29</v>
      </c>
      <c r="D24" s="86" t="s">
        <v>1900</v>
      </c>
      <c r="E24" s="6">
        <v>423.0</v>
      </c>
      <c r="F24" s="6" t="s">
        <v>11095</v>
      </c>
      <c r="G24" s="6" t="s">
        <v>1902</v>
      </c>
      <c r="I24" s="6" t="s">
        <v>11096</v>
      </c>
      <c r="L24" s="6" t="s">
        <v>1749</v>
      </c>
      <c r="P24" s="6" t="s">
        <v>11048</v>
      </c>
    </row>
    <row r="25" ht="12.75" customHeight="1">
      <c r="A25" s="6" t="s">
        <v>29</v>
      </c>
      <c r="D25" s="86" t="s">
        <v>11053</v>
      </c>
      <c r="E25" s="44" t="s">
        <v>4065</v>
      </c>
      <c r="F25" s="6" t="s">
        <v>11097</v>
      </c>
      <c r="G25" s="6" t="s">
        <v>1905</v>
      </c>
      <c r="H25" s="6" t="s">
        <v>1924</v>
      </c>
      <c r="I25" s="6" t="s">
        <v>29</v>
      </c>
      <c r="J25" s="6" t="s">
        <v>11098</v>
      </c>
      <c r="K25" s="44">
        <v>2023.0</v>
      </c>
      <c r="L25" s="109"/>
      <c r="M25" s="6" t="s">
        <v>86</v>
      </c>
      <c r="N25" s="6" t="s">
        <v>11099</v>
      </c>
      <c r="O25" s="6" t="s">
        <v>11057</v>
      </c>
      <c r="P25" s="6" t="s">
        <v>1793</v>
      </c>
      <c r="Q25" s="80" t="s">
        <v>11050</v>
      </c>
    </row>
    <row r="26" ht="12.75" customHeight="1">
      <c r="A26" s="6" t="s">
        <v>29</v>
      </c>
      <c r="D26" s="86" t="s">
        <v>11053</v>
      </c>
      <c r="E26" s="44" t="s">
        <v>6622</v>
      </c>
      <c r="F26" s="6" t="s">
        <v>11100</v>
      </c>
      <c r="G26" s="6" t="s">
        <v>1902</v>
      </c>
      <c r="H26" s="6" t="s">
        <v>1924</v>
      </c>
      <c r="I26" s="6" t="s">
        <v>29</v>
      </c>
      <c r="J26" s="6" t="s">
        <v>11101</v>
      </c>
      <c r="K26" s="44">
        <v>2023.0</v>
      </c>
      <c r="L26" s="109"/>
      <c r="M26" s="6" t="s">
        <v>86</v>
      </c>
      <c r="N26" s="6" t="s">
        <v>88</v>
      </c>
      <c r="O26" s="6" t="s">
        <v>11057</v>
      </c>
      <c r="P26" s="6" t="s">
        <v>1839</v>
      </c>
      <c r="Q26" s="80" t="s">
        <v>11050</v>
      </c>
    </row>
    <row r="27" ht="12.75" customHeight="1">
      <c r="A27" s="80" t="s">
        <v>30</v>
      </c>
      <c r="D27" s="86" t="s">
        <v>9479</v>
      </c>
      <c r="E27" s="91">
        <v>385.0</v>
      </c>
      <c r="F27" s="80" t="s">
        <v>11102</v>
      </c>
      <c r="G27" s="6" t="s">
        <v>1905</v>
      </c>
      <c r="I27" s="80" t="s">
        <v>30</v>
      </c>
      <c r="P27" s="80" t="s">
        <v>1586</v>
      </c>
      <c r="Q27" s="80" t="s">
        <v>11050</v>
      </c>
      <c r="S27" s="12"/>
      <c r="T27" s="10"/>
    </row>
    <row r="28" ht="12.75" customHeight="1">
      <c r="A28" s="80" t="s">
        <v>30</v>
      </c>
      <c r="D28" s="86" t="s">
        <v>9479</v>
      </c>
      <c r="E28" s="91">
        <v>421.0</v>
      </c>
      <c r="F28" s="80" t="s">
        <v>11103</v>
      </c>
      <c r="G28" s="6" t="s">
        <v>1905</v>
      </c>
      <c r="I28" s="80" t="s">
        <v>30</v>
      </c>
      <c r="P28" s="80" t="s">
        <v>1839</v>
      </c>
      <c r="Q28" s="80" t="s">
        <v>11050</v>
      </c>
      <c r="S28" s="12"/>
      <c r="T28" s="10"/>
    </row>
    <row r="29" ht="12.75" customHeight="1">
      <c r="A29" s="28" t="s">
        <v>30</v>
      </c>
      <c r="B29" s="28"/>
      <c r="C29" s="28" t="s">
        <v>30</v>
      </c>
      <c r="D29" s="86" t="s">
        <v>9609</v>
      </c>
      <c r="E29" s="95" t="s">
        <v>2573</v>
      </c>
      <c r="F29" s="28" t="s">
        <v>11104</v>
      </c>
      <c r="G29" s="28" t="s">
        <v>1905</v>
      </c>
      <c r="H29" s="28" t="s">
        <v>1924</v>
      </c>
      <c r="I29" s="28" t="s">
        <v>11105</v>
      </c>
      <c r="J29" s="53" t="s">
        <v>2568</v>
      </c>
      <c r="K29" s="28" t="s">
        <v>74</v>
      </c>
      <c r="L29" s="28" t="s">
        <v>1453</v>
      </c>
      <c r="M29" s="28" t="s">
        <v>11084</v>
      </c>
      <c r="N29" s="96">
        <f t="shared" ref="N29:N30" si="2">O29*1.2</f>
        <v>0</v>
      </c>
      <c r="O29" s="49"/>
      <c r="P29" s="28" t="str">
        <f>VLOOKUP(C29,'All Yearling Sale Lots'!$A$2:$O$1220,14)</f>
        <v/>
      </c>
      <c r="Q29" s="80" t="s">
        <v>11050</v>
      </c>
      <c r="R29" s="28"/>
      <c r="S29" s="28"/>
      <c r="T29" s="28"/>
      <c r="U29" s="28"/>
    </row>
    <row r="30" ht="12.75" customHeight="1">
      <c r="A30" s="28" t="s">
        <v>30</v>
      </c>
      <c r="B30" s="28"/>
      <c r="C30" s="28" t="s">
        <v>30</v>
      </c>
      <c r="D30" s="86" t="s">
        <v>9609</v>
      </c>
      <c r="E30" s="95" t="s">
        <v>8063</v>
      </c>
      <c r="F30" s="28" t="s">
        <v>11106</v>
      </c>
      <c r="G30" s="28" t="s">
        <v>1905</v>
      </c>
      <c r="H30" s="28" t="s">
        <v>1924</v>
      </c>
      <c r="I30" s="28" t="s">
        <v>11107</v>
      </c>
      <c r="J30" s="53" t="s">
        <v>2568</v>
      </c>
      <c r="K30" s="28" t="s">
        <v>2351</v>
      </c>
      <c r="L30" s="28" t="s">
        <v>1473</v>
      </c>
      <c r="M30" s="28" t="s">
        <v>11084</v>
      </c>
      <c r="N30" s="96">
        <f t="shared" si="2"/>
        <v>0</v>
      </c>
      <c r="O30" s="49"/>
      <c r="P30" s="28" t="str">
        <f>VLOOKUP(C30,'All Yearling Sale Lots'!$A$2:$O$1220,14)</f>
        <v/>
      </c>
      <c r="Q30" s="80" t="s">
        <v>11050</v>
      </c>
      <c r="R30" s="28"/>
      <c r="S30" s="28"/>
      <c r="T30" s="28"/>
      <c r="U30" s="28"/>
    </row>
    <row r="31" ht="12.75" customHeight="1">
      <c r="A31" s="6" t="s">
        <v>34</v>
      </c>
      <c r="D31" s="86" t="s">
        <v>11053</v>
      </c>
      <c r="E31" s="44" t="s">
        <v>3674</v>
      </c>
      <c r="F31" s="6" t="s">
        <v>11108</v>
      </c>
      <c r="G31" s="6" t="s">
        <v>1905</v>
      </c>
      <c r="H31" s="6" t="s">
        <v>1924</v>
      </c>
      <c r="I31" s="6" t="s">
        <v>34</v>
      </c>
      <c r="J31" s="6" t="s">
        <v>11109</v>
      </c>
      <c r="K31" s="44">
        <v>2023.0</v>
      </c>
      <c r="L31" s="109"/>
      <c r="M31" s="6" t="s">
        <v>2205</v>
      </c>
      <c r="N31" s="6" t="s">
        <v>2505</v>
      </c>
      <c r="O31" s="6" t="s">
        <v>11057</v>
      </c>
      <c r="P31" s="6" t="s">
        <v>1708</v>
      </c>
      <c r="Q31" s="80" t="s">
        <v>11050</v>
      </c>
    </row>
    <row r="32" ht="12.75" customHeight="1">
      <c r="A32" s="6" t="s">
        <v>38</v>
      </c>
      <c r="D32" s="86" t="s">
        <v>11053</v>
      </c>
      <c r="E32" s="44" t="s">
        <v>3099</v>
      </c>
      <c r="F32" s="6" t="s">
        <v>11110</v>
      </c>
      <c r="G32" s="6" t="s">
        <v>1905</v>
      </c>
      <c r="H32" s="6" t="s">
        <v>1952</v>
      </c>
      <c r="I32" s="6" t="s">
        <v>38</v>
      </c>
      <c r="J32" s="6" t="s">
        <v>11111</v>
      </c>
      <c r="K32" s="44">
        <v>2023.0</v>
      </c>
      <c r="L32" s="109"/>
      <c r="M32" s="6" t="s">
        <v>2422</v>
      </c>
      <c r="N32" s="6" t="s">
        <v>2296</v>
      </c>
      <c r="O32" s="6" t="s">
        <v>11057</v>
      </c>
      <c r="P32" s="6" t="s">
        <v>1809</v>
      </c>
      <c r="Q32" s="80" t="s">
        <v>11050</v>
      </c>
    </row>
    <row r="33" ht="12.75" customHeight="1">
      <c r="A33" s="6" t="s">
        <v>38</v>
      </c>
      <c r="D33" s="86" t="s">
        <v>11053</v>
      </c>
      <c r="E33" s="44" t="s">
        <v>7065</v>
      </c>
      <c r="F33" s="6" t="s">
        <v>11112</v>
      </c>
      <c r="G33" s="6" t="s">
        <v>1902</v>
      </c>
      <c r="H33" s="6" t="s">
        <v>1924</v>
      </c>
      <c r="I33" s="6" t="s">
        <v>38</v>
      </c>
      <c r="J33" s="6" t="s">
        <v>11113</v>
      </c>
      <c r="K33" s="44">
        <v>2023.0</v>
      </c>
      <c r="L33" s="109"/>
      <c r="M33" s="6" t="s">
        <v>2422</v>
      </c>
      <c r="N33" s="6" t="s">
        <v>127</v>
      </c>
      <c r="O33" s="6" t="s">
        <v>11057</v>
      </c>
      <c r="P33" s="6" t="s">
        <v>10067</v>
      </c>
      <c r="Q33" s="80" t="s">
        <v>11050</v>
      </c>
    </row>
    <row r="34" ht="12.75" customHeight="1">
      <c r="A34" s="6" t="s">
        <v>39</v>
      </c>
      <c r="D34" s="86" t="s">
        <v>11053</v>
      </c>
      <c r="E34" s="44" t="s">
        <v>6749</v>
      </c>
      <c r="F34" s="6" t="s">
        <v>11114</v>
      </c>
      <c r="G34" s="6" t="s">
        <v>1902</v>
      </c>
      <c r="H34" s="6" t="s">
        <v>1924</v>
      </c>
      <c r="I34" s="6" t="s">
        <v>39</v>
      </c>
      <c r="J34" s="6" t="s">
        <v>11115</v>
      </c>
      <c r="K34" s="44">
        <v>2023.0</v>
      </c>
      <c r="L34" s="109"/>
      <c r="M34" s="6" t="s">
        <v>88</v>
      </c>
      <c r="N34" s="6" t="s">
        <v>2826</v>
      </c>
      <c r="O34" s="6" t="s">
        <v>11057</v>
      </c>
      <c r="P34" s="6" t="s">
        <v>1773</v>
      </c>
      <c r="Q34" s="80" t="s">
        <v>11050</v>
      </c>
    </row>
    <row r="35" ht="12.75" customHeight="1">
      <c r="A35" s="6" t="s">
        <v>39</v>
      </c>
      <c r="D35" s="86" t="s">
        <v>11053</v>
      </c>
      <c r="E35" s="44" t="s">
        <v>8322</v>
      </c>
      <c r="F35" s="6" t="s">
        <v>11116</v>
      </c>
      <c r="G35" s="6" t="s">
        <v>1902</v>
      </c>
      <c r="H35" s="6" t="s">
        <v>1924</v>
      </c>
      <c r="I35" s="6" t="s">
        <v>39</v>
      </c>
      <c r="J35" s="6" t="s">
        <v>11117</v>
      </c>
      <c r="K35" s="44">
        <v>2023.0</v>
      </c>
      <c r="L35" s="109"/>
      <c r="M35" s="6" t="s">
        <v>88</v>
      </c>
      <c r="N35" s="6" t="s">
        <v>2830</v>
      </c>
      <c r="O35" s="6" t="s">
        <v>11057</v>
      </c>
      <c r="P35" s="6" t="s">
        <v>1427</v>
      </c>
      <c r="Q35" s="80" t="s">
        <v>11050</v>
      </c>
    </row>
    <row r="36" ht="12.75" customHeight="1">
      <c r="A36" s="6" t="s">
        <v>39</v>
      </c>
      <c r="D36" s="86" t="s">
        <v>11053</v>
      </c>
      <c r="E36" s="44" t="s">
        <v>6340</v>
      </c>
      <c r="F36" s="6" t="s">
        <v>11118</v>
      </c>
      <c r="G36" s="6" t="s">
        <v>1902</v>
      </c>
      <c r="H36" s="6" t="s">
        <v>1924</v>
      </c>
      <c r="I36" s="6" t="s">
        <v>39</v>
      </c>
      <c r="J36" s="6" t="s">
        <v>11119</v>
      </c>
      <c r="K36" s="44">
        <v>2023.0</v>
      </c>
      <c r="L36" s="109"/>
      <c r="M36" s="6" t="s">
        <v>88</v>
      </c>
      <c r="N36" s="6" t="s">
        <v>11120</v>
      </c>
      <c r="O36" s="6" t="s">
        <v>11057</v>
      </c>
      <c r="P36" s="6" t="s">
        <v>1595</v>
      </c>
      <c r="Q36" s="80" t="s">
        <v>11050</v>
      </c>
    </row>
    <row r="37" ht="12.75" customHeight="1">
      <c r="A37" s="6" t="s">
        <v>39</v>
      </c>
      <c r="D37" s="86" t="s">
        <v>11053</v>
      </c>
      <c r="E37" s="44" t="s">
        <v>3734</v>
      </c>
      <c r="F37" s="6" t="s">
        <v>11121</v>
      </c>
      <c r="G37" s="6" t="s">
        <v>1905</v>
      </c>
      <c r="H37" s="6" t="s">
        <v>1924</v>
      </c>
      <c r="I37" s="6" t="s">
        <v>39</v>
      </c>
      <c r="J37" s="6" t="s">
        <v>11122</v>
      </c>
      <c r="K37" s="44">
        <v>2023.0</v>
      </c>
      <c r="L37" s="109"/>
      <c r="M37" s="6" t="s">
        <v>88</v>
      </c>
      <c r="N37" s="6" t="s">
        <v>3146</v>
      </c>
      <c r="O37" s="6" t="s">
        <v>11057</v>
      </c>
      <c r="P37" s="6" t="s">
        <v>11123</v>
      </c>
      <c r="Q37" s="80" t="s">
        <v>11050</v>
      </c>
    </row>
    <row r="38" ht="12.75" customHeight="1">
      <c r="A38" s="6" t="s">
        <v>40</v>
      </c>
      <c r="B38" s="80"/>
      <c r="C38" s="80"/>
      <c r="D38" s="80" t="s">
        <v>1937</v>
      </c>
      <c r="E38" s="44" t="s">
        <v>3136</v>
      </c>
      <c r="F38" s="6" t="s">
        <v>11124</v>
      </c>
      <c r="G38" s="6" t="s">
        <v>1902</v>
      </c>
      <c r="H38" s="6" t="s">
        <v>1944</v>
      </c>
      <c r="I38" s="6" t="s">
        <v>11125</v>
      </c>
      <c r="J38" s="6" t="s">
        <v>58</v>
      </c>
      <c r="K38" s="6" t="s">
        <v>4962</v>
      </c>
      <c r="L38" s="6" t="s">
        <v>1420</v>
      </c>
      <c r="M38" s="6" t="s">
        <v>11084</v>
      </c>
      <c r="N38" s="45"/>
      <c r="O38" s="6" t="s">
        <v>11057</v>
      </c>
      <c r="Q38" s="30">
        <v>21000.0</v>
      </c>
      <c r="R38" s="28"/>
      <c r="S38" s="28">
        <v>1.0</v>
      </c>
      <c r="U38" s="28"/>
      <c r="V38" s="28"/>
      <c r="W38" s="28"/>
    </row>
    <row r="39" ht="12.75" customHeight="1">
      <c r="A39" s="34" t="s">
        <v>43</v>
      </c>
      <c r="B39" s="34"/>
      <c r="C39" s="34" t="s">
        <v>43</v>
      </c>
      <c r="D39" s="86" t="s">
        <v>11051</v>
      </c>
      <c r="E39" s="26">
        <v>897.0</v>
      </c>
      <c r="F39" s="28" t="str">
        <f>CONCATENATE(C39," x ", I39)</f>
        <v>Dandy Man (IRE) x Nuclear Option (IRE)</v>
      </c>
      <c r="G39" s="26" t="s">
        <v>1902</v>
      </c>
      <c r="H39" s="26" t="s">
        <v>2019</v>
      </c>
      <c r="I39" s="26" t="s">
        <v>11126</v>
      </c>
      <c r="J39" s="28"/>
      <c r="K39" s="28"/>
      <c r="P39" s="26" t="s">
        <v>1695</v>
      </c>
      <c r="Q39" s="80" t="s">
        <v>11050</v>
      </c>
      <c r="R39" s="28"/>
      <c r="S39" s="28"/>
      <c r="T39" s="28"/>
      <c r="U39" s="28"/>
    </row>
    <row r="40" ht="12.75" customHeight="1">
      <c r="A40" s="80" t="s">
        <v>44</v>
      </c>
      <c r="D40" s="86" t="s">
        <v>9479</v>
      </c>
      <c r="E40" s="91">
        <v>407.0</v>
      </c>
      <c r="F40" s="80" t="s">
        <v>11127</v>
      </c>
      <c r="G40" s="80" t="s">
        <v>1902</v>
      </c>
      <c r="I40" s="80" t="s">
        <v>44</v>
      </c>
      <c r="P40" s="80" t="s">
        <v>1387</v>
      </c>
      <c r="Q40" s="80" t="s">
        <v>11050</v>
      </c>
      <c r="S40" s="12"/>
      <c r="T40" s="10"/>
    </row>
    <row r="41" ht="12.75" customHeight="1">
      <c r="A41" s="80" t="s">
        <v>44</v>
      </c>
      <c r="D41" s="86" t="s">
        <v>9479</v>
      </c>
      <c r="E41" s="91">
        <v>446.0</v>
      </c>
      <c r="F41" s="80" t="s">
        <v>11128</v>
      </c>
      <c r="G41" s="80" t="s">
        <v>1902</v>
      </c>
      <c r="I41" s="80" t="s">
        <v>44</v>
      </c>
      <c r="P41" s="80" t="s">
        <v>1848</v>
      </c>
      <c r="Q41" s="80" t="s">
        <v>11050</v>
      </c>
      <c r="S41" s="12"/>
      <c r="T41" s="10"/>
    </row>
    <row r="42" ht="12.75" customHeight="1">
      <c r="A42" s="28" t="s">
        <v>44</v>
      </c>
      <c r="B42" s="28"/>
      <c r="C42" s="28" t="s">
        <v>44</v>
      </c>
      <c r="D42" s="86" t="s">
        <v>9609</v>
      </c>
      <c r="E42" s="95" t="s">
        <v>3724</v>
      </c>
      <c r="F42" s="28" t="s">
        <v>11129</v>
      </c>
      <c r="G42" s="28" t="s">
        <v>1905</v>
      </c>
      <c r="H42" s="28" t="s">
        <v>1924</v>
      </c>
      <c r="I42" s="28" t="s">
        <v>11130</v>
      </c>
      <c r="J42" s="53" t="s">
        <v>11057</v>
      </c>
      <c r="K42" s="28" t="s">
        <v>11057</v>
      </c>
      <c r="L42" s="28" t="s">
        <v>1511</v>
      </c>
      <c r="M42" s="28" t="s">
        <v>11084</v>
      </c>
      <c r="N42" s="96">
        <f t="shared" ref="N42:N44" si="3">O42*1.2</f>
        <v>0</v>
      </c>
      <c r="O42" s="49"/>
      <c r="P42" s="28" t="str">
        <f>VLOOKUP(C42,'All Yearling Sale Lots'!$A$2:$O$1220,14)</f>
        <v/>
      </c>
      <c r="Q42" s="80" t="s">
        <v>11050</v>
      </c>
      <c r="R42" s="28"/>
      <c r="S42" s="28"/>
      <c r="T42" s="28"/>
      <c r="U42" s="28"/>
    </row>
    <row r="43" ht="12.75" customHeight="1">
      <c r="A43" s="28" t="s">
        <v>44</v>
      </c>
      <c r="B43" s="28"/>
      <c r="C43" s="28" t="s">
        <v>44</v>
      </c>
      <c r="D43" s="86" t="s">
        <v>9609</v>
      </c>
      <c r="E43" s="95" t="s">
        <v>8564</v>
      </c>
      <c r="F43" s="28" t="s">
        <v>11131</v>
      </c>
      <c r="G43" s="28" t="s">
        <v>1902</v>
      </c>
      <c r="H43" s="28" t="s">
        <v>3587</v>
      </c>
      <c r="I43" s="28" t="s">
        <v>11132</v>
      </c>
      <c r="J43" s="53" t="s">
        <v>9</v>
      </c>
      <c r="K43" s="28" t="s">
        <v>2418</v>
      </c>
      <c r="L43" s="28" t="s">
        <v>1448</v>
      </c>
      <c r="M43" s="28" t="s">
        <v>11084</v>
      </c>
      <c r="N43" s="96">
        <f t="shared" si="3"/>
        <v>0</v>
      </c>
      <c r="O43" s="49"/>
      <c r="P43" s="28" t="str">
        <f>VLOOKUP(C43,'All Yearling Sale Lots'!$A$2:$O$1220,14)</f>
        <v/>
      </c>
      <c r="Q43" s="80" t="s">
        <v>11050</v>
      </c>
      <c r="R43" s="28"/>
      <c r="S43" s="28"/>
      <c r="T43" s="28"/>
      <c r="U43" s="28"/>
    </row>
    <row r="44" ht="12.75" customHeight="1">
      <c r="A44" s="28" t="s">
        <v>44</v>
      </c>
      <c r="B44" s="28"/>
      <c r="C44" s="28" t="s">
        <v>44</v>
      </c>
      <c r="D44" s="86" t="s">
        <v>9609</v>
      </c>
      <c r="E44" s="95" t="s">
        <v>10644</v>
      </c>
      <c r="F44" s="28" t="s">
        <v>11133</v>
      </c>
      <c r="G44" s="28" t="s">
        <v>1902</v>
      </c>
      <c r="H44" s="28" t="s">
        <v>1924</v>
      </c>
      <c r="I44" s="28" t="s">
        <v>11134</v>
      </c>
      <c r="J44" s="53" t="s">
        <v>9</v>
      </c>
      <c r="K44" s="28" t="s">
        <v>1968</v>
      </c>
      <c r="L44" s="28" t="s">
        <v>1836</v>
      </c>
      <c r="M44" s="28" t="s">
        <v>11084</v>
      </c>
      <c r="N44" s="96">
        <f t="shared" si="3"/>
        <v>0</v>
      </c>
      <c r="O44" s="49"/>
      <c r="P44" s="28" t="str">
        <f>VLOOKUP(C44,'All Yearling Sale Lots'!$A$2:$O$1220,14)</f>
        <v/>
      </c>
      <c r="Q44" s="80" t="s">
        <v>11050</v>
      </c>
      <c r="R44" s="28"/>
      <c r="S44" s="28"/>
      <c r="T44" s="28"/>
      <c r="U44" s="28"/>
    </row>
    <row r="45" ht="12.75" customHeight="1">
      <c r="A45" s="6" t="s">
        <v>44</v>
      </c>
      <c r="D45" s="86" t="s">
        <v>11053</v>
      </c>
      <c r="E45" s="44" t="s">
        <v>11135</v>
      </c>
      <c r="F45" s="6" t="s">
        <v>11136</v>
      </c>
      <c r="G45" s="6" t="s">
        <v>1905</v>
      </c>
      <c r="H45" s="6" t="s">
        <v>3587</v>
      </c>
      <c r="I45" s="6" t="s">
        <v>44</v>
      </c>
      <c r="J45" s="6" t="s">
        <v>11137</v>
      </c>
      <c r="K45" s="44">
        <v>2023.0</v>
      </c>
      <c r="L45" s="109"/>
      <c r="M45" s="6" t="s">
        <v>9</v>
      </c>
      <c r="N45" s="6" t="s">
        <v>74</v>
      </c>
      <c r="O45" s="6" t="s">
        <v>11057</v>
      </c>
      <c r="P45" s="6" t="s">
        <v>1538</v>
      </c>
      <c r="Q45" s="80" t="s">
        <v>11050</v>
      </c>
    </row>
    <row r="46" ht="12.75" customHeight="1">
      <c r="A46" s="6" t="s">
        <v>44</v>
      </c>
      <c r="B46" s="80"/>
      <c r="C46" s="80"/>
      <c r="D46" s="80" t="s">
        <v>1937</v>
      </c>
      <c r="E46" s="44" t="s">
        <v>11138</v>
      </c>
      <c r="F46" s="6" t="s">
        <v>11139</v>
      </c>
      <c r="G46" s="6" t="s">
        <v>1902</v>
      </c>
      <c r="H46" s="6" t="s">
        <v>2382</v>
      </c>
      <c r="I46" s="6" t="s">
        <v>11140</v>
      </c>
      <c r="J46" s="6" t="s">
        <v>9</v>
      </c>
      <c r="K46" s="6" t="s">
        <v>140</v>
      </c>
      <c r="L46" s="6" t="s">
        <v>1884</v>
      </c>
      <c r="M46" s="6" t="s">
        <v>11084</v>
      </c>
      <c r="N46" s="45"/>
      <c r="O46" s="6" t="s">
        <v>11057</v>
      </c>
      <c r="Q46" s="30">
        <v>60000.0</v>
      </c>
      <c r="R46" s="28"/>
      <c r="S46" s="28">
        <v>1.0</v>
      </c>
      <c r="U46" s="28"/>
      <c r="V46" s="28"/>
      <c r="W46" s="28"/>
    </row>
    <row r="47" ht="12.75" customHeight="1">
      <c r="A47" s="80" t="s">
        <v>47</v>
      </c>
      <c r="D47" s="86" t="s">
        <v>11141</v>
      </c>
      <c r="E47" s="80">
        <v>530.0</v>
      </c>
      <c r="F47" s="6" t="str">
        <f>CONCAT(I47,J47)</f>
        <v>Dream Ahead (USA)Third of March (IRE)</v>
      </c>
      <c r="G47" s="80" t="s">
        <v>9563</v>
      </c>
      <c r="H47" s="80" t="s">
        <v>2010</v>
      </c>
      <c r="I47" s="80" t="s">
        <v>47</v>
      </c>
      <c r="J47" s="80" t="s">
        <v>11142</v>
      </c>
      <c r="P47" s="80" t="s">
        <v>293</v>
      </c>
      <c r="Q47" s="80" t="s">
        <v>11050</v>
      </c>
    </row>
    <row r="48" ht="12.75" customHeight="1">
      <c r="A48" s="81" t="s">
        <v>48</v>
      </c>
      <c r="D48" s="86" t="s">
        <v>9479</v>
      </c>
      <c r="E48" s="84">
        <v>181.0</v>
      </c>
      <c r="F48" s="80" t="s">
        <v>11143</v>
      </c>
      <c r="G48" s="6" t="s">
        <v>1902</v>
      </c>
      <c r="H48" s="81"/>
      <c r="I48" s="81" t="s">
        <v>48</v>
      </c>
      <c r="J48" s="80"/>
      <c r="K48" s="80"/>
      <c r="L48" s="80"/>
      <c r="M48" s="80"/>
      <c r="P48" s="80" t="s">
        <v>1481</v>
      </c>
      <c r="Q48" s="80" t="s">
        <v>11050</v>
      </c>
      <c r="T48" s="10"/>
    </row>
    <row r="49" ht="12.75" customHeight="1">
      <c r="A49" s="28" t="s">
        <v>48</v>
      </c>
      <c r="B49" s="28"/>
      <c r="C49" s="28" t="s">
        <v>48</v>
      </c>
      <c r="D49" s="86" t="s">
        <v>9609</v>
      </c>
      <c r="E49" s="95" t="s">
        <v>8607</v>
      </c>
      <c r="F49" s="28" t="s">
        <v>11144</v>
      </c>
      <c r="G49" s="28" t="s">
        <v>1905</v>
      </c>
      <c r="H49" s="28" t="s">
        <v>1924</v>
      </c>
      <c r="I49" s="28" t="s">
        <v>11145</v>
      </c>
      <c r="J49" s="53" t="s">
        <v>3776</v>
      </c>
      <c r="K49" s="28" t="s">
        <v>2505</v>
      </c>
      <c r="L49" s="28" t="s">
        <v>1863</v>
      </c>
      <c r="M49" s="28" t="s">
        <v>11084</v>
      </c>
      <c r="N49" s="96">
        <f t="shared" ref="N49:N50" si="4">O49*1.2</f>
        <v>0</v>
      </c>
      <c r="O49" s="49"/>
      <c r="P49" s="28" t="str">
        <f>VLOOKUP(C49,'All Yearling Sale Lots'!$A$2:$O$1220,14)</f>
        <v/>
      </c>
      <c r="Q49" s="80" t="s">
        <v>11050</v>
      </c>
      <c r="R49" s="28"/>
      <c r="S49" s="28"/>
      <c r="T49" s="28"/>
      <c r="U49" s="28"/>
    </row>
    <row r="50" ht="12.75" customHeight="1">
      <c r="A50" s="28" t="s">
        <v>48</v>
      </c>
      <c r="B50" s="28"/>
      <c r="C50" s="28" t="s">
        <v>48</v>
      </c>
      <c r="D50" s="86" t="s">
        <v>9609</v>
      </c>
      <c r="E50" s="95" t="s">
        <v>7257</v>
      </c>
      <c r="F50" s="28" t="s">
        <v>11146</v>
      </c>
      <c r="G50" s="28" t="s">
        <v>1902</v>
      </c>
      <c r="H50" s="28" t="s">
        <v>1924</v>
      </c>
      <c r="I50" s="28" t="s">
        <v>11147</v>
      </c>
      <c r="J50" s="53" t="s">
        <v>3776</v>
      </c>
      <c r="K50" s="28" t="s">
        <v>140</v>
      </c>
      <c r="L50" s="28" t="s">
        <v>1714</v>
      </c>
      <c r="M50" s="28" t="s">
        <v>11084</v>
      </c>
      <c r="N50" s="96">
        <f t="shared" si="4"/>
        <v>0</v>
      </c>
      <c r="O50" s="49"/>
      <c r="P50" s="28" t="str">
        <f>VLOOKUP(C50,'All Yearling Sale Lots'!$A$2:$O$1220,14)</f>
        <v/>
      </c>
      <c r="Q50" s="80" t="s">
        <v>11050</v>
      </c>
      <c r="R50" s="28"/>
      <c r="S50" s="28"/>
      <c r="T50" s="28"/>
      <c r="U50" s="28"/>
    </row>
    <row r="51" ht="12.75" customHeight="1">
      <c r="A51" s="80" t="s">
        <v>50</v>
      </c>
      <c r="D51" s="86" t="s">
        <v>9479</v>
      </c>
      <c r="E51" s="91">
        <v>410.0</v>
      </c>
      <c r="F51" s="80" t="s">
        <v>11148</v>
      </c>
      <c r="G51" s="6" t="s">
        <v>1905</v>
      </c>
      <c r="I51" s="80" t="s">
        <v>50</v>
      </c>
      <c r="P51" s="80" t="s">
        <v>1680</v>
      </c>
      <c r="Q51" s="80" t="s">
        <v>11050</v>
      </c>
      <c r="S51" s="12"/>
      <c r="T51" s="10"/>
    </row>
    <row r="52" ht="12.75" customHeight="1">
      <c r="A52" s="80" t="s">
        <v>50</v>
      </c>
      <c r="D52" s="86" t="s">
        <v>9479</v>
      </c>
      <c r="E52" s="91">
        <v>498.0</v>
      </c>
      <c r="F52" s="80" t="s">
        <v>11149</v>
      </c>
      <c r="G52" s="6" t="s">
        <v>1902</v>
      </c>
      <c r="I52" s="80" t="s">
        <v>50</v>
      </c>
      <c r="P52" s="80" t="s">
        <v>1481</v>
      </c>
      <c r="Q52" s="80" t="s">
        <v>11050</v>
      </c>
      <c r="S52" s="12"/>
      <c r="T52" s="10"/>
    </row>
    <row r="53" ht="12.75" customHeight="1">
      <c r="A53" s="80" t="s">
        <v>50</v>
      </c>
      <c r="D53" s="86" t="s">
        <v>9479</v>
      </c>
      <c r="E53" s="91">
        <v>507.0</v>
      </c>
      <c r="F53" s="80" t="s">
        <v>11150</v>
      </c>
      <c r="G53" s="80" t="s">
        <v>1902</v>
      </c>
      <c r="I53" s="80" t="s">
        <v>50</v>
      </c>
      <c r="P53" s="80" t="s">
        <v>1711</v>
      </c>
      <c r="Q53" s="80" t="s">
        <v>11050</v>
      </c>
      <c r="S53" s="12"/>
      <c r="T53" s="10"/>
    </row>
    <row r="54" ht="12.75" customHeight="1">
      <c r="A54" s="34" t="s">
        <v>50</v>
      </c>
      <c r="B54" s="34"/>
      <c r="C54" s="34" t="s">
        <v>50</v>
      </c>
      <c r="D54" s="86" t="s">
        <v>11051</v>
      </c>
      <c r="E54" s="26">
        <v>938.0</v>
      </c>
      <c r="F54" s="28" t="str">
        <f>CONCATENATE(C54," x ", I54)</f>
        <v>Earthlight (IRE) x Riyaza (IRE)</v>
      </c>
      <c r="G54" s="26" t="s">
        <v>1905</v>
      </c>
      <c r="H54" s="26" t="s">
        <v>4197</v>
      </c>
      <c r="I54" s="26" t="s">
        <v>11151</v>
      </c>
      <c r="J54" s="28"/>
      <c r="K54" s="28"/>
      <c r="P54" s="26" t="s">
        <v>1611</v>
      </c>
      <c r="Q54" s="80" t="s">
        <v>11050</v>
      </c>
      <c r="R54" s="28"/>
      <c r="S54" s="28"/>
      <c r="T54" s="28"/>
      <c r="U54" s="28"/>
    </row>
    <row r="55" ht="12.75" customHeight="1">
      <c r="A55" s="81" t="s">
        <v>52</v>
      </c>
      <c r="D55" s="86" t="s">
        <v>9479</v>
      </c>
      <c r="E55" s="91">
        <v>96.0</v>
      </c>
      <c r="F55" s="80" t="s">
        <v>11152</v>
      </c>
      <c r="G55" s="6" t="s">
        <v>1905</v>
      </c>
      <c r="H55" s="81"/>
      <c r="I55" s="81" t="s">
        <v>52</v>
      </c>
      <c r="J55" s="80"/>
      <c r="K55" s="80"/>
      <c r="L55" s="80"/>
      <c r="M55" s="80"/>
      <c r="P55" s="80" t="s">
        <v>1621</v>
      </c>
      <c r="Q55" s="80" t="s">
        <v>11050</v>
      </c>
      <c r="T55" s="10"/>
    </row>
    <row r="56" ht="12.75" customHeight="1">
      <c r="A56" s="6" t="s">
        <v>54</v>
      </c>
      <c r="D56" s="86" t="s">
        <v>1900</v>
      </c>
      <c r="E56" s="6">
        <v>393.0</v>
      </c>
      <c r="F56" s="6" t="s">
        <v>11153</v>
      </c>
      <c r="G56" s="6" t="s">
        <v>1902</v>
      </c>
      <c r="I56" s="6" t="s">
        <v>11154</v>
      </c>
      <c r="L56" s="6" t="s">
        <v>1601</v>
      </c>
      <c r="P56" s="6" t="s">
        <v>11048</v>
      </c>
    </row>
    <row r="57" ht="12.75" customHeight="1">
      <c r="A57" s="80" t="s">
        <v>57</v>
      </c>
      <c r="D57" s="86" t="s">
        <v>11051</v>
      </c>
      <c r="E57" s="80">
        <v>624.0</v>
      </c>
      <c r="F57" s="6" t="str">
        <f>CONCAT(I57,J57)</f>
        <v>Footstepsinthesand (GB)Footstepsinthesand (GB) x Barnet (GB)</v>
      </c>
      <c r="G57" s="80" t="s">
        <v>9563</v>
      </c>
      <c r="H57" s="80" t="s">
        <v>2010</v>
      </c>
      <c r="I57" s="80" t="str">
        <f>LEFT(J57, FIND(" x ", J57) - 1)</f>
        <v>Footstepsinthesand (GB)</v>
      </c>
      <c r="J57" s="80" t="s">
        <v>11155</v>
      </c>
      <c r="P57" s="80" t="s">
        <v>1839</v>
      </c>
      <c r="Q57" s="80" t="s">
        <v>11050</v>
      </c>
    </row>
    <row r="58" ht="12.75" customHeight="1">
      <c r="A58" s="34" t="s">
        <v>57</v>
      </c>
      <c r="B58" s="34"/>
      <c r="C58" s="34" t="s">
        <v>57</v>
      </c>
      <c r="D58" s="86" t="s">
        <v>11051</v>
      </c>
      <c r="E58" s="26">
        <v>878.0</v>
      </c>
      <c r="F58" s="28" t="str">
        <f>CONCATENATE(C58," x ", I58)</f>
        <v>Footstepsinthesand (GB) x Mothers Finest (IRE)</v>
      </c>
      <c r="G58" s="26" t="s">
        <v>1902</v>
      </c>
      <c r="H58" s="26" t="s">
        <v>2437</v>
      </c>
      <c r="I58" s="26" t="s">
        <v>11156</v>
      </c>
      <c r="J58" s="28"/>
      <c r="K58" s="28"/>
      <c r="P58" s="26" t="s">
        <v>1527</v>
      </c>
      <c r="Q58" s="80" t="s">
        <v>11050</v>
      </c>
      <c r="R58" s="28"/>
      <c r="S58" s="28"/>
      <c r="T58" s="28"/>
      <c r="U58" s="28"/>
    </row>
    <row r="59" ht="12.75" customHeight="1">
      <c r="A59" s="6" t="s">
        <v>57</v>
      </c>
      <c r="D59" s="86" t="s">
        <v>11053</v>
      </c>
      <c r="E59" s="44" t="s">
        <v>6534</v>
      </c>
      <c r="F59" s="6" t="s">
        <v>11157</v>
      </c>
      <c r="G59" s="6" t="s">
        <v>1905</v>
      </c>
      <c r="H59" s="6" t="s">
        <v>1924</v>
      </c>
      <c r="I59" s="6" t="s">
        <v>57</v>
      </c>
      <c r="J59" s="6" t="s">
        <v>11158</v>
      </c>
      <c r="K59" s="44">
        <v>2023.0</v>
      </c>
      <c r="L59" s="109"/>
      <c r="M59" s="6" t="s">
        <v>2634</v>
      </c>
      <c r="N59" s="6" t="s">
        <v>111</v>
      </c>
      <c r="O59" s="6" t="s">
        <v>11057</v>
      </c>
      <c r="P59" s="6" t="s">
        <v>1848</v>
      </c>
      <c r="Q59" s="80" t="s">
        <v>11050</v>
      </c>
    </row>
    <row r="60">
      <c r="A60" s="80" t="s">
        <v>58</v>
      </c>
      <c r="D60" s="86" t="s">
        <v>9479</v>
      </c>
      <c r="E60" s="91">
        <v>383.0</v>
      </c>
      <c r="F60" s="80" t="s">
        <v>11159</v>
      </c>
      <c r="G60" s="6" t="s">
        <v>1902</v>
      </c>
      <c r="I60" s="80" t="s">
        <v>58</v>
      </c>
      <c r="P60" s="80" t="s">
        <v>1713</v>
      </c>
      <c r="Q60" s="80" t="s">
        <v>11050</v>
      </c>
      <c r="S60" s="12"/>
      <c r="T60" s="10"/>
    </row>
    <row r="61">
      <c r="A61" s="80" t="s">
        <v>58</v>
      </c>
      <c r="D61" s="86" t="s">
        <v>9479</v>
      </c>
      <c r="E61" s="91">
        <v>471.0</v>
      </c>
      <c r="F61" s="80" t="s">
        <v>11160</v>
      </c>
      <c r="G61" s="80" t="s">
        <v>1902</v>
      </c>
      <c r="I61" s="80" t="s">
        <v>58</v>
      </c>
      <c r="P61" s="80" t="s">
        <v>1403</v>
      </c>
      <c r="Q61" s="80" t="s">
        <v>11050</v>
      </c>
      <c r="S61" s="12"/>
      <c r="T61" s="10"/>
    </row>
    <row r="62">
      <c r="A62" s="28" t="s">
        <v>58</v>
      </c>
      <c r="B62" s="28"/>
      <c r="C62" s="28" t="s">
        <v>58</v>
      </c>
      <c r="D62" s="86" t="s">
        <v>9609</v>
      </c>
      <c r="E62" s="95" t="s">
        <v>11161</v>
      </c>
      <c r="F62" s="28" t="s">
        <v>11162</v>
      </c>
      <c r="G62" s="28" t="s">
        <v>1902</v>
      </c>
      <c r="H62" s="28" t="s">
        <v>1924</v>
      </c>
      <c r="I62" s="28" t="s">
        <v>11163</v>
      </c>
      <c r="J62" s="53" t="s">
        <v>2205</v>
      </c>
      <c r="K62" s="28" t="s">
        <v>48</v>
      </c>
      <c r="L62" s="28" t="s">
        <v>1863</v>
      </c>
      <c r="M62" s="28" t="s">
        <v>11084</v>
      </c>
      <c r="N62" s="96">
        <f t="shared" ref="N62:N69" si="5">O62*1.2</f>
        <v>0</v>
      </c>
      <c r="O62" s="49"/>
      <c r="P62" s="28" t="str">
        <f>VLOOKUP(C62,'All Yearling Sale Lots'!$A$2:$O$1220,14)</f>
        <v/>
      </c>
      <c r="Q62" s="80" t="s">
        <v>11050</v>
      </c>
      <c r="R62" s="28"/>
      <c r="S62" s="28"/>
      <c r="T62" s="28"/>
      <c r="U62" s="28"/>
    </row>
    <row r="63">
      <c r="A63" s="28" t="s">
        <v>58</v>
      </c>
      <c r="B63" s="28"/>
      <c r="C63" s="28" t="s">
        <v>58</v>
      </c>
      <c r="D63" s="86" t="s">
        <v>9609</v>
      </c>
      <c r="E63" s="95" t="s">
        <v>11164</v>
      </c>
      <c r="F63" s="28" t="s">
        <v>11165</v>
      </c>
      <c r="G63" s="28" t="s">
        <v>1902</v>
      </c>
      <c r="H63" s="28" t="s">
        <v>1924</v>
      </c>
      <c r="I63" s="28" t="s">
        <v>11166</v>
      </c>
      <c r="J63" s="53" t="s">
        <v>2205</v>
      </c>
      <c r="K63" s="28" t="s">
        <v>6445</v>
      </c>
      <c r="L63" s="28" t="s">
        <v>1450</v>
      </c>
      <c r="M63" s="28" t="s">
        <v>11084</v>
      </c>
      <c r="N63" s="96">
        <f t="shared" si="5"/>
        <v>0</v>
      </c>
      <c r="O63" s="49"/>
      <c r="P63" s="28" t="str">
        <f>VLOOKUP(C63,'All Yearling Sale Lots'!$A$2:$O$1220,14)</f>
        <v/>
      </c>
      <c r="Q63" s="80" t="s">
        <v>11050</v>
      </c>
      <c r="R63" s="28"/>
      <c r="S63" s="28"/>
      <c r="T63" s="28"/>
      <c r="U63" s="28"/>
    </row>
    <row r="64">
      <c r="A64" s="28" t="s">
        <v>58</v>
      </c>
      <c r="B64" s="28"/>
      <c r="C64" s="28" t="s">
        <v>58</v>
      </c>
      <c r="D64" s="86" t="s">
        <v>9609</v>
      </c>
      <c r="E64" s="95" t="s">
        <v>10628</v>
      </c>
      <c r="F64" s="28" t="s">
        <v>11167</v>
      </c>
      <c r="G64" s="28" t="s">
        <v>1902</v>
      </c>
      <c r="H64" s="28" t="s">
        <v>1924</v>
      </c>
      <c r="I64" s="28" t="s">
        <v>11168</v>
      </c>
      <c r="J64" s="53" t="s">
        <v>2205</v>
      </c>
      <c r="K64" s="28" t="s">
        <v>112</v>
      </c>
      <c r="L64" s="28" t="s">
        <v>1726</v>
      </c>
      <c r="M64" s="28" t="s">
        <v>11084</v>
      </c>
      <c r="N64" s="96">
        <f t="shared" si="5"/>
        <v>0</v>
      </c>
      <c r="O64" s="49"/>
      <c r="P64" s="28" t="str">
        <f>VLOOKUP(C64,'All Yearling Sale Lots'!$A$2:$O$1220,14)</f>
        <v/>
      </c>
      <c r="Q64" s="80" t="s">
        <v>11050</v>
      </c>
      <c r="R64" s="28"/>
      <c r="S64" s="28"/>
      <c r="T64" s="28"/>
      <c r="U64" s="28"/>
    </row>
    <row r="65">
      <c r="A65" s="28" t="s">
        <v>58</v>
      </c>
      <c r="B65" s="28"/>
      <c r="C65" s="28" t="s">
        <v>58</v>
      </c>
      <c r="D65" s="86" t="s">
        <v>9609</v>
      </c>
      <c r="E65" s="95" t="s">
        <v>7610</v>
      </c>
      <c r="F65" s="28" t="s">
        <v>11169</v>
      </c>
      <c r="G65" s="28" t="s">
        <v>1902</v>
      </c>
      <c r="H65" s="28" t="s">
        <v>1924</v>
      </c>
      <c r="I65" s="28" t="s">
        <v>11170</v>
      </c>
      <c r="J65" s="53" t="s">
        <v>2205</v>
      </c>
      <c r="K65" s="28" t="s">
        <v>4288</v>
      </c>
      <c r="L65" s="28" t="s">
        <v>1867</v>
      </c>
      <c r="M65" s="28" t="s">
        <v>11084</v>
      </c>
      <c r="N65" s="96">
        <f t="shared" si="5"/>
        <v>0</v>
      </c>
      <c r="O65" s="49"/>
      <c r="P65" s="28" t="str">
        <f>VLOOKUP(C65,'All Yearling Sale Lots'!$A$2:$O$1220,14)</f>
        <v/>
      </c>
      <c r="Q65" s="80" t="s">
        <v>11050</v>
      </c>
      <c r="R65" s="28"/>
      <c r="S65" s="28"/>
      <c r="T65" s="28"/>
      <c r="U65" s="28"/>
    </row>
    <row r="66">
      <c r="A66" s="28" t="s">
        <v>58</v>
      </c>
      <c r="B66" s="28"/>
      <c r="C66" s="28" t="s">
        <v>58</v>
      </c>
      <c r="D66" s="86" t="s">
        <v>9609</v>
      </c>
      <c r="E66" s="95" t="s">
        <v>11171</v>
      </c>
      <c r="F66" s="28" t="s">
        <v>11172</v>
      </c>
      <c r="G66" s="28" t="s">
        <v>1905</v>
      </c>
      <c r="H66" s="28" t="s">
        <v>1924</v>
      </c>
      <c r="I66" s="28" t="s">
        <v>11173</v>
      </c>
      <c r="J66" s="53" t="s">
        <v>11057</v>
      </c>
      <c r="K66" s="28" t="s">
        <v>11057</v>
      </c>
      <c r="L66" s="28" t="s">
        <v>1587</v>
      </c>
      <c r="M66" s="28" t="s">
        <v>11084</v>
      </c>
      <c r="N66" s="96">
        <f t="shared" si="5"/>
        <v>0</v>
      </c>
      <c r="O66" s="49"/>
      <c r="P66" s="28" t="str">
        <f>VLOOKUP(C66,'All Yearling Sale Lots'!$A$2:$O$1220,14)</f>
        <v/>
      </c>
      <c r="Q66" s="80" t="s">
        <v>11050</v>
      </c>
      <c r="R66" s="28"/>
      <c r="S66" s="28"/>
      <c r="T66" s="28"/>
      <c r="U66" s="28"/>
    </row>
    <row r="67">
      <c r="A67" s="28" t="s">
        <v>58</v>
      </c>
      <c r="B67" s="28"/>
      <c r="C67" s="28" t="s">
        <v>58</v>
      </c>
      <c r="D67" s="86" t="s">
        <v>9609</v>
      </c>
      <c r="E67" s="95" t="s">
        <v>4116</v>
      </c>
      <c r="F67" s="28" t="s">
        <v>11174</v>
      </c>
      <c r="G67" s="28" t="s">
        <v>1905</v>
      </c>
      <c r="H67" s="28" t="s">
        <v>1924</v>
      </c>
      <c r="I67" s="28" t="s">
        <v>11175</v>
      </c>
      <c r="J67" s="53" t="s">
        <v>2205</v>
      </c>
      <c r="K67" s="28" t="s">
        <v>133</v>
      </c>
      <c r="L67" s="28" t="s">
        <v>1707</v>
      </c>
      <c r="M67" s="28" t="s">
        <v>11084</v>
      </c>
      <c r="N67" s="96">
        <f t="shared" si="5"/>
        <v>0</v>
      </c>
      <c r="O67" s="49"/>
      <c r="P67" s="28" t="str">
        <f>VLOOKUP(C67,'All Yearling Sale Lots'!$A$2:$O$1220,14)</f>
        <v/>
      </c>
      <c r="Q67" s="80" t="s">
        <v>11050</v>
      </c>
      <c r="R67" s="28"/>
      <c r="S67" s="28"/>
      <c r="T67" s="28"/>
      <c r="U67" s="28"/>
    </row>
    <row r="68">
      <c r="A68" s="28" t="s">
        <v>58</v>
      </c>
      <c r="B68" s="28"/>
      <c r="C68" s="28" t="s">
        <v>58</v>
      </c>
      <c r="D68" s="86" t="s">
        <v>9609</v>
      </c>
      <c r="E68" s="95" t="s">
        <v>4583</v>
      </c>
      <c r="F68" s="28" t="s">
        <v>11176</v>
      </c>
      <c r="G68" s="28" t="s">
        <v>1902</v>
      </c>
      <c r="H68" s="28" t="s">
        <v>1924</v>
      </c>
      <c r="I68" s="28" t="s">
        <v>11177</v>
      </c>
      <c r="J68" s="53" t="s">
        <v>2205</v>
      </c>
      <c r="K68" s="28" t="s">
        <v>2387</v>
      </c>
      <c r="L68" s="28" t="s">
        <v>1587</v>
      </c>
      <c r="M68" s="28" t="s">
        <v>11084</v>
      </c>
      <c r="N68" s="96">
        <f t="shared" si="5"/>
        <v>0</v>
      </c>
      <c r="O68" s="49"/>
      <c r="P68" s="28" t="str">
        <f>VLOOKUP(C68,'All Yearling Sale Lots'!$A$2:$O$1220,14)</f>
        <v/>
      </c>
      <c r="Q68" s="80" t="s">
        <v>11050</v>
      </c>
      <c r="R68" s="28"/>
      <c r="S68" s="28"/>
      <c r="T68" s="28"/>
      <c r="U68" s="28"/>
    </row>
    <row r="69">
      <c r="A69" s="28" t="s">
        <v>58</v>
      </c>
      <c r="B69" s="28"/>
      <c r="C69" s="28" t="s">
        <v>58</v>
      </c>
      <c r="D69" s="86" t="s">
        <v>9609</v>
      </c>
      <c r="E69" s="95" t="s">
        <v>4314</v>
      </c>
      <c r="F69" s="28" t="s">
        <v>11178</v>
      </c>
      <c r="G69" s="28" t="s">
        <v>1902</v>
      </c>
      <c r="H69" s="28" t="s">
        <v>1952</v>
      </c>
      <c r="I69" s="28" t="s">
        <v>11179</v>
      </c>
      <c r="J69" s="53" t="s">
        <v>2205</v>
      </c>
      <c r="K69" s="28" t="s">
        <v>143</v>
      </c>
      <c r="L69" s="28" t="s">
        <v>1839</v>
      </c>
      <c r="M69" s="28" t="s">
        <v>11084</v>
      </c>
      <c r="N69" s="96">
        <f t="shared" si="5"/>
        <v>0</v>
      </c>
      <c r="O69" s="49"/>
      <c r="P69" s="28" t="str">
        <f>VLOOKUP(C69,'All Yearling Sale Lots'!$A$2:$O$1220,14)</f>
        <v/>
      </c>
      <c r="Q69" s="80" t="s">
        <v>11050</v>
      </c>
      <c r="R69" s="28"/>
      <c r="S69" s="28"/>
      <c r="T69" s="28"/>
      <c r="U69" s="28"/>
    </row>
    <row r="70">
      <c r="A70" s="6" t="s">
        <v>62</v>
      </c>
      <c r="B70" s="80"/>
      <c r="C70" s="80"/>
      <c r="D70" s="80" t="s">
        <v>1937</v>
      </c>
      <c r="E70" s="44" t="s">
        <v>11180</v>
      </c>
      <c r="F70" s="6" t="s">
        <v>11181</v>
      </c>
      <c r="G70" s="6" t="s">
        <v>1905</v>
      </c>
      <c r="H70" s="6" t="s">
        <v>2382</v>
      </c>
      <c r="I70" s="6" t="s">
        <v>11182</v>
      </c>
      <c r="J70" s="6" t="s">
        <v>2205</v>
      </c>
      <c r="K70" s="6" t="s">
        <v>7607</v>
      </c>
      <c r="L70" s="6" t="s">
        <v>1753</v>
      </c>
      <c r="M70" s="6" t="s">
        <v>11084</v>
      </c>
      <c r="N70" s="45"/>
      <c r="O70" s="28"/>
      <c r="P70" s="28"/>
      <c r="Q70" s="30">
        <v>30000.0</v>
      </c>
      <c r="R70" s="28"/>
      <c r="S70" s="28">
        <v>1.0</v>
      </c>
    </row>
    <row r="71">
      <c r="A71" s="80" t="s">
        <v>63</v>
      </c>
      <c r="D71" s="86" t="s">
        <v>9479</v>
      </c>
      <c r="E71" s="91">
        <v>444.0</v>
      </c>
      <c r="F71" s="80" t="s">
        <v>11183</v>
      </c>
      <c r="G71" s="6" t="s">
        <v>1905</v>
      </c>
      <c r="I71" s="80" t="s">
        <v>63</v>
      </c>
      <c r="P71" s="80" t="s">
        <v>11184</v>
      </c>
      <c r="Q71" s="80" t="s">
        <v>11050</v>
      </c>
      <c r="S71" s="12"/>
      <c r="T71" s="10"/>
    </row>
    <row r="72">
      <c r="A72" s="6" t="s">
        <v>63</v>
      </c>
      <c r="B72" s="80"/>
      <c r="C72" s="80"/>
      <c r="D72" s="80" t="s">
        <v>1937</v>
      </c>
      <c r="E72" s="44" t="s">
        <v>11185</v>
      </c>
      <c r="F72" s="6" t="s">
        <v>11186</v>
      </c>
      <c r="G72" s="6" t="s">
        <v>1902</v>
      </c>
      <c r="H72" s="6" t="s">
        <v>1924</v>
      </c>
      <c r="I72" s="6" t="s">
        <v>11187</v>
      </c>
      <c r="J72" s="6" t="s">
        <v>48</v>
      </c>
      <c r="K72" s="6" t="s">
        <v>68</v>
      </c>
      <c r="L72" s="6" t="s">
        <v>1572</v>
      </c>
      <c r="M72" s="6" t="s">
        <v>11084</v>
      </c>
      <c r="N72" s="45"/>
      <c r="O72" s="6" t="s">
        <v>11057</v>
      </c>
      <c r="Q72" s="30">
        <v>25000.0</v>
      </c>
      <c r="R72" s="28"/>
      <c r="S72" s="28">
        <v>1.0</v>
      </c>
      <c r="U72" s="28"/>
      <c r="V72" s="28"/>
      <c r="W72" s="28"/>
    </row>
    <row r="73">
      <c r="A73" s="6" t="s">
        <v>63</v>
      </c>
      <c r="B73" s="80"/>
      <c r="C73" s="80"/>
      <c r="D73" s="80" t="s">
        <v>1937</v>
      </c>
      <c r="E73" s="44" t="s">
        <v>11188</v>
      </c>
      <c r="F73" s="6" t="s">
        <v>11189</v>
      </c>
      <c r="G73" s="6" t="s">
        <v>1902</v>
      </c>
      <c r="H73" s="6" t="s">
        <v>1952</v>
      </c>
      <c r="I73" s="6" t="s">
        <v>11190</v>
      </c>
      <c r="J73" s="6" t="s">
        <v>48</v>
      </c>
      <c r="K73" s="6" t="s">
        <v>120</v>
      </c>
      <c r="L73" s="6" t="s">
        <v>1679</v>
      </c>
      <c r="M73" s="6" t="s">
        <v>11084</v>
      </c>
      <c r="N73" s="45"/>
      <c r="O73" s="28"/>
      <c r="P73" s="28"/>
      <c r="Q73" s="30">
        <v>25000.0</v>
      </c>
      <c r="R73" s="28"/>
      <c r="S73" s="28">
        <v>1.0</v>
      </c>
    </row>
    <row r="74">
      <c r="A74" s="80" t="s">
        <v>64</v>
      </c>
      <c r="D74" s="86" t="s">
        <v>11051</v>
      </c>
      <c r="E74" s="80">
        <v>647.0</v>
      </c>
      <c r="F74" s="6" t="str">
        <f>CONCAT(I74,J74)</f>
        <v>Gleneagles (IRE)Bridge of Peace (GB)</v>
      </c>
      <c r="G74" s="80" t="s">
        <v>1902</v>
      </c>
      <c r="H74" s="80" t="s">
        <v>1924</v>
      </c>
      <c r="I74" s="80" t="s">
        <v>64</v>
      </c>
      <c r="J74" s="80" t="s">
        <v>11191</v>
      </c>
      <c r="P74" s="80" t="s">
        <v>1747</v>
      </c>
      <c r="Q74" s="80" t="s">
        <v>11050</v>
      </c>
    </row>
    <row r="75">
      <c r="A75" s="34" t="s">
        <v>64</v>
      </c>
      <c r="B75" s="34"/>
      <c r="C75" s="34" t="s">
        <v>64</v>
      </c>
      <c r="D75" s="86" t="s">
        <v>11051</v>
      </c>
      <c r="E75" s="26">
        <v>965.0</v>
      </c>
      <c r="F75" s="28" t="str">
        <f>CONCATENATE(C75," x ", I75)</f>
        <v>Gleneagles (IRE) x Sharapova (IRE)</v>
      </c>
      <c r="G75" s="26" t="s">
        <v>1905</v>
      </c>
      <c r="H75" s="26" t="s">
        <v>2437</v>
      </c>
      <c r="I75" s="26" t="s">
        <v>11192</v>
      </c>
      <c r="J75" s="28"/>
      <c r="K75" s="28"/>
      <c r="P75" s="26" t="s">
        <v>1751</v>
      </c>
      <c r="Q75" s="80" t="s">
        <v>11050</v>
      </c>
      <c r="R75" s="28"/>
      <c r="S75" s="28"/>
      <c r="T75" s="28"/>
      <c r="U75" s="28"/>
    </row>
    <row r="76">
      <c r="A76" s="6" t="s">
        <v>64</v>
      </c>
      <c r="D76" s="86" t="s">
        <v>11053</v>
      </c>
      <c r="E76" s="44" t="s">
        <v>6318</v>
      </c>
      <c r="F76" s="6" t="s">
        <v>11193</v>
      </c>
      <c r="G76" s="6" t="s">
        <v>1902</v>
      </c>
      <c r="H76" s="6" t="s">
        <v>1924</v>
      </c>
      <c r="I76" s="6" t="s">
        <v>64</v>
      </c>
      <c r="J76" s="6" t="s">
        <v>11194</v>
      </c>
      <c r="K76" s="44">
        <v>2023.0</v>
      </c>
      <c r="L76" s="109"/>
      <c r="M76" s="6" t="s">
        <v>2205</v>
      </c>
      <c r="N76" s="6" t="s">
        <v>2604</v>
      </c>
      <c r="O76" s="6" t="s">
        <v>11057</v>
      </c>
      <c r="P76" s="6" t="s">
        <v>1685</v>
      </c>
      <c r="Q76" s="80" t="s">
        <v>11050</v>
      </c>
    </row>
    <row r="77">
      <c r="A77" s="6" t="s">
        <v>64</v>
      </c>
      <c r="D77" s="86" t="s">
        <v>11053</v>
      </c>
      <c r="E77" s="44" t="s">
        <v>5793</v>
      </c>
      <c r="F77" s="6" t="s">
        <v>11195</v>
      </c>
      <c r="G77" s="6" t="s">
        <v>1905</v>
      </c>
      <c r="H77" s="6" t="s">
        <v>2382</v>
      </c>
      <c r="I77" s="6" t="s">
        <v>64</v>
      </c>
      <c r="J77" s="6" t="s">
        <v>11196</v>
      </c>
      <c r="K77" s="44">
        <v>2023.0</v>
      </c>
      <c r="L77" s="109"/>
      <c r="M77" s="6" t="s">
        <v>2205</v>
      </c>
      <c r="N77" s="6" t="s">
        <v>2351</v>
      </c>
      <c r="O77" s="6" t="s">
        <v>11057</v>
      </c>
      <c r="P77" s="6" t="s">
        <v>1490</v>
      </c>
      <c r="Q77" s="80" t="s">
        <v>11050</v>
      </c>
    </row>
    <row r="78">
      <c r="A78" s="6" t="s">
        <v>64</v>
      </c>
      <c r="D78" s="86" t="s">
        <v>11053</v>
      </c>
      <c r="E78" s="44" t="s">
        <v>10156</v>
      </c>
      <c r="F78" s="6" t="s">
        <v>11197</v>
      </c>
      <c r="G78" s="6" t="s">
        <v>1902</v>
      </c>
      <c r="H78" s="6" t="s">
        <v>1924</v>
      </c>
      <c r="I78" s="6" t="s">
        <v>64</v>
      </c>
      <c r="J78" s="6" t="s">
        <v>11198</v>
      </c>
      <c r="K78" s="44">
        <v>2023.0</v>
      </c>
      <c r="L78" s="109"/>
      <c r="M78" s="6" t="s">
        <v>2205</v>
      </c>
      <c r="N78" s="6" t="s">
        <v>2477</v>
      </c>
      <c r="O78" s="6" t="s">
        <v>11057</v>
      </c>
      <c r="P78" s="6" t="s">
        <v>10285</v>
      </c>
      <c r="Q78" s="80" t="s">
        <v>11050</v>
      </c>
    </row>
    <row r="79">
      <c r="A79" s="6" t="s">
        <v>64</v>
      </c>
      <c r="D79" s="86" t="s">
        <v>11053</v>
      </c>
      <c r="E79" s="44" t="s">
        <v>2739</v>
      </c>
      <c r="F79" s="6" t="s">
        <v>11199</v>
      </c>
      <c r="G79" s="6" t="s">
        <v>1905</v>
      </c>
      <c r="H79" s="6" t="s">
        <v>1924</v>
      </c>
      <c r="I79" s="6" t="s">
        <v>64</v>
      </c>
      <c r="J79" s="6" t="s">
        <v>4301</v>
      </c>
      <c r="K79" s="44">
        <v>2023.0</v>
      </c>
      <c r="L79" s="109"/>
      <c r="M79" s="6" t="s">
        <v>2205</v>
      </c>
      <c r="N79" s="6" t="s">
        <v>2882</v>
      </c>
      <c r="O79" s="6" t="s">
        <v>11057</v>
      </c>
      <c r="P79" s="6" t="s">
        <v>1427</v>
      </c>
      <c r="Q79" s="80" t="s">
        <v>11050</v>
      </c>
    </row>
    <row r="80">
      <c r="A80" s="6" t="s">
        <v>64</v>
      </c>
      <c r="B80" s="80"/>
      <c r="C80" s="80"/>
      <c r="D80" s="80" t="s">
        <v>1937</v>
      </c>
      <c r="E80" s="44" t="s">
        <v>3501</v>
      </c>
      <c r="F80" s="6" t="s">
        <v>11200</v>
      </c>
      <c r="G80" s="6" t="s">
        <v>1902</v>
      </c>
      <c r="H80" s="6" t="s">
        <v>1924</v>
      </c>
      <c r="I80" s="6" t="s">
        <v>11201</v>
      </c>
      <c r="J80" s="6" t="s">
        <v>2205</v>
      </c>
      <c r="K80" s="6" t="s">
        <v>126</v>
      </c>
      <c r="L80" s="6" t="s">
        <v>1450</v>
      </c>
      <c r="M80" s="6" t="s">
        <v>11084</v>
      </c>
      <c r="N80" s="45"/>
      <c r="O80" s="6" t="s">
        <v>11057</v>
      </c>
      <c r="Q80" s="30">
        <v>17500.0</v>
      </c>
      <c r="R80" s="28"/>
      <c r="S80" s="28">
        <v>1.0</v>
      </c>
      <c r="U80" s="28"/>
      <c r="V80" s="28"/>
      <c r="W80" s="28"/>
    </row>
    <row r="81">
      <c r="A81" s="6" t="s">
        <v>67</v>
      </c>
      <c r="D81" s="86" t="s">
        <v>11053</v>
      </c>
      <c r="E81" s="44" t="s">
        <v>2495</v>
      </c>
      <c r="F81" s="6" t="s">
        <v>11202</v>
      </c>
      <c r="G81" s="6" t="s">
        <v>1902</v>
      </c>
      <c r="H81" s="6" t="s">
        <v>1924</v>
      </c>
      <c r="I81" s="6" t="s">
        <v>67</v>
      </c>
      <c r="J81" s="6" t="s">
        <v>11203</v>
      </c>
      <c r="K81" s="44">
        <v>2023.0</v>
      </c>
      <c r="L81" s="109"/>
      <c r="M81" s="6" t="s">
        <v>3392</v>
      </c>
      <c r="N81" s="6" t="s">
        <v>2074</v>
      </c>
      <c r="O81" s="6" t="s">
        <v>11057</v>
      </c>
      <c r="P81" s="6" t="s">
        <v>1633</v>
      </c>
      <c r="Q81" s="80" t="s">
        <v>11050</v>
      </c>
    </row>
    <row r="82">
      <c r="A82" s="6" t="s">
        <v>67</v>
      </c>
      <c r="D82" s="86" t="s">
        <v>11053</v>
      </c>
      <c r="E82" s="44" t="s">
        <v>8621</v>
      </c>
      <c r="F82" s="6" t="s">
        <v>11204</v>
      </c>
      <c r="G82" s="6" t="s">
        <v>1905</v>
      </c>
      <c r="H82" s="6" t="s">
        <v>1924</v>
      </c>
      <c r="I82" s="6" t="s">
        <v>67</v>
      </c>
      <c r="J82" s="6" t="s">
        <v>11205</v>
      </c>
      <c r="K82" s="44">
        <v>2023.0</v>
      </c>
      <c r="L82" s="109"/>
      <c r="M82" s="6" t="s">
        <v>3392</v>
      </c>
      <c r="N82" s="6" t="s">
        <v>11206</v>
      </c>
      <c r="O82" s="6" t="s">
        <v>11057</v>
      </c>
      <c r="P82" s="6" t="s">
        <v>11207</v>
      </c>
      <c r="Q82" s="80" t="s">
        <v>11050</v>
      </c>
    </row>
    <row r="83">
      <c r="A83" s="80" t="s">
        <v>71</v>
      </c>
      <c r="D83" s="86" t="s">
        <v>9479</v>
      </c>
      <c r="E83" s="91">
        <v>345.0</v>
      </c>
      <c r="F83" s="80" t="s">
        <v>11208</v>
      </c>
      <c r="G83" s="6" t="s">
        <v>1905</v>
      </c>
      <c r="I83" s="80" t="s">
        <v>71</v>
      </c>
      <c r="P83" s="80" t="s">
        <v>1636</v>
      </c>
      <c r="Q83" s="80" t="s">
        <v>11050</v>
      </c>
      <c r="S83" s="12"/>
      <c r="T83" s="10"/>
    </row>
    <row r="84">
      <c r="A84" s="80" t="s">
        <v>71</v>
      </c>
      <c r="D84" s="86" t="s">
        <v>9479</v>
      </c>
      <c r="E84" s="91">
        <v>373.0</v>
      </c>
      <c r="F84" s="80" t="s">
        <v>11209</v>
      </c>
      <c r="G84" s="80" t="s">
        <v>1902</v>
      </c>
      <c r="I84" s="80" t="s">
        <v>71</v>
      </c>
      <c r="P84" s="80" t="s">
        <v>1873</v>
      </c>
      <c r="Q84" s="80" t="s">
        <v>11050</v>
      </c>
      <c r="S84" s="12"/>
      <c r="T84" s="10"/>
    </row>
    <row r="85">
      <c r="A85" s="80" t="s">
        <v>71</v>
      </c>
      <c r="D85" s="86" t="s">
        <v>9479</v>
      </c>
      <c r="E85" s="91">
        <v>454.0</v>
      </c>
      <c r="F85" s="80" t="s">
        <v>11210</v>
      </c>
      <c r="G85" s="6" t="s">
        <v>1902</v>
      </c>
      <c r="I85" s="80" t="s">
        <v>71</v>
      </c>
      <c r="P85" s="80" t="s">
        <v>1746</v>
      </c>
      <c r="Q85" s="80" t="s">
        <v>11050</v>
      </c>
      <c r="S85" s="12"/>
      <c r="T85" s="10"/>
    </row>
    <row r="86">
      <c r="A86" s="80" t="s">
        <v>71</v>
      </c>
      <c r="D86" s="86" t="s">
        <v>9479</v>
      </c>
      <c r="E86" s="91">
        <v>501.0</v>
      </c>
      <c r="F86" s="80" t="s">
        <v>11211</v>
      </c>
      <c r="G86" s="6" t="s">
        <v>1905</v>
      </c>
      <c r="I86" s="80" t="s">
        <v>71</v>
      </c>
      <c r="P86" s="80" t="s">
        <v>1761</v>
      </c>
      <c r="Q86" s="80" t="s">
        <v>11050</v>
      </c>
      <c r="S86" s="12"/>
      <c r="T86" s="10"/>
    </row>
    <row r="87">
      <c r="A87" s="6" t="s">
        <v>75</v>
      </c>
      <c r="D87" s="86" t="s">
        <v>11053</v>
      </c>
      <c r="E87" s="44" t="s">
        <v>2754</v>
      </c>
      <c r="F87" s="6" t="s">
        <v>11212</v>
      </c>
      <c r="G87" s="6" t="s">
        <v>1905</v>
      </c>
      <c r="H87" s="6" t="s">
        <v>1924</v>
      </c>
      <c r="I87" s="6" t="s">
        <v>75</v>
      </c>
      <c r="J87" s="6" t="s">
        <v>11213</v>
      </c>
      <c r="K87" s="44">
        <v>2023.0</v>
      </c>
      <c r="L87" s="109"/>
      <c r="M87" s="6" t="s">
        <v>4620</v>
      </c>
      <c r="N87" s="6" t="s">
        <v>3392</v>
      </c>
      <c r="O87" s="6" t="s">
        <v>11057</v>
      </c>
      <c r="P87" s="6" t="s">
        <v>1757</v>
      </c>
      <c r="Q87" s="80" t="s">
        <v>11050</v>
      </c>
    </row>
    <row r="88">
      <c r="A88" s="80" t="s">
        <v>77</v>
      </c>
      <c r="D88" s="86" t="s">
        <v>9479</v>
      </c>
      <c r="E88" s="91">
        <v>503.0</v>
      </c>
      <c r="F88" s="80" t="s">
        <v>11214</v>
      </c>
      <c r="G88" s="6" t="s">
        <v>1905</v>
      </c>
      <c r="I88" s="80" t="s">
        <v>77</v>
      </c>
      <c r="P88" s="80" t="s">
        <v>1424</v>
      </c>
      <c r="Q88" s="80" t="s">
        <v>11050</v>
      </c>
      <c r="S88" s="12"/>
      <c r="T88" s="10"/>
    </row>
    <row r="89">
      <c r="A89" s="34" t="s">
        <v>78</v>
      </c>
      <c r="B89" s="34"/>
      <c r="C89" s="34" t="s">
        <v>78</v>
      </c>
      <c r="D89" s="86" t="s">
        <v>11051</v>
      </c>
      <c r="E89" s="26">
        <v>867.0</v>
      </c>
      <c r="F89" s="28" t="str">
        <f t="shared" ref="F89:F90" si="6">CONCATENATE(C89," x ", I89)</f>
        <v>Invincible Army (IRE) x Michael's Song (IRE)</v>
      </c>
      <c r="G89" s="26" t="s">
        <v>1905</v>
      </c>
      <c r="H89" s="26" t="s">
        <v>2019</v>
      </c>
      <c r="I89" s="26" t="s">
        <v>11215</v>
      </c>
      <c r="J89" s="28"/>
      <c r="K89" s="28"/>
      <c r="P89" s="26" t="s">
        <v>1761</v>
      </c>
      <c r="Q89" s="80" t="s">
        <v>11050</v>
      </c>
      <c r="R89" s="28"/>
      <c r="S89" s="28"/>
      <c r="T89" s="28"/>
      <c r="U89" s="28"/>
    </row>
    <row r="90">
      <c r="A90" s="34" t="s">
        <v>78</v>
      </c>
      <c r="B90" s="34"/>
      <c r="C90" s="34" t="s">
        <v>78</v>
      </c>
      <c r="D90" s="86" t="s">
        <v>11051</v>
      </c>
      <c r="E90" s="26">
        <v>966.0</v>
      </c>
      <c r="F90" s="28" t="str">
        <f t="shared" si="6"/>
        <v>Invincible Army (IRE) x Sheba Five (USA)</v>
      </c>
      <c r="G90" s="26" t="s">
        <v>1905</v>
      </c>
      <c r="H90" s="26" t="s">
        <v>2019</v>
      </c>
      <c r="I90" s="26" t="s">
        <v>11216</v>
      </c>
      <c r="J90" s="28"/>
      <c r="K90" s="28"/>
      <c r="P90" s="26" t="s">
        <v>1504</v>
      </c>
      <c r="Q90" s="80" t="s">
        <v>11050</v>
      </c>
      <c r="R90" s="28"/>
      <c r="S90" s="28"/>
      <c r="T90" s="28"/>
      <c r="U90" s="28"/>
    </row>
    <row r="91">
      <c r="A91" s="80" t="s">
        <v>79</v>
      </c>
      <c r="D91" s="86" t="s">
        <v>9479</v>
      </c>
      <c r="E91" s="91">
        <v>299.0</v>
      </c>
      <c r="F91" s="80" t="s">
        <v>11217</v>
      </c>
      <c r="G91" s="80" t="s">
        <v>1905</v>
      </c>
      <c r="I91" s="80" t="s">
        <v>79</v>
      </c>
      <c r="P91" s="80" t="s">
        <v>1617</v>
      </c>
      <c r="Q91" s="80" t="s">
        <v>11050</v>
      </c>
      <c r="S91" s="12"/>
      <c r="T91" s="10"/>
    </row>
    <row r="92">
      <c r="A92" s="6" t="s">
        <v>79</v>
      </c>
      <c r="D92" s="86" t="s">
        <v>11053</v>
      </c>
      <c r="E92" s="44" t="s">
        <v>8451</v>
      </c>
      <c r="F92" s="6" t="s">
        <v>11218</v>
      </c>
      <c r="G92" s="6" t="s">
        <v>1905</v>
      </c>
      <c r="H92" s="6" t="s">
        <v>1924</v>
      </c>
      <c r="I92" s="6" t="s">
        <v>79</v>
      </c>
      <c r="J92" s="6" t="s">
        <v>11219</v>
      </c>
      <c r="K92" s="44">
        <v>2023.0</v>
      </c>
      <c r="L92" s="109"/>
      <c r="M92" s="6" t="s">
        <v>1961</v>
      </c>
      <c r="N92" s="6" t="s">
        <v>2201</v>
      </c>
      <c r="O92" s="6" t="s">
        <v>11057</v>
      </c>
      <c r="P92" s="6" t="s">
        <v>1733</v>
      </c>
      <c r="Q92" s="80" t="s">
        <v>11050</v>
      </c>
    </row>
    <row r="93">
      <c r="A93" s="6" t="s">
        <v>79</v>
      </c>
      <c r="B93" s="80"/>
      <c r="C93" s="80"/>
      <c r="D93" s="80" t="s">
        <v>1937</v>
      </c>
      <c r="E93" s="44" t="s">
        <v>11220</v>
      </c>
      <c r="F93" s="6" t="s">
        <v>11221</v>
      </c>
      <c r="G93" s="6" t="s">
        <v>1902</v>
      </c>
      <c r="H93" s="6" t="s">
        <v>1924</v>
      </c>
      <c r="I93" s="6" t="s">
        <v>11222</v>
      </c>
      <c r="J93" s="6" t="s">
        <v>1961</v>
      </c>
      <c r="K93" s="6" t="s">
        <v>1927</v>
      </c>
      <c r="L93" s="6" t="s">
        <v>1598</v>
      </c>
      <c r="M93" s="6" t="s">
        <v>11084</v>
      </c>
      <c r="N93" s="45"/>
      <c r="O93" s="6" t="s">
        <v>11057</v>
      </c>
      <c r="Q93" s="30">
        <v>60000.0</v>
      </c>
      <c r="R93" s="28"/>
      <c r="S93" s="28">
        <v>1.0</v>
      </c>
      <c r="U93" s="28"/>
      <c r="V93" s="28"/>
      <c r="W93" s="28"/>
    </row>
    <row r="94">
      <c r="A94" s="80" t="s">
        <v>3756</v>
      </c>
      <c r="D94" s="86" t="s">
        <v>9479</v>
      </c>
      <c r="E94" s="91">
        <v>302.0</v>
      </c>
      <c r="F94" s="80" t="s">
        <v>11223</v>
      </c>
      <c r="G94" s="6" t="s">
        <v>1902</v>
      </c>
      <c r="I94" s="80" t="s">
        <v>3756</v>
      </c>
      <c r="P94" s="80" t="s">
        <v>1627</v>
      </c>
      <c r="Q94" s="80" t="s">
        <v>11050</v>
      </c>
      <c r="S94" s="12"/>
      <c r="T94" s="10"/>
    </row>
    <row r="95">
      <c r="A95" s="80" t="s">
        <v>85</v>
      </c>
      <c r="D95" s="86" t="s">
        <v>11051</v>
      </c>
      <c r="E95" s="80">
        <v>535.0</v>
      </c>
      <c r="F95" s="6" t="str">
        <f>CONCAT(I95,J95)</f>
        <v>King of Change (GB)Tiny Smile (IRE)</v>
      </c>
      <c r="G95" s="80" t="s">
        <v>9563</v>
      </c>
      <c r="H95" s="80" t="s">
        <v>2139</v>
      </c>
      <c r="I95" s="80" t="s">
        <v>85</v>
      </c>
      <c r="J95" s="80" t="s">
        <v>11224</v>
      </c>
      <c r="P95" s="80" t="s">
        <v>11225</v>
      </c>
      <c r="Q95" s="80" t="s">
        <v>11050</v>
      </c>
    </row>
    <row r="96">
      <c r="A96" s="28" t="s">
        <v>86</v>
      </c>
      <c r="B96" s="28"/>
      <c r="C96" s="28" t="s">
        <v>86</v>
      </c>
      <c r="D96" s="86" t="s">
        <v>9609</v>
      </c>
      <c r="E96" s="95" t="s">
        <v>3247</v>
      </c>
      <c r="F96" s="28" t="s">
        <v>11226</v>
      </c>
      <c r="G96" s="28" t="s">
        <v>1902</v>
      </c>
      <c r="H96" s="28" t="s">
        <v>1924</v>
      </c>
      <c r="I96" s="28" t="s">
        <v>11227</v>
      </c>
      <c r="J96" s="53" t="s">
        <v>79</v>
      </c>
      <c r="K96" s="28" t="s">
        <v>44</v>
      </c>
      <c r="L96" s="28" t="s">
        <v>1503</v>
      </c>
      <c r="M96" s="28" t="s">
        <v>11084</v>
      </c>
      <c r="N96" s="96">
        <f t="shared" ref="N96:N98" si="7">O96*1.2</f>
        <v>0</v>
      </c>
      <c r="O96" s="49"/>
      <c r="P96" s="28" t="str">
        <f>VLOOKUP(C96,'All Yearling Sale Lots'!$A$2:$O$1220,14)</f>
        <v/>
      </c>
      <c r="Q96" s="80" t="s">
        <v>11050</v>
      </c>
      <c r="R96" s="28"/>
      <c r="S96" s="28"/>
      <c r="T96" s="28"/>
      <c r="U96" s="28"/>
    </row>
    <row r="97">
      <c r="A97" s="28" t="s">
        <v>86</v>
      </c>
      <c r="B97" s="28"/>
      <c r="C97" s="28" t="s">
        <v>86</v>
      </c>
      <c r="D97" s="86" t="s">
        <v>9609</v>
      </c>
      <c r="E97" s="95" t="s">
        <v>2926</v>
      </c>
      <c r="F97" s="28" t="s">
        <v>11228</v>
      </c>
      <c r="G97" s="28" t="s">
        <v>1905</v>
      </c>
      <c r="H97" s="28" t="s">
        <v>1924</v>
      </c>
      <c r="I97" s="28" t="s">
        <v>11229</v>
      </c>
      <c r="J97" s="53" t="s">
        <v>79</v>
      </c>
      <c r="K97" s="28" t="s">
        <v>48</v>
      </c>
      <c r="L97" s="28" t="s">
        <v>1839</v>
      </c>
      <c r="M97" s="28" t="s">
        <v>11084</v>
      </c>
      <c r="N97" s="96">
        <f t="shared" si="7"/>
        <v>0</v>
      </c>
      <c r="O97" s="49"/>
      <c r="P97" s="28" t="str">
        <f>VLOOKUP(C97,'All Yearling Sale Lots'!$A$2:$O$1220,14)</f>
        <v/>
      </c>
      <c r="Q97" s="80" t="s">
        <v>11050</v>
      </c>
      <c r="R97" s="28"/>
      <c r="S97" s="28"/>
      <c r="T97" s="28"/>
      <c r="U97" s="28"/>
    </row>
    <row r="98">
      <c r="A98" s="28" t="s">
        <v>86</v>
      </c>
      <c r="B98" s="28"/>
      <c r="C98" s="28" t="s">
        <v>86</v>
      </c>
      <c r="D98" s="86" t="s">
        <v>9609</v>
      </c>
      <c r="E98" s="95" t="s">
        <v>8983</v>
      </c>
      <c r="F98" s="28" t="s">
        <v>11230</v>
      </c>
      <c r="G98" s="28" t="s">
        <v>1902</v>
      </c>
      <c r="H98" s="28" t="s">
        <v>1924</v>
      </c>
      <c r="I98" s="28" t="s">
        <v>11231</v>
      </c>
      <c r="J98" s="53" t="s">
        <v>79</v>
      </c>
      <c r="K98" s="28" t="s">
        <v>8454</v>
      </c>
      <c r="L98" s="28" t="s">
        <v>1614</v>
      </c>
      <c r="M98" s="28" t="s">
        <v>11084</v>
      </c>
      <c r="N98" s="96">
        <f t="shared" si="7"/>
        <v>0</v>
      </c>
      <c r="O98" s="49"/>
      <c r="P98" s="28" t="str">
        <f>VLOOKUP(C98,'All Yearling Sale Lots'!$A$2:$O$1220,14)</f>
        <v/>
      </c>
      <c r="Q98" s="80" t="s">
        <v>11050</v>
      </c>
      <c r="R98" s="28"/>
      <c r="S98" s="28"/>
      <c r="T98" s="28"/>
      <c r="U98" s="28"/>
    </row>
    <row r="99">
      <c r="A99" s="6" t="s">
        <v>86</v>
      </c>
      <c r="B99" s="80"/>
      <c r="C99" s="80"/>
      <c r="D99" s="80" t="s">
        <v>1937</v>
      </c>
      <c r="E99" s="44" t="s">
        <v>11232</v>
      </c>
      <c r="F99" s="6" t="s">
        <v>11233</v>
      </c>
      <c r="G99" s="6" t="s">
        <v>1902</v>
      </c>
      <c r="H99" s="6" t="s">
        <v>1924</v>
      </c>
      <c r="I99" s="6" t="s">
        <v>11234</v>
      </c>
      <c r="J99" s="6" t="s">
        <v>79</v>
      </c>
      <c r="K99" s="6" t="s">
        <v>2505</v>
      </c>
      <c r="L99" s="6" t="s">
        <v>1485</v>
      </c>
      <c r="M99" s="6" t="s">
        <v>11084</v>
      </c>
      <c r="N99" s="45"/>
      <c r="O99" s="6" t="s">
        <v>11057</v>
      </c>
      <c r="Q99" s="30">
        <v>150000.0</v>
      </c>
      <c r="R99" s="28"/>
      <c r="S99" s="28">
        <v>1.0</v>
      </c>
      <c r="U99" s="28"/>
      <c r="V99" s="28"/>
      <c r="W99" s="28"/>
    </row>
    <row r="100">
      <c r="A100" s="81" t="s">
        <v>87</v>
      </c>
      <c r="D100" s="86" t="s">
        <v>9479</v>
      </c>
      <c r="E100" s="91">
        <v>170.0</v>
      </c>
      <c r="F100" s="80" t="s">
        <v>11235</v>
      </c>
      <c r="G100" s="6" t="s">
        <v>1905</v>
      </c>
      <c r="H100" s="81"/>
      <c r="I100" s="81" t="s">
        <v>87</v>
      </c>
      <c r="J100" s="80"/>
      <c r="K100" s="80"/>
      <c r="L100" s="80"/>
      <c r="M100" s="80"/>
      <c r="P100" s="80" t="s">
        <v>1775</v>
      </c>
      <c r="Q100" s="80" t="s">
        <v>11050</v>
      </c>
      <c r="T100" s="10"/>
    </row>
    <row r="101">
      <c r="A101" s="80" t="s">
        <v>87</v>
      </c>
      <c r="D101" s="86" t="s">
        <v>11051</v>
      </c>
      <c r="E101" s="80">
        <v>680.0</v>
      </c>
      <c r="F101" s="6" t="str">
        <f>CONCAT(I101,J101)</f>
        <v>Kodi Bear (IRE)Clenaghcastle Lady (IRE)</v>
      </c>
      <c r="G101" s="80" t="s">
        <v>1902</v>
      </c>
      <c r="H101" s="80" t="s">
        <v>1924</v>
      </c>
      <c r="I101" s="80" t="s">
        <v>87</v>
      </c>
      <c r="J101" s="80" t="s">
        <v>11236</v>
      </c>
      <c r="P101" s="80" t="s">
        <v>11237</v>
      </c>
      <c r="Q101" s="80" t="s">
        <v>11050</v>
      </c>
    </row>
    <row r="102">
      <c r="A102" s="6" t="s">
        <v>87</v>
      </c>
      <c r="D102" s="86" t="s">
        <v>11053</v>
      </c>
      <c r="E102" s="44" t="s">
        <v>3773</v>
      </c>
      <c r="F102" s="6" t="s">
        <v>11238</v>
      </c>
      <c r="G102" s="6" t="s">
        <v>1902</v>
      </c>
      <c r="H102" s="6" t="s">
        <v>1924</v>
      </c>
      <c r="I102" s="6" t="s">
        <v>87</v>
      </c>
      <c r="J102" s="6" t="s">
        <v>11239</v>
      </c>
      <c r="K102" s="44">
        <v>2023.0</v>
      </c>
      <c r="L102" s="109"/>
      <c r="M102" s="6" t="s">
        <v>88</v>
      </c>
      <c r="N102" s="6" t="s">
        <v>2454</v>
      </c>
      <c r="O102" s="6" t="s">
        <v>11057</v>
      </c>
      <c r="P102" s="6" t="s">
        <v>1772</v>
      </c>
      <c r="Q102" s="80" t="s">
        <v>11050</v>
      </c>
    </row>
    <row r="103">
      <c r="A103" s="6" t="s">
        <v>87</v>
      </c>
      <c r="D103" s="86" t="s">
        <v>11053</v>
      </c>
      <c r="E103" s="44" t="s">
        <v>8114</v>
      </c>
      <c r="F103" s="6" t="s">
        <v>11240</v>
      </c>
      <c r="G103" s="6" t="s">
        <v>1902</v>
      </c>
      <c r="H103" s="6" t="s">
        <v>1924</v>
      </c>
      <c r="I103" s="6" t="s">
        <v>87</v>
      </c>
      <c r="J103" s="6" t="s">
        <v>11241</v>
      </c>
      <c r="K103" s="44">
        <v>2023.0</v>
      </c>
      <c r="L103" s="109"/>
      <c r="M103" s="6" t="s">
        <v>88</v>
      </c>
      <c r="N103" s="6" t="s">
        <v>11242</v>
      </c>
      <c r="O103" s="6" t="s">
        <v>11057</v>
      </c>
      <c r="P103" s="6" t="s">
        <v>1627</v>
      </c>
      <c r="Q103" s="80" t="s">
        <v>11050</v>
      </c>
    </row>
    <row r="104">
      <c r="A104" s="6" t="s">
        <v>2454</v>
      </c>
      <c r="D104" s="86" t="s">
        <v>11053</v>
      </c>
      <c r="E104" s="44" t="s">
        <v>7907</v>
      </c>
      <c r="F104" s="6" t="s">
        <v>11243</v>
      </c>
      <c r="G104" s="6" t="s">
        <v>1905</v>
      </c>
      <c r="H104" s="6" t="s">
        <v>1924</v>
      </c>
      <c r="I104" s="6" t="s">
        <v>2454</v>
      </c>
      <c r="J104" s="6" t="s">
        <v>11244</v>
      </c>
      <c r="K104" s="44">
        <v>2023.0</v>
      </c>
      <c r="L104" s="109"/>
      <c r="M104" s="6" t="s">
        <v>79</v>
      </c>
      <c r="N104" s="6" t="s">
        <v>2634</v>
      </c>
      <c r="O104" s="6" t="s">
        <v>11057</v>
      </c>
      <c r="P104" s="6" t="s">
        <v>1495</v>
      </c>
      <c r="Q104" s="80" t="s">
        <v>11050</v>
      </c>
    </row>
    <row r="105">
      <c r="A105" s="28" t="s">
        <v>93</v>
      </c>
      <c r="B105" s="28"/>
      <c r="C105" s="28" t="s">
        <v>93</v>
      </c>
      <c r="D105" s="86" t="s">
        <v>9609</v>
      </c>
      <c r="E105" s="95" t="s">
        <v>11135</v>
      </c>
      <c r="F105" s="28" t="s">
        <v>11245</v>
      </c>
      <c r="G105" s="28" t="s">
        <v>1902</v>
      </c>
      <c r="H105" s="28" t="s">
        <v>1924</v>
      </c>
      <c r="I105" s="28" t="s">
        <v>11246</v>
      </c>
      <c r="J105" s="53" t="s">
        <v>2314</v>
      </c>
      <c r="K105" s="28" t="s">
        <v>1968</v>
      </c>
      <c r="L105" s="28" t="s">
        <v>1839</v>
      </c>
      <c r="M105" s="28" t="s">
        <v>11084</v>
      </c>
      <c r="N105" s="96">
        <f t="shared" ref="N105:N108" si="8">O105*1.2</f>
        <v>0</v>
      </c>
      <c r="O105" s="49"/>
      <c r="P105" s="110" t="str">
        <f>VLOOKUP(C105,'All Yearling Sale Lots'!$A$2:$O$1220,14)</f>
        <v/>
      </c>
      <c r="Q105" s="80" t="s">
        <v>11050</v>
      </c>
      <c r="R105" s="28"/>
      <c r="S105" s="28"/>
      <c r="T105" s="28"/>
      <c r="U105" s="28"/>
    </row>
    <row r="106">
      <c r="A106" s="28" t="s">
        <v>93</v>
      </c>
      <c r="B106" s="28"/>
      <c r="C106" s="28" t="s">
        <v>93</v>
      </c>
      <c r="D106" s="86" t="s">
        <v>9609</v>
      </c>
      <c r="E106" s="95" t="s">
        <v>3199</v>
      </c>
      <c r="F106" s="28" t="s">
        <v>11247</v>
      </c>
      <c r="G106" s="28" t="s">
        <v>1905</v>
      </c>
      <c r="H106" s="28" t="s">
        <v>1924</v>
      </c>
      <c r="I106" s="28" t="s">
        <v>11248</v>
      </c>
      <c r="J106" s="53" t="s">
        <v>2314</v>
      </c>
      <c r="K106" s="28" t="s">
        <v>2184</v>
      </c>
      <c r="L106" s="28" t="s">
        <v>1735</v>
      </c>
      <c r="M106" s="28" t="s">
        <v>11084</v>
      </c>
      <c r="N106" s="96">
        <f t="shared" si="8"/>
        <v>0</v>
      </c>
      <c r="O106" s="49"/>
      <c r="P106" s="110" t="str">
        <f>VLOOKUP(C106,'All Yearling Sale Lots'!$A$2:$O$1220,14)</f>
        <v/>
      </c>
      <c r="Q106" s="80" t="s">
        <v>11050</v>
      </c>
      <c r="R106" s="28"/>
      <c r="S106" s="28"/>
      <c r="T106" s="28"/>
      <c r="U106" s="28"/>
    </row>
    <row r="107">
      <c r="A107" s="28" t="s">
        <v>93</v>
      </c>
      <c r="B107" s="28"/>
      <c r="C107" s="28" t="s">
        <v>93</v>
      </c>
      <c r="D107" s="86" t="s">
        <v>9609</v>
      </c>
      <c r="E107" s="95" t="s">
        <v>6142</v>
      </c>
      <c r="F107" s="28" t="s">
        <v>11249</v>
      </c>
      <c r="G107" s="28" t="s">
        <v>1905</v>
      </c>
      <c r="H107" s="28" t="s">
        <v>1924</v>
      </c>
      <c r="I107" s="28" t="s">
        <v>11250</v>
      </c>
      <c r="J107" s="53" t="s">
        <v>2314</v>
      </c>
      <c r="K107" s="28" t="s">
        <v>2205</v>
      </c>
      <c r="L107" s="28" t="s">
        <v>1439</v>
      </c>
      <c r="M107" s="28" t="s">
        <v>11084</v>
      </c>
      <c r="N107" s="96">
        <f t="shared" si="8"/>
        <v>0</v>
      </c>
      <c r="O107" s="49"/>
      <c r="P107" s="110" t="str">
        <f>VLOOKUP(C107,'All Yearling Sale Lots'!$A$2:$O$1220,14)</f>
        <v/>
      </c>
      <c r="Q107" s="80" t="s">
        <v>11050</v>
      </c>
      <c r="R107" s="28"/>
      <c r="S107" s="28"/>
      <c r="T107" s="28"/>
      <c r="U107" s="28"/>
    </row>
    <row r="108">
      <c r="A108" s="28" t="s">
        <v>93</v>
      </c>
      <c r="B108" s="28"/>
      <c r="C108" s="28" t="s">
        <v>93</v>
      </c>
      <c r="D108" s="86" t="s">
        <v>9609</v>
      </c>
      <c r="E108" s="95" t="s">
        <v>7726</v>
      </c>
      <c r="F108" s="28" t="s">
        <v>11251</v>
      </c>
      <c r="G108" s="28" t="s">
        <v>1905</v>
      </c>
      <c r="H108" s="28" t="s">
        <v>1924</v>
      </c>
      <c r="I108" s="28" t="s">
        <v>11252</v>
      </c>
      <c r="J108" s="53" t="s">
        <v>2314</v>
      </c>
      <c r="K108" s="28" t="s">
        <v>86</v>
      </c>
      <c r="L108" s="28" t="s">
        <v>1568</v>
      </c>
      <c r="M108" s="28" t="s">
        <v>11084</v>
      </c>
      <c r="N108" s="96">
        <f t="shared" si="8"/>
        <v>0</v>
      </c>
      <c r="O108" s="49"/>
      <c r="P108" s="110" t="str">
        <f>VLOOKUP(C108,'All Yearling Sale Lots'!$A$2:$O$1220,14)</f>
        <v/>
      </c>
      <c r="Q108" s="80" t="s">
        <v>11050</v>
      </c>
      <c r="R108" s="28"/>
      <c r="S108" s="28"/>
      <c r="T108" s="28"/>
      <c r="U108" s="28"/>
    </row>
    <row r="109">
      <c r="A109" s="81" t="s">
        <v>11253</v>
      </c>
      <c r="D109" s="86" t="s">
        <v>9479</v>
      </c>
      <c r="E109" s="91">
        <v>14.0</v>
      </c>
      <c r="F109" s="80" t="s">
        <v>11254</v>
      </c>
      <c r="G109" s="6" t="s">
        <v>1905</v>
      </c>
      <c r="H109" s="81"/>
      <c r="I109" s="81" t="s">
        <v>11253</v>
      </c>
      <c r="J109" s="80"/>
      <c r="K109" s="80"/>
      <c r="L109" s="80"/>
      <c r="M109" s="80"/>
      <c r="P109" s="80" t="s">
        <v>1481</v>
      </c>
      <c r="Q109" s="80" t="s">
        <v>11050</v>
      </c>
      <c r="T109" s="10"/>
    </row>
    <row r="110">
      <c r="A110" s="81" t="s">
        <v>94</v>
      </c>
      <c r="D110" s="86" t="s">
        <v>9479</v>
      </c>
      <c r="E110" s="91">
        <v>94.0</v>
      </c>
      <c r="F110" s="80" t="s">
        <v>11255</v>
      </c>
      <c r="G110" s="6" t="s">
        <v>1902</v>
      </c>
      <c r="H110" s="81"/>
      <c r="I110" s="81" t="s">
        <v>94</v>
      </c>
      <c r="J110" s="80"/>
      <c r="K110" s="80"/>
      <c r="L110" s="80"/>
      <c r="M110" s="80"/>
      <c r="P110" s="80" t="s">
        <v>1621</v>
      </c>
      <c r="Q110" s="80" t="s">
        <v>11050</v>
      </c>
      <c r="T110" s="10"/>
    </row>
    <row r="111">
      <c r="A111" s="80" t="s">
        <v>94</v>
      </c>
      <c r="D111" s="86" t="s">
        <v>9479</v>
      </c>
      <c r="E111" s="91">
        <v>356.0</v>
      </c>
      <c r="F111" s="80" t="s">
        <v>11256</v>
      </c>
      <c r="G111" s="80" t="s">
        <v>1902</v>
      </c>
      <c r="I111" s="80" t="s">
        <v>94</v>
      </c>
      <c r="P111" s="80" t="s">
        <v>1685</v>
      </c>
      <c r="Q111" s="80" t="s">
        <v>11050</v>
      </c>
      <c r="S111" s="12"/>
      <c r="T111" s="10"/>
    </row>
    <row r="112">
      <c r="A112" s="6" t="s">
        <v>94</v>
      </c>
      <c r="D112" s="86" t="s">
        <v>1900</v>
      </c>
      <c r="E112" s="6">
        <v>278.0</v>
      </c>
      <c r="F112" s="6" t="s">
        <v>11257</v>
      </c>
      <c r="G112" s="6" t="s">
        <v>1902</v>
      </c>
      <c r="I112" s="6" t="s">
        <v>11258</v>
      </c>
      <c r="L112" s="6" t="s">
        <v>1839</v>
      </c>
      <c r="P112" s="6" t="s">
        <v>11048</v>
      </c>
    </row>
    <row r="113">
      <c r="A113" s="80" t="s">
        <v>94</v>
      </c>
      <c r="B113" s="80"/>
      <c r="C113" s="80" t="s">
        <v>94</v>
      </c>
      <c r="D113" s="86" t="s">
        <v>11051</v>
      </c>
      <c r="E113" s="80">
        <v>762.0</v>
      </c>
      <c r="F113" s="80" t="s">
        <v>11259</v>
      </c>
      <c r="G113" s="80" t="s">
        <v>1905</v>
      </c>
      <c r="H113" s="80" t="s">
        <v>1924</v>
      </c>
      <c r="I113" s="80" t="str">
        <f>TRIM(RIGHT(F113, LEN(F113) - FIND("x", F113)))</f>
        <v>Ghaaliya (IRE)</v>
      </c>
      <c r="P113" s="80" t="s">
        <v>1449</v>
      </c>
      <c r="Q113" s="80" t="s">
        <v>11050</v>
      </c>
    </row>
    <row r="114">
      <c r="A114" s="80" t="s">
        <v>95</v>
      </c>
      <c r="D114" s="86" t="s">
        <v>9479</v>
      </c>
      <c r="E114" s="91">
        <v>350.0</v>
      </c>
      <c r="F114" s="80" t="s">
        <v>11260</v>
      </c>
      <c r="G114" s="6" t="s">
        <v>1905</v>
      </c>
      <c r="I114" s="80" t="s">
        <v>95</v>
      </c>
      <c r="P114" s="80" t="s">
        <v>1848</v>
      </c>
      <c r="Q114" s="80" t="s">
        <v>11050</v>
      </c>
      <c r="S114" s="12"/>
      <c r="T114" s="10"/>
    </row>
    <row r="115">
      <c r="A115" s="6" t="s">
        <v>95</v>
      </c>
      <c r="D115" s="86" t="s">
        <v>1900</v>
      </c>
      <c r="E115" s="6">
        <v>368.0</v>
      </c>
      <c r="F115" s="6" t="s">
        <v>11261</v>
      </c>
      <c r="G115" s="6" t="s">
        <v>1905</v>
      </c>
      <c r="I115" s="6" t="s">
        <v>11262</v>
      </c>
      <c r="L115" s="6" t="s">
        <v>1873</v>
      </c>
      <c r="P115" s="6" t="s">
        <v>11048</v>
      </c>
    </row>
    <row r="116">
      <c r="A116" s="6" t="s">
        <v>95</v>
      </c>
      <c r="D116" s="86" t="s">
        <v>11053</v>
      </c>
      <c r="E116" s="44" t="s">
        <v>8120</v>
      </c>
      <c r="F116" s="6" t="s">
        <v>11263</v>
      </c>
      <c r="G116" s="6" t="s">
        <v>1902</v>
      </c>
      <c r="H116" s="6" t="s">
        <v>1952</v>
      </c>
      <c r="I116" s="6" t="s">
        <v>95</v>
      </c>
      <c r="J116" s="6" t="s">
        <v>11264</v>
      </c>
      <c r="K116" s="44">
        <v>2023.0</v>
      </c>
      <c r="L116" s="109"/>
      <c r="M116" s="6" t="s">
        <v>93</v>
      </c>
      <c r="N116" s="6" t="s">
        <v>2201</v>
      </c>
      <c r="O116" s="6" t="s">
        <v>11057</v>
      </c>
      <c r="P116" s="6" t="s">
        <v>1414</v>
      </c>
      <c r="Q116" s="80" t="s">
        <v>11050</v>
      </c>
    </row>
    <row r="117">
      <c r="A117" s="6" t="s">
        <v>101</v>
      </c>
      <c r="D117" s="86" t="s">
        <v>1900</v>
      </c>
      <c r="E117" s="6">
        <v>422.0</v>
      </c>
      <c r="F117" s="6" t="s">
        <v>11265</v>
      </c>
      <c r="G117" s="6" t="s">
        <v>1905</v>
      </c>
      <c r="I117" s="6" t="s">
        <v>11266</v>
      </c>
      <c r="L117" s="6" t="s">
        <v>1469</v>
      </c>
      <c r="P117" s="6" t="s">
        <v>11048</v>
      </c>
    </row>
    <row r="118">
      <c r="A118" s="81" t="s">
        <v>102</v>
      </c>
      <c r="D118" s="86" t="s">
        <v>9479</v>
      </c>
      <c r="E118" s="91">
        <v>218.0</v>
      </c>
      <c r="F118" s="80" t="s">
        <v>11267</v>
      </c>
      <c r="G118" s="6" t="s">
        <v>1902</v>
      </c>
      <c r="H118" s="81"/>
      <c r="I118" s="81" t="s">
        <v>102</v>
      </c>
      <c r="J118" s="80"/>
      <c r="K118" s="80"/>
      <c r="L118" s="80"/>
      <c r="M118" s="80"/>
      <c r="P118" s="80" t="s">
        <v>1721</v>
      </c>
      <c r="Q118" s="80" t="s">
        <v>11050</v>
      </c>
      <c r="T118" s="10"/>
    </row>
    <row r="119">
      <c r="A119" s="6" t="s">
        <v>102</v>
      </c>
      <c r="D119" s="86" t="s">
        <v>1900</v>
      </c>
      <c r="E119" s="6">
        <v>409.0</v>
      </c>
      <c r="F119" s="6" t="s">
        <v>11268</v>
      </c>
      <c r="G119" s="6" t="s">
        <v>1905</v>
      </c>
      <c r="I119" s="6" t="s">
        <v>11269</v>
      </c>
      <c r="L119" s="6" t="s">
        <v>1848</v>
      </c>
      <c r="P119" s="6" t="s">
        <v>11048</v>
      </c>
    </row>
    <row r="120">
      <c r="A120" s="28" t="s">
        <v>102</v>
      </c>
      <c r="B120" s="28"/>
      <c r="C120" s="28" t="s">
        <v>102</v>
      </c>
      <c r="D120" s="86" t="s">
        <v>9609</v>
      </c>
      <c r="E120" s="95" t="s">
        <v>3475</v>
      </c>
      <c r="F120" s="28" t="s">
        <v>11270</v>
      </c>
      <c r="G120" s="28" t="s">
        <v>1905</v>
      </c>
      <c r="H120" s="28" t="s">
        <v>1952</v>
      </c>
      <c r="I120" s="28" t="s">
        <v>11271</v>
      </c>
      <c r="J120" s="53" t="s">
        <v>9</v>
      </c>
      <c r="K120" s="28" t="s">
        <v>3704</v>
      </c>
      <c r="L120" s="28" t="s">
        <v>1470</v>
      </c>
      <c r="M120" s="28" t="s">
        <v>11084</v>
      </c>
      <c r="N120" s="96">
        <f t="shared" ref="N120:N121" si="9">O120*1.2</f>
        <v>0</v>
      </c>
      <c r="O120" s="49"/>
      <c r="P120" s="110" t="str">
        <f>VLOOKUP(C120,'All Yearling Sale Lots'!$A$2:$O$1220,14)</f>
        <v/>
      </c>
      <c r="Q120" s="80" t="s">
        <v>11050</v>
      </c>
      <c r="R120" s="28"/>
      <c r="S120" s="28"/>
      <c r="T120" s="28"/>
      <c r="U120" s="28"/>
    </row>
    <row r="121" ht="12.75" customHeight="1">
      <c r="A121" s="28" t="s">
        <v>102</v>
      </c>
      <c r="B121" s="28"/>
      <c r="C121" s="28" t="s">
        <v>102</v>
      </c>
      <c r="D121" s="86" t="s">
        <v>9609</v>
      </c>
      <c r="E121" s="95" t="s">
        <v>4304</v>
      </c>
      <c r="F121" s="28" t="s">
        <v>11272</v>
      </c>
      <c r="G121" s="28" t="s">
        <v>1902</v>
      </c>
      <c r="H121" s="28" t="s">
        <v>1924</v>
      </c>
      <c r="I121" s="28" t="s">
        <v>11273</v>
      </c>
      <c r="J121" s="53" t="s">
        <v>9</v>
      </c>
      <c r="K121" s="28" t="s">
        <v>5135</v>
      </c>
      <c r="L121" s="28" t="s">
        <v>1833</v>
      </c>
      <c r="M121" s="28" t="s">
        <v>11084</v>
      </c>
      <c r="N121" s="96">
        <f t="shared" si="9"/>
        <v>0</v>
      </c>
      <c r="O121" s="49"/>
      <c r="P121" s="110" t="str">
        <f>VLOOKUP(C121,'All Yearling Sale Lots'!$A$2:$O$1220,14)</f>
        <v/>
      </c>
      <c r="Q121" s="80" t="s">
        <v>11050</v>
      </c>
      <c r="R121" s="28"/>
      <c r="S121" s="28"/>
      <c r="T121" s="28"/>
      <c r="U121" s="28"/>
    </row>
    <row r="122">
      <c r="A122" s="6" t="s">
        <v>102</v>
      </c>
      <c r="C122" s="6" t="s">
        <v>102</v>
      </c>
      <c r="D122" s="86" t="s">
        <v>9609</v>
      </c>
      <c r="E122" s="9" t="s">
        <v>4806</v>
      </c>
      <c r="F122" s="6" t="s">
        <v>11274</v>
      </c>
      <c r="G122" s="6" t="s">
        <v>1902</v>
      </c>
      <c r="H122" s="6" t="s">
        <v>1924</v>
      </c>
      <c r="I122" s="6" t="s">
        <v>11275</v>
      </c>
      <c r="J122" s="6" t="s">
        <v>9</v>
      </c>
      <c r="K122" s="6" t="s">
        <v>2255</v>
      </c>
      <c r="L122" s="6" t="s">
        <v>1833</v>
      </c>
      <c r="M122" s="6" t="s">
        <v>11084</v>
      </c>
      <c r="N122" s="96">
        <v>0.0</v>
      </c>
      <c r="O122" s="47"/>
      <c r="Q122" s="80" t="s">
        <v>11050</v>
      </c>
    </row>
    <row r="123">
      <c r="A123" s="6" t="s">
        <v>102</v>
      </c>
      <c r="B123" s="80"/>
      <c r="C123" s="80"/>
      <c r="D123" s="80" t="s">
        <v>1937</v>
      </c>
      <c r="E123" s="44" t="s">
        <v>11276</v>
      </c>
      <c r="F123" s="6" t="s">
        <v>11277</v>
      </c>
      <c r="G123" s="6" t="s">
        <v>1902</v>
      </c>
      <c r="H123" s="6" t="s">
        <v>1952</v>
      </c>
      <c r="I123" s="6" t="s">
        <v>11278</v>
      </c>
      <c r="J123" s="6" t="s">
        <v>9</v>
      </c>
      <c r="K123" s="6" t="s">
        <v>130</v>
      </c>
      <c r="L123" s="6" t="s">
        <v>1714</v>
      </c>
      <c r="M123" s="6" t="s">
        <v>11084</v>
      </c>
      <c r="N123" s="45"/>
      <c r="O123" s="28"/>
      <c r="P123" s="28"/>
      <c r="Q123" s="30">
        <v>50000.0</v>
      </c>
      <c r="R123" s="28"/>
      <c r="S123" s="28">
        <v>1.0</v>
      </c>
    </row>
    <row r="124">
      <c r="A124" s="6" t="s">
        <v>102</v>
      </c>
      <c r="B124" s="80"/>
      <c r="C124" s="80"/>
      <c r="D124" s="80" t="s">
        <v>1937</v>
      </c>
      <c r="E124" s="44" t="s">
        <v>11279</v>
      </c>
      <c r="F124" s="6" t="s">
        <v>11280</v>
      </c>
      <c r="G124" s="6" t="s">
        <v>1902</v>
      </c>
      <c r="H124" s="6" t="s">
        <v>1924</v>
      </c>
      <c r="I124" s="6" t="s">
        <v>11281</v>
      </c>
      <c r="J124" s="6" t="s">
        <v>9</v>
      </c>
      <c r="K124" s="6" t="s">
        <v>88</v>
      </c>
      <c r="L124" s="6" t="s">
        <v>1714</v>
      </c>
      <c r="M124" s="6" t="s">
        <v>11084</v>
      </c>
      <c r="N124" s="45"/>
      <c r="O124" s="6" t="s">
        <v>11057</v>
      </c>
      <c r="Q124" s="30">
        <v>50000.0</v>
      </c>
      <c r="R124" s="28"/>
      <c r="S124" s="28">
        <v>1.0</v>
      </c>
      <c r="U124" s="28"/>
      <c r="V124" s="28"/>
      <c r="W124" s="28"/>
    </row>
    <row r="125">
      <c r="A125" s="6" t="s">
        <v>102</v>
      </c>
      <c r="B125" s="80"/>
      <c r="C125" s="80"/>
      <c r="D125" s="80" t="s">
        <v>1937</v>
      </c>
      <c r="E125" s="44" t="s">
        <v>11282</v>
      </c>
      <c r="F125" s="6" t="s">
        <v>11283</v>
      </c>
      <c r="G125" s="6" t="s">
        <v>1905</v>
      </c>
      <c r="H125" s="6" t="s">
        <v>1924</v>
      </c>
      <c r="I125" s="6" t="s">
        <v>11284</v>
      </c>
      <c r="J125" s="6" t="s">
        <v>9</v>
      </c>
      <c r="K125" s="6" t="s">
        <v>2296</v>
      </c>
      <c r="L125" s="6" t="s">
        <v>1620</v>
      </c>
      <c r="M125" s="6" t="s">
        <v>11084</v>
      </c>
      <c r="N125" s="45"/>
      <c r="O125" s="6" t="s">
        <v>11057</v>
      </c>
      <c r="Q125" s="30">
        <v>50000.0</v>
      </c>
      <c r="R125" s="28"/>
      <c r="S125" s="28">
        <v>1.0</v>
      </c>
      <c r="U125" s="28"/>
      <c r="V125" s="28"/>
      <c r="W125" s="28"/>
    </row>
    <row r="126">
      <c r="A126" s="6" t="s">
        <v>102</v>
      </c>
      <c r="B126" s="80"/>
      <c r="C126" s="80"/>
      <c r="D126" s="80" t="s">
        <v>1937</v>
      </c>
      <c r="E126" s="44" t="s">
        <v>11285</v>
      </c>
      <c r="F126" s="6" t="s">
        <v>11286</v>
      </c>
      <c r="G126" s="6" t="s">
        <v>1902</v>
      </c>
      <c r="H126" s="6" t="s">
        <v>1924</v>
      </c>
      <c r="I126" s="6" t="s">
        <v>11287</v>
      </c>
      <c r="J126" s="6" t="s">
        <v>9</v>
      </c>
      <c r="K126" s="6" t="s">
        <v>64</v>
      </c>
      <c r="L126" s="6" t="s">
        <v>1732</v>
      </c>
      <c r="M126" s="6" t="s">
        <v>11084</v>
      </c>
      <c r="N126" s="45"/>
      <c r="O126" s="6" t="s">
        <v>11057</v>
      </c>
      <c r="Q126" s="30">
        <v>50000.0</v>
      </c>
      <c r="R126" s="28"/>
      <c r="S126" s="28">
        <v>1.0</v>
      </c>
      <c r="U126" s="28"/>
      <c r="V126" s="28"/>
      <c r="W126" s="28"/>
    </row>
    <row r="127" ht="12.75" customHeight="1">
      <c r="A127" s="6" t="s">
        <v>102</v>
      </c>
      <c r="B127" s="80"/>
      <c r="C127" s="80"/>
      <c r="D127" s="80" t="s">
        <v>1937</v>
      </c>
      <c r="E127" s="44" t="s">
        <v>11288</v>
      </c>
      <c r="F127" s="6" t="s">
        <v>11289</v>
      </c>
      <c r="G127" s="6" t="s">
        <v>1902</v>
      </c>
      <c r="H127" s="6" t="s">
        <v>1924</v>
      </c>
      <c r="I127" s="6" t="s">
        <v>11290</v>
      </c>
      <c r="J127" s="6" t="s">
        <v>9</v>
      </c>
      <c r="K127" s="6" t="s">
        <v>2447</v>
      </c>
      <c r="L127" s="6" t="s">
        <v>1839</v>
      </c>
      <c r="M127" s="6" t="s">
        <v>11084</v>
      </c>
      <c r="N127" s="45"/>
      <c r="O127" s="28"/>
      <c r="P127" s="28"/>
      <c r="Q127" s="30">
        <v>50000.0</v>
      </c>
      <c r="R127" s="28"/>
      <c r="S127" s="28">
        <v>1.0</v>
      </c>
    </row>
    <row r="128" ht="12.75" customHeight="1">
      <c r="A128" s="6" t="s">
        <v>102</v>
      </c>
      <c r="B128" s="80"/>
      <c r="C128" s="80"/>
      <c r="D128" s="80" t="s">
        <v>1937</v>
      </c>
      <c r="E128" s="44" t="s">
        <v>11291</v>
      </c>
      <c r="F128" s="6" t="s">
        <v>11292</v>
      </c>
      <c r="G128" s="6" t="s">
        <v>1905</v>
      </c>
      <c r="H128" s="6" t="s">
        <v>1924</v>
      </c>
      <c r="I128" s="6" t="s">
        <v>11293</v>
      </c>
      <c r="J128" s="6" t="s">
        <v>9</v>
      </c>
      <c r="K128" s="6" t="s">
        <v>68</v>
      </c>
      <c r="L128" s="6" t="s">
        <v>1833</v>
      </c>
      <c r="M128" s="6" t="s">
        <v>11084</v>
      </c>
      <c r="N128" s="45"/>
      <c r="O128" s="28"/>
      <c r="P128" s="28"/>
      <c r="Q128" s="30">
        <v>50000.0</v>
      </c>
      <c r="R128" s="28"/>
      <c r="S128" s="28">
        <v>1.0</v>
      </c>
    </row>
    <row r="129" ht="12.75" customHeight="1">
      <c r="A129" s="81" t="s">
        <v>11294</v>
      </c>
      <c r="D129" s="86" t="s">
        <v>9479</v>
      </c>
      <c r="E129" s="91">
        <v>5.0</v>
      </c>
      <c r="F129" s="80" t="s">
        <v>11295</v>
      </c>
      <c r="G129" s="6" t="s">
        <v>1905</v>
      </c>
      <c r="H129" s="81"/>
      <c r="I129" s="81" t="s">
        <v>11294</v>
      </c>
      <c r="J129" s="80"/>
      <c r="K129" s="80"/>
      <c r="L129" s="80"/>
      <c r="M129" s="80"/>
      <c r="P129" s="80" t="s">
        <v>1403</v>
      </c>
      <c r="Q129" s="80" t="s">
        <v>11050</v>
      </c>
      <c r="T129" s="10"/>
    </row>
    <row r="130" ht="12.75" customHeight="1">
      <c r="A130" s="34" t="s">
        <v>106</v>
      </c>
      <c r="B130" s="34"/>
      <c r="C130" s="34" t="s">
        <v>106</v>
      </c>
      <c r="D130" s="86" t="s">
        <v>11051</v>
      </c>
      <c r="E130" s="26">
        <v>902.0</v>
      </c>
      <c r="F130" s="28" t="str">
        <f>CONCATENATE(C130," x ", I130)</f>
        <v>Nando Parrado (GB) x Oakley Girl (GB)</v>
      </c>
      <c r="G130" s="26" t="s">
        <v>1902</v>
      </c>
      <c r="H130" s="26" t="s">
        <v>2019</v>
      </c>
      <c r="I130" s="26" t="s">
        <v>11296</v>
      </c>
      <c r="J130" s="28"/>
      <c r="K130" s="28"/>
      <c r="L130" s="26" t="s">
        <v>1469</v>
      </c>
      <c r="M130" s="26" t="s">
        <v>11297</v>
      </c>
      <c r="N130" s="28"/>
      <c r="O130" s="28"/>
      <c r="P130" s="87">
        <v>6000.0</v>
      </c>
      <c r="Q130" s="80" t="s">
        <v>11050</v>
      </c>
      <c r="R130" s="28"/>
      <c r="S130" s="28"/>
      <c r="T130" s="28"/>
      <c r="U130" s="28"/>
    </row>
    <row r="131" ht="12.75" customHeight="1">
      <c r="A131" s="81" t="s">
        <v>108</v>
      </c>
      <c r="D131" s="86" t="s">
        <v>9479</v>
      </c>
      <c r="E131" s="84">
        <v>222.0</v>
      </c>
      <c r="F131" s="80" t="s">
        <v>11298</v>
      </c>
      <c r="G131" s="6" t="s">
        <v>1902</v>
      </c>
      <c r="H131" s="81"/>
      <c r="I131" s="81" t="s">
        <v>108</v>
      </c>
      <c r="J131" s="80"/>
      <c r="K131" s="80"/>
      <c r="L131" s="80"/>
      <c r="M131" s="80"/>
      <c r="P131" s="80" t="s">
        <v>1837</v>
      </c>
      <c r="Q131" s="80" t="s">
        <v>11050</v>
      </c>
      <c r="T131" s="10"/>
    </row>
    <row r="132" ht="12.75" customHeight="1">
      <c r="A132" s="80" t="s">
        <v>108</v>
      </c>
      <c r="D132" s="86" t="s">
        <v>9479</v>
      </c>
      <c r="E132" s="91">
        <v>330.0</v>
      </c>
      <c r="F132" s="80" t="s">
        <v>11299</v>
      </c>
      <c r="G132" s="6" t="s">
        <v>1902</v>
      </c>
      <c r="I132" s="80" t="s">
        <v>108</v>
      </c>
      <c r="P132" s="80" t="s">
        <v>1761</v>
      </c>
      <c r="Q132" s="80" t="s">
        <v>11050</v>
      </c>
      <c r="S132" s="12"/>
      <c r="T132" s="10"/>
    </row>
    <row r="133" ht="12.75" customHeight="1">
      <c r="A133" s="80" t="s">
        <v>108</v>
      </c>
      <c r="D133" s="86" t="s">
        <v>9479</v>
      </c>
      <c r="E133" s="91">
        <v>426.0</v>
      </c>
      <c r="F133" s="80" t="s">
        <v>11300</v>
      </c>
      <c r="G133" s="6" t="s">
        <v>1905</v>
      </c>
      <c r="I133" s="80" t="s">
        <v>108</v>
      </c>
      <c r="P133" s="80" t="s">
        <v>1713</v>
      </c>
      <c r="Q133" s="80" t="s">
        <v>11050</v>
      </c>
      <c r="S133" s="12"/>
      <c r="T133" s="10"/>
    </row>
    <row r="134" ht="12.75" customHeight="1">
      <c r="A134" s="80" t="s">
        <v>108</v>
      </c>
      <c r="D134" s="86" t="s">
        <v>9479</v>
      </c>
      <c r="E134" s="91">
        <v>433.0</v>
      </c>
      <c r="F134" s="80" t="s">
        <v>11301</v>
      </c>
      <c r="G134" s="80" t="s">
        <v>1902</v>
      </c>
      <c r="I134" s="80" t="s">
        <v>108</v>
      </c>
      <c r="P134" s="80" t="s">
        <v>1467</v>
      </c>
      <c r="Q134" s="80" t="s">
        <v>11050</v>
      </c>
      <c r="S134" s="12"/>
      <c r="T134" s="10"/>
    </row>
    <row r="135" ht="12.75" customHeight="1">
      <c r="A135" s="6" t="s">
        <v>108</v>
      </c>
      <c r="D135" s="86" t="s">
        <v>1900</v>
      </c>
      <c r="E135" s="6">
        <v>343.0</v>
      </c>
      <c r="F135" s="6" t="s">
        <v>11302</v>
      </c>
      <c r="G135" s="6" t="s">
        <v>1902</v>
      </c>
      <c r="I135" s="6" t="s">
        <v>11303</v>
      </c>
      <c r="L135" s="6" t="s">
        <v>1874</v>
      </c>
      <c r="P135" s="6" t="s">
        <v>11048</v>
      </c>
    </row>
    <row r="136" ht="12.75" customHeight="1">
      <c r="A136" s="28" t="s">
        <v>108</v>
      </c>
      <c r="B136" s="28"/>
      <c r="C136" s="28" t="s">
        <v>108</v>
      </c>
      <c r="D136" s="86" t="s">
        <v>9609</v>
      </c>
      <c r="E136" s="95" t="s">
        <v>10122</v>
      </c>
      <c r="F136" s="28" t="s">
        <v>11304</v>
      </c>
      <c r="G136" s="28" t="s">
        <v>1905</v>
      </c>
      <c r="H136" s="28" t="s">
        <v>1924</v>
      </c>
      <c r="I136" s="28" t="s">
        <v>11305</v>
      </c>
      <c r="J136" s="53" t="s">
        <v>48</v>
      </c>
      <c r="K136" s="28" t="s">
        <v>2369</v>
      </c>
      <c r="L136" s="28" t="s">
        <v>1612</v>
      </c>
      <c r="M136" s="28" t="s">
        <v>11084</v>
      </c>
      <c r="N136" s="96">
        <f>O136*1.2</f>
        <v>0</v>
      </c>
      <c r="O136" s="49"/>
      <c r="P136" s="110" t="str">
        <f>VLOOKUP(C136,'All Yearling Sale Lots'!$A$2:$O$1220,14)</f>
        <v/>
      </c>
      <c r="Q136" s="80" t="s">
        <v>11050</v>
      </c>
      <c r="R136" s="28"/>
      <c r="S136" s="28"/>
      <c r="T136" s="28"/>
      <c r="U136" s="28"/>
    </row>
    <row r="137" ht="12.75" customHeight="1">
      <c r="A137" s="6" t="s">
        <v>108</v>
      </c>
      <c r="B137" s="80"/>
      <c r="C137" s="80"/>
      <c r="D137" s="80" t="s">
        <v>1937</v>
      </c>
      <c r="E137" s="44" t="s">
        <v>11306</v>
      </c>
      <c r="F137" s="6" t="s">
        <v>11307</v>
      </c>
      <c r="G137" s="6" t="s">
        <v>1905</v>
      </c>
      <c r="H137" s="6" t="s">
        <v>1924</v>
      </c>
      <c r="I137" s="6" t="s">
        <v>11308</v>
      </c>
      <c r="J137" s="6" t="s">
        <v>48</v>
      </c>
      <c r="K137" s="6" t="s">
        <v>44</v>
      </c>
      <c r="L137" s="6" t="s">
        <v>1603</v>
      </c>
      <c r="M137" s="6" t="s">
        <v>11084</v>
      </c>
      <c r="N137" s="45"/>
      <c r="O137" s="6" t="s">
        <v>11057</v>
      </c>
      <c r="Q137" s="30">
        <v>6000.0</v>
      </c>
      <c r="R137" s="28"/>
      <c r="S137" s="28">
        <v>1.0</v>
      </c>
      <c r="U137" s="28"/>
      <c r="V137" s="28"/>
      <c r="W137" s="28"/>
    </row>
    <row r="138" ht="12.75" customHeight="1">
      <c r="A138" s="6" t="s">
        <v>108</v>
      </c>
      <c r="B138" s="80"/>
      <c r="C138" s="80"/>
      <c r="D138" s="80" t="s">
        <v>1937</v>
      </c>
      <c r="E138" s="44" t="s">
        <v>11309</v>
      </c>
      <c r="F138" s="6" t="s">
        <v>11310</v>
      </c>
      <c r="G138" s="6" t="s">
        <v>1905</v>
      </c>
      <c r="H138" s="6" t="s">
        <v>1924</v>
      </c>
      <c r="I138" s="6" t="s">
        <v>11311</v>
      </c>
      <c r="J138" s="6" t="s">
        <v>48</v>
      </c>
      <c r="K138" s="6" t="s">
        <v>127</v>
      </c>
      <c r="L138" s="6" t="s">
        <v>1515</v>
      </c>
      <c r="M138" s="6" t="s">
        <v>11084</v>
      </c>
      <c r="N138" s="45"/>
      <c r="O138" s="6" t="s">
        <v>11057</v>
      </c>
      <c r="Q138" s="30">
        <v>6000.0</v>
      </c>
      <c r="R138" s="28"/>
      <c r="S138" s="28">
        <v>1.0</v>
      </c>
      <c r="U138" s="28"/>
      <c r="V138" s="28"/>
      <c r="W138" s="28"/>
    </row>
    <row r="139" ht="12.75" customHeight="1">
      <c r="A139" s="81" t="s">
        <v>110</v>
      </c>
      <c r="D139" s="86" t="s">
        <v>9479</v>
      </c>
      <c r="E139" s="91">
        <v>115.0</v>
      </c>
      <c r="F139" s="80" t="s">
        <v>11312</v>
      </c>
      <c r="G139" s="6" t="s">
        <v>1902</v>
      </c>
      <c r="H139" s="81"/>
      <c r="I139" s="81" t="s">
        <v>110</v>
      </c>
      <c r="J139" s="80"/>
      <c r="K139" s="80"/>
      <c r="L139" s="80"/>
      <c r="M139" s="80"/>
      <c r="P139" s="80" t="s">
        <v>1839</v>
      </c>
      <c r="Q139" s="80" t="s">
        <v>11050</v>
      </c>
      <c r="T139" s="10"/>
    </row>
    <row r="140" ht="12.75" customHeight="1">
      <c r="A140" s="28" t="s">
        <v>110</v>
      </c>
      <c r="B140" s="28"/>
      <c r="C140" s="28" t="s">
        <v>110</v>
      </c>
      <c r="D140" s="86" t="s">
        <v>9609</v>
      </c>
      <c r="E140" s="95" t="s">
        <v>3250</v>
      </c>
      <c r="F140" s="28" t="s">
        <v>11313</v>
      </c>
      <c r="G140" s="28" t="s">
        <v>1902</v>
      </c>
      <c r="H140" s="28" t="s">
        <v>1924</v>
      </c>
      <c r="I140" s="28" t="s">
        <v>11314</v>
      </c>
      <c r="J140" s="53" t="s">
        <v>48</v>
      </c>
      <c r="K140" s="28" t="s">
        <v>86</v>
      </c>
      <c r="L140" s="28" t="s">
        <v>1438</v>
      </c>
      <c r="M140" s="28" t="s">
        <v>11084</v>
      </c>
      <c r="N140" s="96">
        <f t="shared" ref="N140:N141" si="10">O140*1.2</f>
        <v>0</v>
      </c>
      <c r="O140" s="49"/>
      <c r="P140" s="110" t="str">
        <f>VLOOKUP(C140,'All Yearling Sale Lots'!$A$2:$O$1220,14)</f>
        <v/>
      </c>
      <c r="Q140" s="80" t="s">
        <v>11050</v>
      </c>
      <c r="R140" s="28"/>
      <c r="S140" s="28"/>
      <c r="T140" s="28"/>
      <c r="U140" s="28"/>
    </row>
    <row r="141" ht="12.75" customHeight="1">
      <c r="A141" s="28" t="s">
        <v>110</v>
      </c>
      <c r="B141" s="28"/>
      <c r="C141" s="28" t="s">
        <v>110</v>
      </c>
      <c r="D141" s="86" t="s">
        <v>9609</v>
      </c>
      <c r="E141" s="95" t="s">
        <v>4204</v>
      </c>
      <c r="F141" s="28" t="s">
        <v>11315</v>
      </c>
      <c r="G141" s="28" t="s">
        <v>1905</v>
      </c>
      <c r="H141" s="28" t="s">
        <v>1924</v>
      </c>
      <c r="I141" s="28" t="s">
        <v>11316</v>
      </c>
      <c r="J141" s="53" t="s">
        <v>48</v>
      </c>
      <c r="K141" s="28" t="s">
        <v>5525</v>
      </c>
      <c r="L141" s="28" t="s">
        <v>1454</v>
      </c>
      <c r="M141" s="28" t="s">
        <v>11084</v>
      </c>
      <c r="N141" s="96">
        <f t="shared" si="10"/>
        <v>0</v>
      </c>
      <c r="O141" s="49"/>
      <c r="P141" s="110" t="str">
        <f>VLOOKUP(C141,'All Yearling Sale Lots'!$A$2:$O$1220,14)</f>
        <v/>
      </c>
      <c r="Q141" s="80" t="s">
        <v>11050</v>
      </c>
      <c r="R141" s="28"/>
      <c r="S141" s="28"/>
      <c r="T141" s="28"/>
      <c r="U141" s="28"/>
    </row>
    <row r="142" ht="12.75" customHeight="1">
      <c r="A142" s="6" t="s">
        <v>110</v>
      </c>
      <c r="B142" s="80"/>
      <c r="C142" s="80"/>
      <c r="D142" s="80" t="s">
        <v>1937</v>
      </c>
      <c r="E142" s="44" t="s">
        <v>3705</v>
      </c>
      <c r="F142" s="6" t="s">
        <v>11317</v>
      </c>
      <c r="G142" s="6" t="s">
        <v>1902</v>
      </c>
      <c r="H142" s="6" t="s">
        <v>1924</v>
      </c>
      <c r="I142" s="6" t="s">
        <v>11318</v>
      </c>
      <c r="J142" s="6" t="s">
        <v>48</v>
      </c>
      <c r="K142" s="6" t="s">
        <v>2505</v>
      </c>
      <c r="L142" s="6" t="s">
        <v>1729</v>
      </c>
      <c r="M142" s="6" t="s">
        <v>11084</v>
      </c>
      <c r="N142" s="45"/>
      <c r="O142" s="6" t="s">
        <v>11057</v>
      </c>
      <c r="Q142" s="30">
        <v>100000.0</v>
      </c>
      <c r="R142" s="28"/>
      <c r="S142" s="28">
        <v>1.0</v>
      </c>
      <c r="U142" s="28"/>
      <c r="V142" s="28"/>
      <c r="W142" s="28"/>
    </row>
    <row r="143" ht="12.75" customHeight="1">
      <c r="A143" s="6" t="s">
        <v>111</v>
      </c>
      <c r="D143" s="86" t="s">
        <v>1900</v>
      </c>
      <c r="E143" s="6">
        <v>58.0</v>
      </c>
      <c r="F143" s="6" t="s">
        <v>11319</v>
      </c>
      <c r="G143" s="6" t="s">
        <v>1905</v>
      </c>
      <c r="I143" s="6" t="s">
        <v>11320</v>
      </c>
      <c r="L143" s="6" t="s">
        <v>1680</v>
      </c>
      <c r="P143" s="6" t="s">
        <v>11048</v>
      </c>
    </row>
    <row r="144">
      <c r="A144" s="28" t="s">
        <v>111</v>
      </c>
      <c r="B144" s="28"/>
      <c r="C144" s="28" t="s">
        <v>111</v>
      </c>
      <c r="D144" s="86" t="s">
        <v>9609</v>
      </c>
      <c r="E144" s="95" t="s">
        <v>8537</v>
      </c>
      <c r="F144" s="28" t="s">
        <v>11321</v>
      </c>
      <c r="G144" s="28" t="s">
        <v>1905</v>
      </c>
      <c r="H144" s="28" t="s">
        <v>2282</v>
      </c>
      <c r="I144" s="28" t="s">
        <v>11322</v>
      </c>
      <c r="J144" s="53" t="s">
        <v>3882</v>
      </c>
      <c r="K144" s="28" t="s">
        <v>127</v>
      </c>
      <c r="L144" s="28" t="s">
        <v>1453</v>
      </c>
      <c r="M144" s="28" t="s">
        <v>11084</v>
      </c>
      <c r="N144" s="96">
        <f t="shared" ref="N144:N150" si="11">O144*1.2</f>
        <v>0</v>
      </c>
      <c r="O144" s="49"/>
      <c r="P144" s="110" t="str">
        <f>VLOOKUP(C144,'All Yearling Sale Lots'!$A$2:$O$1220,14)</f>
        <v/>
      </c>
      <c r="Q144" s="80" t="s">
        <v>11050</v>
      </c>
      <c r="R144" s="28"/>
      <c r="S144" s="28"/>
      <c r="T144" s="28"/>
      <c r="U144" s="28"/>
    </row>
    <row r="145">
      <c r="A145" s="28" t="s">
        <v>111</v>
      </c>
      <c r="B145" s="28"/>
      <c r="C145" s="28" t="s">
        <v>111</v>
      </c>
      <c r="D145" s="86" t="s">
        <v>9609</v>
      </c>
      <c r="E145" s="95" t="s">
        <v>8540</v>
      </c>
      <c r="F145" s="28" t="s">
        <v>11323</v>
      </c>
      <c r="G145" s="28" t="s">
        <v>1905</v>
      </c>
      <c r="H145" s="28" t="s">
        <v>1924</v>
      </c>
      <c r="I145" s="28" t="s">
        <v>11324</v>
      </c>
      <c r="J145" s="53" t="s">
        <v>3882</v>
      </c>
      <c r="K145" s="28" t="s">
        <v>66</v>
      </c>
      <c r="L145" s="28" t="s">
        <v>1482</v>
      </c>
      <c r="M145" s="28" t="s">
        <v>11084</v>
      </c>
      <c r="N145" s="96">
        <f t="shared" si="11"/>
        <v>0</v>
      </c>
      <c r="O145" s="49"/>
      <c r="P145" s="110" t="str">
        <f>VLOOKUP(C145,'All Yearling Sale Lots'!$A$2:$O$1220,14)</f>
        <v/>
      </c>
      <c r="Q145" s="80" t="s">
        <v>11050</v>
      </c>
      <c r="R145" s="28"/>
      <c r="S145" s="28"/>
      <c r="T145" s="28"/>
      <c r="U145" s="28"/>
    </row>
    <row r="146" ht="12.75" customHeight="1">
      <c r="A146" s="28" t="s">
        <v>111</v>
      </c>
      <c r="B146" s="28"/>
      <c r="C146" s="28" t="s">
        <v>111</v>
      </c>
      <c r="D146" s="86" t="s">
        <v>9609</v>
      </c>
      <c r="E146" s="95" t="s">
        <v>6705</v>
      </c>
      <c r="F146" s="28" t="s">
        <v>11325</v>
      </c>
      <c r="G146" s="28" t="s">
        <v>1902</v>
      </c>
      <c r="H146" s="28" t="s">
        <v>1924</v>
      </c>
      <c r="I146" s="28" t="s">
        <v>11326</v>
      </c>
      <c r="J146" s="53" t="s">
        <v>3882</v>
      </c>
      <c r="K146" s="28" t="s">
        <v>2041</v>
      </c>
      <c r="L146" s="28" t="s">
        <v>1839</v>
      </c>
      <c r="M146" s="28" t="s">
        <v>11084</v>
      </c>
      <c r="N146" s="96">
        <f t="shared" si="11"/>
        <v>0</v>
      </c>
      <c r="O146" s="49"/>
      <c r="P146" s="110" t="str">
        <f>VLOOKUP(C146,'All Yearling Sale Lots'!$A$2:$O$1220,14)</f>
        <v/>
      </c>
      <c r="Q146" s="80" t="s">
        <v>11050</v>
      </c>
      <c r="R146" s="28"/>
      <c r="S146" s="28"/>
      <c r="T146" s="28"/>
      <c r="U146" s="28"/>
    </row>
    <row r="147" ht="12.75" customHeight="1">
      <c r="A147" s="28" t="s">
        <v>111</v>
      </c>
      <c r="B147" s="28"/>
      <c r="C147" s="28" t="s">
        <v>111</v>
      </c>
      <c r="D147" s="86" t="s">
        <v>9609</v>
      </c>
      <c r="E147" s="95" t="s">
        <v>9648</v>
      </c>
      <c r="F147" s="28" t="s">
        <v>11327</v>
      </c>
      <c r="G147" s="28" t="s">
        <v>1902</v>
      </c>
      <c r="H147" s="28" t="s">
        <v>1924</v>
      </c>
      <c r="I147" s="28" t="s">
        <v>11328</v>
      </c>
      <c r="J147" s="53" t="s">
        <v>3882</v>
      </c>
      <c r="K147" s="28" t="s">
        <v>79</v>
      </c>
      <c r="L147" s="28" t="s">
        <v>1610</v>
      </c>
      <c r="M147" s="28" t="s">
        <v>11084</v>
      </c>
      <c r="N147" s="96">
        <f t="shared" si="11"/>
        <v>0</v>
      </c>
      <c r="O147" s="49"/>
      <c r="P147" s="110" t="str">
        <f>VLOOKUP(C147,'All Yearling Sale Lots'!$A$2:$O$1220,14)</f>
        <v/>
      </c>
      <c r="Q147" s="80" t="s">
        <v>11050</v>
      </c>
      <c r="R147" s="28"/>
      <c r="S147" s="28"/>
      <c r="T147" s="28"/>
      <c r="U147" s="28"/>
    </row>
    <row r="148" ht="12.75" customHeight="1">
      <c r="A148" s="28" t="s">
        <v>111</v>
      </c>
      <c r="B148" s="28"/>
      <c r="C148" s="28" t="s">
        <v>111</v>
      </c>
      <c r="D148" s="86" t="s">
        <v>9609</v>
      </c>
      <c r="E148" s="95" t="s">
        <v>8696</v>
      </c>
      <c r="F148" s="28" t="s">
        <v>11329</v>
      </c>
      <c r="G148" s="28" t="s">
        <v>1902</v>
      </c>
      <c r="H148" s="28" t="s">
        <v>1924</v>
      </c>
      <c r="I148" s="28" t="s">
        <v>11330</v>
      </c>
      <c r="J148" s="53" t="s">
        <v>3882</v>
      </c>
      <c r="K148" s="28" t="s">
        <v>87</v>
      </c>
      <c r="L148" s="28" t="s">
        <v>1726</v>
      </c>
      <c r="M148" s="28" t="s">
        <v>11084</v>
      </c>
      <c r="N148" s="96">
        <f t="shared" si="11"/>
        <v>0</v>
      </c>
      <c r="O148" s="49"/>
      <c r="P148" s="110" t="str">
        <f>VLOOKUP(C148,'All Yearling Sale Lots'!$A$2:$O$1220,14)</f>
        <v/>
      </c>
      <c r="Q148" s="80" t="s">
        <v>11050</v>
      </c>
      <c r="R148" s="28"/>
      <c r="S148" s="28"/>
      <c r="T148" s="28"/>
      <c r="U148" s="28"/>
    </row>
    <row r="149" ht="12.75" customHeight="1">
      <c r="A149" s="28" t="s">
        <v>111</v>
      </c>
      <c r="B149" s="28"/>
      <c r="C149" s="28" t="s">
        <v>111</v>
      </c>
      <c r="D149" s="86" t="s">
        <v>9609</v>
      </c>
      <c r="E149" s="95" t="s">
        <v>5722</v>
      </c>
      <c r="F149" s="28" t="s">
        <v>11331</v>
      </c>
      <c r="G149" s="28" t="s">
        <v>1905</v>
      </c>
      <c r="H149" s="28" t="s">
        <v>1924</v>
      </c>
      <c r="I149" s="28" t="s">
        <v>11332</v>
      </c>
      <c r="J149" s="53" t="s">
        <v>3882</v>
      </c>
      <c r="K149" s="28" t="s">
        <v>1968</v>
      </c>
      <c r="L149" s="28" t="s">
        <v>1681</v>
      </c>
      <c r="M149" s="28" t="s">
        <v>11084</v>
      </c>
      <c r="N149" s="96">
        <f t="shared" si="11"/>
        <v>0</v>
      </c>
      <c r="O149" s="49"/>
      <c r="P149" s="110" t="str">
        <f>VLOOKUP(C149,'All Yearling Sale Lots'!$A$2:$O$1220,14)</f>
        <v/>
      </c>
      <c r="Q149" s="80" t="s">
        <v>11050</v>
      </c>
      <c r="R149" s="28"/>
      <c r="S149" s="28"/>
      <c r="T149" s="28"/>
      <c r="U149" s="28"/>
    </row>
    <row r="150" ht="12.75" customHeight="1">
      <c r="A150" s="28" t="s">
        <v>111</v>
      </c>
      <c r="B150" s="28"/>
      <c r="C150" s="28" t="s">
        <v>111</v>
      </c>
      <c r="D150" s="86" t="s">
        <v>9609</v>
      </c>
      <c r="E150" s="95" t="s">
        <v>8214</v>
      </c>
      <c r="F150" s="28" t="s">
        <v>11333</v>
      </c>
      <c r="G150" s="28" t="s">
        <v>1905</v>
      </c>
      <c r="H150" s="28" t="s">
        <v>1952</v>
      </c>
      <c r="I150" s="28" t="s">
        <v>11334</v>
      </c>
      <c r="J150" s="53" t="s">
        <v>3882</v>
      </c>
      <c r="K150" s="28" t="s">
        <v>3426</v>
      </c>
      <c r="L150" s="28" t="s">
        <v>1482</v>
      </c>
      <c r="M150" s="28" t="s">
        <v>11084</v>
      </c>
      <c r="N150" s="96">
        <f t="shared" si="11"/>
        <v>0</v>
      </c>
      <c r="O150" s="49"/>
      <c r="P150" s="110" t="str">
        <f>VLOOKUP(C150,'All Yearling Sale Lots'!$A$2:$O$1220,14)</f>
        <v/>
      </c>
      <c r="Q150" s="80" t="s">
        <v>11050</v>
      </c>
      <c r="R150" s="28"/>
      <c r="S150" s="28"/>
      <c r="T150" s="28"/>
      <c r="U150" s="28"/>
    </row>
    <row r="151" ht="12.75" customHeight="1">
      <c r="A151" s="81" t="s">
        <v>112</v>
      </c>
      <c r="D151" s="86" t="s">
        <v>9479</v>
      </c>
      <c r="E151" s="91">
        <v>86.0</v>
      </c>
      <c r="F151" s="80" t="s">
        <v>11335</v>
      </c>
      <c r="G151" s="6" t="s">
        <v>1902</v>
      </c>
      <c r="H151" s="81"/>
      <c r="I151" s="81" t="s">
        <v>112</v>
      </c>
      <c r="J151" s="80"/>
      <c r="K151" s="80"/>
      <c r="L151" s="80"/>
      <c r="M151" s="80"/>
      <c r="P151" s="80" t="s">
        <v>1754</v>
      </c>
      <c r="Q151" s="80" t="s">
        <v>11050</v>
      </c>
      <c r="T151" s="10"/>
    </row>
    <row r="152" ht="12.75" customHeight="1">
      <c r="A152" s="6" t="s">
        <v>112</v>
      </c>
      <c r="C152" s="6" t="s">
        <v>112</v>
      </c>
      <c r="D152" s="86" t="s">
        <v>9609</v>
      </c>
      <c r="E152" s="9" t="s">
        <v>3514</v>
      </c>
      <c r="F152" s="6" t="s">
        <v>11336</v>
      </c>
      <c r="G152" s="6" t="s">
        <v>1902</v>
      </c>
      <c r="H152" s="6" t="s">
        <v>1924</v>
      </c>
      <c r="I152" s="6" t="s">
        <v>11337</v>
      </c>
      <c r="J152" s="6" t="s">
        <v>1961</v>
      </c>
      <c r="K152" s="6" t="s">
        <v>6560</v>
      </c>
      <c r="L152" s="6" t="s">
        <v>1576</v>
      </c>
      <c r="M152" s="6" t="s">
        <v>11084</v>
      </c>
      <c r="N152" s="96">
        <v>0.0</v>
      </c>
      <c r="O152" s="47"/>
      <c r="Q152" s="80" t="s">
        <v>11050</v>
      </c>
    </row>
    <row r="153" ht="12.75" customHeight="1">
      <c r="A153" s="28" t="s">
        <v>113</v>
      </c>
      <c r="B153" s="28"/>
      <c r="C153" s="28" t="s">
        <v>113</v>
      </c>
      <c r="D153" s="86" t="s">
        <v>9609</v>
      </c>
      <c r="E153" s="95" t="s">
        <v>8602</v>
      </c>
      <c r="F153" s="28" t="s">
        <v>11338</v>
      </c>
      <c r="G153" s="28" t="s">
        <v>1905</v>
      </c>
      <c r="H153" s="28" t="s">
        <v>1924</v>
      </c>
      <c r="I153" s="28" t="s">
        <v>11339</v>
      </c>
      <c r="J153" s="53" t="s">
        <v>86</v>
      </c>
      <c r="K153" s="28" t="s">
        <v>2205</v>
      </c>
      <c r="L153" s="28" t="s">
        <v>1468</v>
      </c>
      <c r="M153" s="28" t="s">
        <v>11084</v>
      </c>
      <c r="N153" s="96">
        <f>O153*1.2</f>
        <v>0</v>
      </c>
      <c r="O153" s="49"/>
      <c r="P153" s="110" t="str">
        <f>VLOOKUP(C153,'All Yearling Sale Lots'!$A$2:$O$1220,14)</f>
        <v/>
      </c>
      <c r="Q153" s="80" t="s">
        <v>11050</v>
      </c>
      <c r="R153" s="28"/>
      <c r="S153" s="28"/>
      <c r="T153" s="28"/>
      <c r="U153" s="28"/>
    </row>
    <row r="154" ht="12.75" customHeight="1">
      <c r="A154" s="6" t="s">
        <v>113</v>
      </c>
      <c r="C154" s="6" t="s">
        <v>113</v>
      </c>
      <c r="D154" s="86" t="s">
        <v>9609</v>
      </c>
      <c r="E154" s="9" t="s">
        <v>9742</v>
      </c>
      <c r="F154" s="6" t="s">
        <v>11340</v>
      </c>
      <c r="G154" s="6" t="s">
        <v>1902</v>
      </c>
      <c r="H154" s="6" t="s">
        <v>1924</v>
      </c>
      <c r="I154" s="6" t="s">
        <v>11341</v>
      </c>
      <c r="J154" s="6" t="s">
        <v>86</v>
      </c>
      <c r="K154" s="6" t="s">
        <v>58</v>
      </c>
      <c r="L154" s="6" t="s">
        <v>1612</v>
      </c>
      <c r="M154" s="6" t="s">
        <v>11084</v>
      </c>
      <c r="N154" s="96">
        <v>0.0</v>
      </c>
      <c r="O154" s="47"/>
      <c r="Q154" s="80" t="s">
        <v>11050</v>
      </c>
    </row>
    <row r="155" ht="12.75" customHeight="1">
      <c r="A155" s="6" t="s">
        <v>113</v>
      </c>
      <c r="D155" s="86" t="s">
        <v>11053</v>
      </c>
      <c r="E155" s="44" t="s">
        <v>8111</v>
      </c>
      <c r="F155" s="6" t="s">
        <v>11342</v>
      </c>
      <c r="G155" s="6" t="s">
        <v>1905</v>
      </c>
      <c r="H155" s="6" t="s">
        <v>1924</v>
      </c>
      <c r="I155" s="6" t="s">
        <v>113</v>
      </c>
      <c r="J155" s="6" t="s">
        <v>11343</v>
      </c>
      <c r="K155" s="44">
        <v>2023.0</v>
      </c>
      <c r="L155" s="109"/>
      <c r="M155" s="6" t="s">
        <v>86</v>
      </c>
      <c r="N155" s="6" t="s">
        <v>2205</v>
      </c>
      <c r="O155" s="6" t="s">
        <v>11057</v>
      </c>
      <c r="P155" s="6" t="s">
        <v>293</v>
      </c>
      <c r="Q155" s="80" t="s">
        <v>11050</v>
      </c>
    </row>
    <row r="156" ht="12.75" customHeight="1">
      <c r="A156" s="6" t="s">
        <v>113</v>
      </c>
      <c r="B156" s="80"/>
      <c r="C156" s="80"/>
      <c r="D156" s="80" t="s">
        <v>1937</v>
      </c>
      <c r="E156" s="44" t="s">
        <v>8068</v>
      </c>
      <c r="F156" s="6" t="s">
        <v>11344</v>
      </c>
      <c r="G156" s="6" t="s">
        <v>1905</v>
      </c>
      <c r="H156" s="6" t="s">
        <v>1924</v>
      </c>
      <c r="I156" s="6" t="s">
        <v>11345</v>
      </c>
      <c r="J156" s="6" t="s">
        <v>86</v>
      </c>
      <c r="K156" s="6" t="s">
        <v>2505</v>
      </c>
      <c r="L156" s="6" t="s">
        <v>1612</v>
      </c>
      <c r="M156" s="6" t="s">
        <v>11084</v>
      </c>
      <c r="N156" s="45"/>
      <c r="O156" s="6" t="s">
        <v>11057</v>
      </c>
      <c r="Q156" s="30">
        <v>54000.0</v>
      </c>
      <c r="R156" s="28"/>
      <c r="S156" s="28">
        <v>1.0</v>
      </c>
      <c r="U156" s="28"/>
      <c r="V156" s="28"/>
      <c r="W156" s="28"/>
    </row>
    <row r="157" ht="12.75" customHeight="1">
      <c r="A157" s="6" t="s">
        <v>113</v>
      </c>
      <c r="B157" s="80"/>
      <c r="C157" s="80"/>
      <c r="D157" s="80" t="s">
        <v>1937</v>
      </c>
      <c r="E157" s="44" t="s">
        <v>11346</v>
      </c>
      <c r="F157" s="6" t="s">
        <v>11347</v>
      </c>
      <c r="G157" s="6" t="s">
        <v>1902</v>
      </c>
      <c r="H157" s="6" t="s">
        <v>1924</v>
      </c>
      <c r="I157" s="6" t="s">
        <v>11348</v>
      </c>
      <c r="J157" s="6" t="s">
        <v>86</v>
      </c>
      <c r="K157" s="6" t="s">
        <v>75</v>
      </c>
      <c r="L157" s="6" t="s">
        <v>1839</v>
      </c>
      <c r="M157" s="6" t="s">
        <v>11084</v>
      </c>
      <c r="N157" s="45"/>
      <c r="O157" s="6" t="s">
        <v>11057</v>
      </c>
      <c r="Q157" s="30">
        <v>54000.0</v>
      </c>
      <c r="R157" s="28"/>
      <c r="S157" s="28">
        <v>1.0</v>
      </c>
      <c r="U157" s="28"/>
      <c r="V157" s="28"/>
      <c r="W157" s="28"/>
    </row>
    <row r="158" ht="12.75" customHeight="1">
      <c r="A158" s="28" t="s">
        <v>116</v>
      </c>
      <c r="B158" s="28"/>
      <c r="C158" s="28" t="s">
        <v>116</v>
      </c>
      <c r="D158" s="86" t="s">
        <v>9609</v>
      </c>
      <c r="E158" s="95" t="s">
        <v>4666</v>
      </c>
      <c r="F158" s="28" t="s">
        <v>11349</v>
      </c>
      <c r="G158" s="28" t="s">
        <v>1905</v>
      </c>
      <c r="H158" s="28" t="s">
        <v>1924</v>
      </c>
      <c r="I158" s="28" t="s">
        <v>11350</v>
      </c>
      <c r="J158" s="53" t="s">
        <v>2314</v>
      </c>
      <c r="K158" s="28" t="s">
        <v>1968</v>
      </c>
      <c r="L158" s="28" t="s">
        <v>1587</v>
      </c>
      <c r="M158" s="28" t="s">
        <v>11084</v>
      </c>
      <c r="N158" s="96">
        <f t="shared" ref="N158:N160" si="12">O158*1.2</f>
        <v>0</v>
      </c>
      <c r="O158" s="49"/>
      <c r="P158" s="110" t="str">
        <f>VLOOKUP(C158,'All Yearling Sale Lots'!$A$2:$O$1220,14)</f>
        <v/>
      </c>
      <c r="Q158" s="80" t="s">
        <v>11050</v>
      </c>
      <c r="R158" s="28"/>
      <c r="S158" s="28"/>
      <c r="T158" s="28"/>
      <c r="U158" s="28"/>
    </row>
    <row r="159" ht="12.75" customHeight="1">
      <c r="A159" s="28" t="s">
        <v>116</v>
      </c>
      <c r="B159" s="28"/>
      <c r="C159" s="28" t="s">
        <v>116</v>
      </c>
      <c r="D159" s="86" t="s">
        <v>9609</v>
      </c>
      <c r="E159" s="95" t="s">
        <v>2857</v>
      </c>
      <c r="F159" s="28" t="s">
        <v>11351</v>
      </c>
      <c r="G159" s="28" t="s">
        <v>1905</v>
      </c>
      <c r="H159" s="28" t="s">
        <v>1924</v>
      </c>
      <c r="I159" s="28" t="s">
        <v>11352</v>
      </c>
      <c r="J159" s="53" t="s">
        <v>2314</v>
      </c>
      <c r="K159" s="28" t="s">
        <v>2597</v>
      </c>
      <c r="L159" s="28" t="s">
        <v>1839</v>
      </c>
      <c r="M159" s="28" t="s">
        <v>11084</v>
      </c>
      <c r="N159" s="96">
        <f t="shared" si="12"/>
        <v>0</v>
      </c>
      <c r="O159" s="49"/>
      <c r="P159" s="110" t="str">
        <f>VLOOKUP(C159,'All Yearling Sale Lots'!$A$2:$O$1220,14)</f>
        <v/>
      </c>
      <c r="Q159" s="80" t="s">
        <v>11050</v>
      </c>
      <c r="R159" s="28"/>
      <c r="S159" s="28"/>
      <c r="T159" s="28"/>
      <c r="U159" s="28"/>
    </row>
    <row r="160" ht="12.75" customHeight="1">
      <c r="A160" s="28" t="s">
        <v>116</v>
      </c>
      <c r="B160" s="28"/>
      <c r="C160" s="28" t="s">
        <v>116</v>
      </c>
      <c r="D160" s="86" t="s">
        <v>9609</v>
      </c>
      <c r="E160" s="95" t="s">
        <v>8431</v>
      </c>
      <c r="F160" s="28" t="s">
        <v>11353</v>
      </c>
      <c r="G160" s="28" t="s">
        <v>1902</v>
      </c>
      <c r="H160" s="28" t="s">
        <v>1924</v>
      </c>
      <c r="I160" s="28" t="s">
        <v>11354</v>
      </c>
      <c r="J160" s="53" t="s">
        <v>2314</v>
      </c>
      <c r="K160" s="28" t="s">
        <v>2505</v>
      </c>
      <c r="L160" s="28" t="s">
        <v>1503</v>
      </c>
      <c r="M160" s="28" t="s">
        <v>11084</v>
      </c>
      <c r="N160" s="96">
        <f t="shared" si="12"/>
        <v>0</v>
      </c>
      <c r="O160" s="49"/>
      <c r="P160" s="110" t="str">
        <f>VLOOKUP(C160,'All Yearling Sale Lots'!$A$2:$O$1220,14)</f>
        <v/>
      </c>
      <c r="Q160" s="80" t="s">
        <v>11050</v>
      </c>
      <c r="R160" s="28"/>
      <c r="S160" s="28"/>
      <c r="T160" s="28"/>
      <c r="U160" s="28"/>
    </row>
    <row r="161" ht="12.75" customHeight="1">
      <c r="A161" s="6" t="s">
        <v>118</v>
      </c>
      <c r="D161" s="86" t="s">
        <v>1900</v>
      </c>
      <c r="E161" s="6">
        <v>402.0</v>
      </c>
      <c r="F161" s="6" t="s">
        <v>11355</v>
      </c>
      <c r="G161" s="6" t="s">
        <v>1902</v>
      </c>
      <c r="I161" s="6" t="s">
        <v>11356</v>
      </c>
      <c r="L161" s="6" t="s">
        <v>1584</v>
      </c>
      <c r="P161" s="6" t="s">
        <v>11048</v>
      </c>
    </row>
    <row r="162" ht="12.75" customHeight="1">
      <c r="A162" s="34" t="s">
        <v>118</v>
      </c>
      <c r="B162" s="34"/>
      <c r="C162" s="34" t="s">
        <v>118</v>
      </c>
      <c r="D162" s="86" t="s">
        <v>11051</v>
      </c>
      <c r="E162" s="26">
        <v>876.0</v>
      </c>
      <c r="F162" s="28" t="str">
        <f t="shared" ref="F162:F163" si="13">CONCATENATE(C162," x ", I162)</f>
        <v>Profitable (IRE) x Moments Linger (IRE)</v>
      </c>
      <c r="G162" s="26" t="s">
        <v>1905</v>
      </c>
      <c r="H162" s="26" t="s">
        <v>2437</v>
      </c>
      <c r="I162" s="26" t="s">
        <v>11357</v>
      </c>
      <c r="J162" s="28"/>
      <c r="K162" s="28"/>
      <c r="P162" s="26" t="s">
        <v>1469</v>
      </c>
      <c r="Q162" s="80" t="s">
        <v>11050</v>
      </c>
      <c r="R162" s="28"/>
      <c r="S162" s="28"/>
      <c r="T162" s="28"/>
      <c r="U162" s="28"/>
    </row>
    <row r="163" ht="12.75" customHeight="1">
      <c r="A163" s="34" t="s">
        <v>118</v>
      </c>
      <c r="B163" s="34"/>
      <c r="C163" s="34" t="s">
        <v>118</v>
      </c>
      <c r="D163" s="86" t="s">
        <v>11051</v>
      </c>
      <c r="E163" s="26">
        <v>987.0</v>
      </c>
      <c r="F163" s="28" t="str">
        <f t="shared" si="13"/>
        <v>Profitable (IRE) x Stormy Echo (GB)</v>
      </c>
      <c r="G163" s="26" t="s">
        <v>1902</v>
      </c>
      <c r="H163" s="26" t="s">
        <v>2019</v>
      </c>
      <c r="I163" s="26" t="s">
        <v>11358</v>
      </c>
      <c r="J163" s="28"/>
      <c r="K163" s="28"/>
      <c r="P163" s="26" t="s">
        <v>1731</v>
      </c>
      <c r="Q163" s="80" t="s">
        <v>11050</v>
      </c>
      <c r="R163" s="28"/>
      <c r="S163" s="28"/>
      <c r="T163" s="28"/>
      <c r="U163" s="28"/>
    </row>
    <row r="164" ht="12.75" customHeight="1">
      <c r="A164" s="80" t="s">
        <v>124</v>
      </c>
      <c r="D164" s="86" t="s">
        <v>11051</v>
      </c>
      <c r="E164" s="80">
        <v>639.0</v>
      </c>
      <c r="F164" s="6" t="str">
        <f>CONCAT(I164,J164)</f>
        <v>Sands of Mali (FR)Sands of Mali (FR) x Boca Dancer (IRE)</v>
      </c>
      <c r="G164" s="80" t="s">
        <v>9563</v>
      </c>
      <c r="H164" s="80" t="s">
        <v>2010</v>
      </c>
      <c r="I164" s="80" t="str">
        <f>LEFT(J164, FIND(" x ", J164) - 1)</f>
        <v>Sands of Mali (FR)</v>
      </c>
      <c r="J164" s="80" t="s">
        <v>11359</v>
      </c>
      <c r="P164" s="80" t="s">
        <v>1435</v>
      </c>
      <c r="Q164" s="80" t="s">
        <v>11050</v>
      </c>
    </row>
    <row r="165" ht="12.75" customHeight="1">
      <c r="A165" s="6" t="s">
        <v>124</v>
      </c>
      <c r="D165" s="86" t="s">
        <v>11053</v>
      </c>
      <c r="E165" s="44" t="s">
        <v>2474</v>
      </c>
      <c r="F165" s="6" t="s">
        <v>11360</v>
      </c>
      <c r="G165" s="6" t="s">
        <v>1902</v>
      </c>
      <c r="H165" s="6" t="s">
        <v>1924</v>
      </c>
      <c r="I165" s="6" t="s">
        <v>124</v>
      </c>
      <c r="J165" s="6" t="s">
        <v>11361</v>
      </c>
      <c r="K165" s="44">
        <v>2023.0</v>
      </c>
      <c r="L165" s="109"/>
      <c r="M165" s="6" t="s">
        <v>2698</v>
      </c>
      <c r="N165" s="6" t="s">
        <v>88</v>
      </c>
      <c r="O165" s="6" t="s">
        <v>11057</v>
      </c>
      <c r="P165" s="6" t="s">
        <v>1435</v>
      </c>
      <c r="Q165" s="80" t="s">
        <v>11050</v>
      </c>
    </row>
    <row r="166" ht="12.75" customHeight="1">
      <c r="A166" s="6" t="s">
        <v>125</v>
      </c>
      <c r="D166" s="86" t="s">
        <v>11053</v>
      </c>
      <c r="E166" s="44" t="s">
        <v>11161</v>
      </c>
      <c r="F166" s="6" t="s">
        <v>11362</v>
      </c>
      <c r="G166" s="6" t="s">
        <v>1902</v>
      </c>
      <c r="H166" s="6" t="s">
        <v>2282</v>
      </c>
      <c r="I166" s="6" t="s">
        <v>125</v>
      </c>
      <c r="J166" s="6" t="s">
        <v>11363</v>
      </c>
      <c r="K166" s="44">
        <v>2023.0</v>
      </c>
      <c r="L166" s="109"/>
      <c r="M166" s="6" t="s">
        <v>2387</v>
      </c>
      <c r="N166" s="6" t="s">
        <v>2205</v>
      </c>
      <c r="O166" s="6" t="s">
        <v>11057</v>
      </c>
      <c r="P166" s="6" t="s">
        <v>1848</v>
      </c>
      <c r="Q166" s="80" t="s">
        <v>11050</v>
      </c>
    </row>
    <row r="167" ht="12.75" customHeight="1">
      <c r="A167" s="80" t="s">
        <v>127</v>
      </c>
      <c r="D167" s="86" t="s">
        <v>9479</v>
      </c>
      <c r="E167" s="91">
        <v>431.0</v>
      </c>
      <c r="F167" s="80" t="s">
        <v>11364</v>
      </c>
      <c r="G167" s="6" t="s">
        <v>1902</v>
      </c>
      <c r="I167" s="80" t="s">
        <v>127</v>
      </c>
      <c r="P167" s="80" t="s">
        <v>1839</v>
      </c>
      <c r="Q167" s="80" t="s">
        <v>11050</v>
      </c>
      <c r="S167" s="12"/>
      <c r="T167" s="10"/>
    </row>
    <row r="168" ht="12.75" customHeight="1">
      <c r="A168" s="6" t="s">
        <v>127</v>
      </c>
      <c r="D168" s="86" t="s">
        <v>11053</v>
      </c>
      <c r="E168" s="44" t="s">
        <v>7912</v>
      </c>
      <c r="F168" s="6" t="s">
        <v>11365</v>
      </c>
      <c r="G168" s="6" t="s">
        <v>1902</v>
      </c>
      <c r="H168" s="6" t="s">
        <v>1952</v>
      </c>
      <c r="I168" s="6" t="s">
        <v>127</v>
      </c>
      <c r="J168" s="6" t="s">
        <v>11366</v>
      </c>
      <c r="K168" s="44">
        <v>2023.0</v>
      </c>
      <c r="L168" s="109"/>
      <c r="M168" s="6" t="s">
        <v>1968</v>
      </c>
      <c r="N168" s="6" t="s">
        <v>2422</v>
      </c>
      <c r="O168" s="6" t="s">
        <v>11057</v>
      </c>
      <c r="P168" s="6" t="s">
        <v>1839</v>
      </c>
      <c r="Q168" s="80" t="s">
        <v>11050</v>
      </c>
    </row>
    <row r="169" ht="12.75" customHeight="1">
      <c r="A169" s="6" t="s">
        <v>127</v>
      </c>
      <c r="B169" s="80"/>
      <c r="C169" s="80"/>
      <c r="D169" s="80" t="s">
        <v>1937</v>
      </c>
      <c r="E169" s="44" t="s">
        <v>11367</v>
      </c>
      <c r="F169" s="6" t="s">
        <v>11368</v>
      </c>
      <c r="G169" s="6" t="s">
        <v>1905</v>
      </c>
      <c r="H169" s="6" t="s">
        <v>1924</v>
      </c>
      <c r="I169" s="6" t="s">
        <v>11369</v>
      </c>
      <c r="J169" s="6" t="s">
        <v>1968</v>
      </c>
      <c r="K169" s="6" t="s">
        <v>5247</v>
      </c>
      <c r="L169" s="6" t="s">
        <v>1672</v>
      </c>
      <c r="M169" s="6" t="s">
        <v>11084</v>
      </c>
      <c r="N169" s="45"/>
      <c r="O169" s="6" t="s">
        <v>11057</v>
      </c>
      <c r="Q169" s="30">
        <v>200000.0</v>
      </c>
      <c r="R169" s="28"/>
      <c r="S169" s="28">
        <v>1.0</v>
      </c>
      <c r="U169" s="28"/>
      <c r="V169" s="28"/>
      <c r="W169" s="28"/>
    </row>
    <row r="170" ht="12.75" customHeight="1">
      <c r="A170" s="6" t="s">
        <v>127</v>
      </c>
      <c r="B170" s="80"/>
      <c r="C170" s="80"/>
      <c r="D170" s="80" t="s">
        <v>1937</v>
      </c>
      <c r="E170" s="44" t="s">
        <v>11370</v>
      </c>
      <c r="F170" s="6" t="s">
        <v>11371</v>
      </c>
      <c r="G170" s="6" t="s">
        <v>1902</v>
      </c>
      <c r="H170" s="6" t="s">
        <v>1952</v>
      </c>
      <c r="I170" s="6" t="s">
        <v>11372</v>
      </c>
      <c r="J170" s="6" t="s">
        <v>1968</v>
      </c>
      <c r="K170" s="6" t="s">
        <v>11373</v>
      </c>
      <c r="L170" s="6" t="s">
        <v>1454</v>
      </c>
      <c r="M170" s="6" t="s">
        <v>11084</v>
      </c>
      <c r="N170" s="45"/>
      <c r="O170" s="28"/>
      <c r="P170" s="28"/>
      <c r="Q170" s="30">
        <v>200000.0</v>
      </c>
      <c r="R170" s="28"/>
      <c r="S170" s="28">
        <v>1.0</v>
      </c>
    </row>
    <row r="171" ht="12.75" customHeight="1">
      <c r="A171" s="6" t="s">
        <v>128</v>
      </c>
      <c r="D171" s="86" t="s">
        <v>1900</v>
      </c>
      <c r="E171" s="6">
        <v>64.0</v>
      </c>
      <c r="F171" s="6" t="s">
        <v>11374</v>
      </c>
      <c r="G171" s="6" t="s">
        <v>1905</v>
      </c>
      <c r="I171" s="6" t="s">
        <v>11375</v>
      </c>
      <c r="L171" s="6" t="s">
        <v>1878</v>
      </c>
      <c r="P171" s="6" t="s">
        <v>11048</v>
      </c>
    </row>
    <row r="172" ht="12.75" customHeight="1">
      <c r="A172" s="6" t="s">
        <v>128</v>
      </c>
      <c r="D172" s="86" t="s">
        <v>11053</v>
      </c>
      <c r="E172" s="44" t="s">
        <v>5323</v>
      </c>
      <c r="F172" s="6" t="s">
        <v>11376</v>
      </c>
      <c r="G172" s="6" t="s">
        <v>1902</v>
      </c>
      <c r="H172" s="6" t="s">
        <v>1924</v>
      </c>
      <c r="I172" s="6" t="s">
        <v>128</v>
      </c>
      <c r="J172" s="6" t="s">
        <v>11377</v>
      </c>
      <c r="K172" s="44">
        <v>2023.0</v>
      </c>
      <c r="L172" s="109"/>
      <c r="M172" s="6" t="s">
        <v>3882</v>
      </c>
      <c r="N172" s="6" t="s">
        <v>2834</v>
      </c>
      <c r="O172" s="6" t="s">
        <v>11057</v>
      </c>
      <c r="P172" s="6" t="s">
        <v>11378</v>
      </c>
      <c r="Q172" s="80" t="s">
        <v>11050</v>
      </c>
    </row>
    <row r="173" ht="12.75" customHeight="1">
      <c r="A173" s="6" t="s">
        <v>129</v>
      </c>
      <c r="D173" s="86" t="s">
        <v>11053</v>
      </c>
      <c r="E173" s="44" t="s">
        <v>4054</v>
      </c>
      <c r="F173" s="6" t="s">
        <v>11379</v>
      </c>
      <c r="G173" s="6" t="s">
        <v>1905</v>
      </c>
      <c r="H173" s="6" t="s">
        <v>1952</v>
      </c>
      <c r="I173" s="6" t="s">
        <v>129</v>
      </c>
      <c r="J173" s="6" t="s">
        <v>11380</v>
      </c>
      <c r="K173" s="44">
        <v>2023.0</v>
      </c>
      <c r="L173" s="109"/>
      <c r="M173" s="6" t="s">
        <v>2314</v>
      </c>
      <c r="N173" s="6" t="s">
        <v>156</v>
      </c>
      <c r="O173" s="6" t="s">
        <v>11057</v>
      </c>
      <c r="P173" s="6" t="s">
        <v>1793</v>
      </c>
      <c r="Q173" s="80" t="s">
        <v>11050</v>
      </c>
    </row>
    <row r="174" ht="12.75" customHeight="1">
      <c r="A174" s="80" t="s">
        <v>131</v>
      </c>
      <c r="D174" s="86" t="s">
        <v>9479</v>
      </c>
      <c r="E174" s="91">
        <v>266.0</v>
      </c>
      <c r="F174" s="80" t="s">
        <v>11381</v>
      </c>
      <c r="G174" s="6" t="s">
        <v>1905</v>
      </c>
      <c r="I174" s="80" t="s">
        <v>131</v>
      </c>
      <c r="P174" s="80" t="s">
        <v>1618</v>
      </c>
      <c r="Q174" s="80" t="s">
        <v>11050</v>
      </c>
      <c r="S174" s="12"/>
      <c r="T174" s="10"/>
    </row>
    <row r="175" ht="12.75" customHeight="1">
      <c r="A175" s="6" t="s">
        <v>131</v>
      </c>
      <c r="D175" s="86" t="s">
        <v>1900</v>
      </c>
      <c r="E175" s="6">
        <v>9.0</v>
      </c>
      <c r="F175" s="6" t="s">
        <v>11382</v>
      </c>
      <c r="G175" s="6" t="s">
        <v>1905</v>
      </c>
      <c r="I175" s="6" t="s">
        <v>11383</v>
      </c>
      <c r="L175" s="6" t="s">
        <v>1682</v>
      </c>
      <c r="P175" s="6" t="s">
        <v>11048</v>
      </c>
    </row>
    <row r="176" ht="12.75" customHeight="1">
      <c r="A176" s="6" t="s">
        <v>131</v>
      </c>
      <c r="D176" s="86" t="s">
        <v>1900</v>
      </c>
      <c r="E176" s="6">
        <v>159.0</v>
      </c>
      <c r="F176" s="6" t="s">
        <v>11384</v>
      </c>
      <c r="G176" s="6" t="s">
        <v>1902</v>
      </c>
      <c r="I176" s="6" t="s">
        <v>11385</v>
      </c>
      <c r="L176" s="6" t="s">
        <v>1749</v>
      </c>
      <c r="P176" s="6" t="s">
        <v>11048</v>
      </c>
    </row>
    <row r="177" ht="12.75" customHeight="1">
      <c r="A177" s="80" t="s">
        <v>131</v>
      </c>
      <c r="D177" s="86" t="s">
        <v>11051</v>
      </c>
      <c r="E177" s="80">
        <v>637.0</v>
      </c>
      <c r="F177" s="6" t="str">
        <f>CONCAT(I177,J177)</f>
        <v>Sioux Nation (USA)Sioux Nation (USA) x Blue Paraiba (IRE)</v>
      </c>
      <c r="G177" s="80" t="s">
        <v>9563</v>
      </c>
      <c r="H177" s="80" t="s">
        <v>2010</v>
      </c>
      <c r="I177" s="80" t="str">
        <f>LEFT(J177, FIND(" x ", J177) - 1)</f>
        <v>Sioux Nation (USA)</v>
      </c>
      <c r="J177" s="80" t="s">
        <v>11386</v>
      </c>
      <c r="P177" s="80" t="s">
        <v>1617</v>
      </c>
      <c r="Q177" s="80" t="s">
        <v>11050</v>
      </c>
    </row>
    <row r="178" ht="12.75" customHeight="1">
      <c r="A178" s="34" t="s">
        <v>131</v>
      </c>
      <c r="B178" s="34"/>
      <c r="C178" s="34" t="s">
        <v>131</v>
      </c>
      <c r="D178" s="86" t="s">
        <v>11051</v>
      </c>
      <c r="E178" s="26">
        <v>838.0</v>
      </c>
      <c r="F178" s="28" t="str">
        <f>CONCATENATE(C178," x ", I178)</f>
        <v>Sioux Nation (USA) x Letscrackon (IRE)</v>
      </c>
      <c r="G178" s="26" t="s">
        <v>1902</v>
      </c>
      <c r="H178" s="26" t="s">
        <v>2437</v>
      </c>
      <c r="I178" s="26" t="s">
        <v>11387</v>
      </c>
      <c r="J178" s="28"/>
      <c r="K178" s="28"/>
      <c r="P178" s="26" t="s">
        <v>1733</v>
      </c>
      <c r="Q178" s="80" t="s">
        <v>11050</v>
      </c>
      <c r="R178" s="28"/>
      <c r="S178" s="28"/>
      <c r="T178" s="28"/>
      <c r="U178" s="28"/>
    </row>
    <row r="179" ht="12.75" customHeight="1">
      <c r="A179" s="28" t="s">
        <v>131</v>
      </c>
      <c r="B179" s="28"/>
      <c r="C179" s="28" t="s">
        <v>131</v>
      </c>
      <c r="D179" s="86" t="s">
        <v>9609</v>
      </c>
      <c r="E179" s="95" t="s">
        <v>8428</v>
      </c>
      <c r="F179" s="28" t="s">
        <v>11388</v>
      </c>
      <c r="G179" s="28" t="s">
        <v>1902</v>
      </c>
      <c r="H179" s="28" t="s">
        <v>1924</v>
      </c>
      <c r="I179" s="28" t="s">
        <v>11389</v>
      </c>
      <c r="J179" s="53" t="s">
        <v>3882</v>
      </c>
      <c r="K179" s="28" t="s">
        <v>3149</v>
      </c>
      <c r="L179" s="28" t="s">
        <v>1543</v>
      </c>
      <c r="M179" s="28" t="s">
        <v>11084</v>
      </c>
      <c r="N179" s="96">
        <f>O179*1.2</f>
        <v>0</v>
      </c>
      <c r="O179" s="49"/>
      <c r="P179" s="110" t="str">
        <f>VLOOKUP(C179,'All Yearling Sale Lots'!$A$2:$O$1220,14)</f>
        <v/>
      </c>
      <c r="Q179" s="80" t="s">
        <v>11050</v>
      </c>
      <c r="R179" s="28"/>
      <c r="S179" s="28"/>
      <c r="T179" s="28"/>
      <c r="U179" s="28"/>
    </row>
    <row r="180" ht="12.75" customHeight="1">
      <c r="A180" s="6" t="s">
        <v>131</v>
      </c>
      <c r="D180" s="86" t="s">
        <v>11053</v>
      </c>
      <c r="E180" s="44" t="s">
        <v>2972</v>
      </c>
      <c r="F180" s="6" t="s">
        <v>11390</v>
      </c>
      <c r="G180" s="6" t="s">
        <v>1902</v>
      </c>
      <c r="H180" s="6" t="s">
        <v>1924</v>
      </c>
      <c r="I180" s="6" t="s">
        <v>131</v>
      </c>
      <c r="J180" s="6" t="s">
        <v>11391</v>
      </c>
      <c r="K180" s="44">
        <v>2023.0</v>
      </c>
      <c r="L180" s="109"/>
      <c r="M180" s="6" t="s">
        <v>3882</v>
      </c>
      <c r="N180" s="6" t="s">
        <v>2030</v>
      </c>
      <c r="O180" s="6" t="s">
        <v>11057</v>
      </c>
      <c r="P180" s="6" t="s">
        <v>1586</v>
      </c>
      <c r="Q180" s="80" t="s">
        <v>11050</v>
      </c>
    </row>
    <row r="181" ht="12.75" customHeight="1">
      <c r="A181" s="6" t="s">
        <v>131</v>
      </c>
      <c r="D181" s="86" t="s">
        <v>11053</v>
      </c>
      <c r="E181" s="44" t="s">
        <v>4591</v>
      </c>
      <c r="F181" s="6" t="s">
        <v>11392</v>
      </c>
      <c r="G181" s="6" t="s">
        <v>1902</v>
      </c>
      <c r="H181" s="6" t="s">
        <v>1924</v>
      </c>
      <c r="I181" s="6" t="s">
        <v>131</v>
      </c>
      <c r="J181" s="6" t="s">
        <v>11393</v>
      </c>
      <c r="K181" s="44">
        <v>2023.0</v>
      </c>
      <c r="L181" s="109"/>
      <c r="M181" s="6" t="s">
        <v>3882</v>
      </c>
      <c r="N181" s="6" t="s">
        <v>5262</v>
      </c>
      <c r="O181" s="6" t="s">
        <v>11057</v>
      </c>
      <c r="P181" s="6" t="s">
        <v>11394</v>
      </c>
      <c r="Q181" s="80" t="s">
        <v>11050</v>
      </c>
    </row>
    <row r="182" ht="12.75" customHeight="1">
      <c r="A182" s="6" t="s">
        <v>131</v>
      </c>
      <c r="B182" s="80"/>
      <c r="C182" s="80"/>
      <c r="D182" s="80" t="s">
        <v>1937</v>
      </c>
      <c r="E182" s="44" t="s">
        <v>11395</v>
      </c>
      <c r="F182" s="6" t="s">
        <v>11396</v>
      </c>
      <c r="G182" s="6" t="s">
        <v>1905</v>
      </c>
      <c r="H182" s="6" t="s">
        <v>1924</v>
      </c>
      <c r="I182" s="6" t="s">
        <v>11397</v>
      </c>
      <c r="J182" s="6" t="s">
        <v>3882</v>
      </c>
      <c r="K182" s="6" t="s">
        <v>2205</v>
      </c>
      <c r="L182" s="6" t="s">
        <v>1839</v>
      </c>
      <c r="M182" s="6" t="s">
        <v>11084</v>
      </c>
      <c r="N182" s="45"/>
      <c r="O182" s="6" t="s">
        <v>11057</v>
      </c>
      <c r="Q182" s="30">
        <v>27500.0</v>
      </c>
      <c r="R182" s="28"/>
      <c r="S182" s="28">
        <v>1.0</v>
      </c>
      <c r="U182" s="28"/>
      <c r="V182" s="28"/>
      <c r="W182" s="28"/>
    </row>
    <row r="183" ht="12.75" customHeight="1">
      <c r="A183" s="28" t="s">
        <v>133</v>
      </c>
      <c r="B183" s="28"/>
      <c r="C183" s="28" t="s">
        <v>133</v>
      </c>
      <c r="D183" s="86" t="s">
        <v>9609</v>
      </c>
      <c r="E183" s="95" t="s">
        <v>9547</v>
      </c>
      <c r="F183" s="28" t="s">
        <v>11398</v>
      </c>
      <c r="G183" s="28" t="s">
        <v>1902</v>
      </c>
      <c r="H183" s="28" t="s">
        <v>1924</v>
      </c>
      <c r="I183" s="28" t="s">
        <v>11399</v>
      </c>
      <c r="J183" s="53" t="s">
        <v>2477</v>
      </c>
      <c r="K183" s="28" t="s">
        <v>2772</v>
      </c>
      <c r="L183" s="28" t="s">
        <v>1821</v>
      </c>
      <c r="M183" s="28" t="s">
        <v>11084</v>
      </c>
      <c r="N183" s="96">
        <f>O183*1.2</f>
        <v>0</v>
      </c>
      <c r="O183" s="49"/>
      <c r="P183" s="110" t="str">
        <f>VLOOKUP(C183,'All Yearling Sale Lots'!$A$2:$O$1220,14)</f>
        <v/>
      </c>
      <c r="Q183" s="80" t="s">
        <v>11050</v>
      </c>
      <c r="R183" s="28"/>
      <c r="S183" s="28"/>
      <c r="T183" s="28"/>
      <c r="U183" s="28"/>
    </row>
    <row r="184" ht="12.75" customHeight="1">
      <c r="A184" s="6" t="s">
        <v>135</v>
      </c>
      <c r="D184" s="86" t="s">
        <v>11053</v>
      </c>
      <c r="E184" s="44" t="s">
        <v>3017</v>
      </c>
      <c r="F184" s="6" t="s">
        <v>11400</v>
      </c>
      <c r="G184" s="6" t="s">
        <v>1902</v>
      </c>
      <c r="H184" s="6" t="s">
        <v>1924</v>
      </c>
      <c r="I184" s="6" t="s">
        <v>135</v>
      </c>
      <c r="J184" s="6" t="s">
        <v>11401</v>
      </c>
      <c r="K184" s="44">
        <v>2023.0</v>
      </c>
      <c r="L184" s="109"/>
      <c r="M184" s="6" t="s">
        <v>130</v>
      </c>
      <c r="N184" s="6" t="s">
        <v>2184</v>
      </c>
      <c r="O184" s="6" t="s">
        <v>11057</v>
      </c>
      <c r="P184" s="6" t="s">
        <v>1779</v>
      </c>
      <c r="Q184" s="80" t="s">
        <v>11050</v>
      </c>
    </row>
    <row r="185" ht="12.75" customHeight="1">
      <c r="A185" s="80" t="s">
        <v>136</v>
      </c>
      <c r="D185" s="86" t="s">
        <v>9479</v>
      </c>
      <c r="E185" s="91">
        <v>340.0</v>
      </c>
      <c r="F185" s="80" t="s">
        <v>11402</v>
      </c>
      <c r="G185" s="6" t="s">
        <v>1905</v>
      </c>
      <c r="I185" s="80" t="s">
        <v>136</v>
      </c>
      <c r="P185" s="80" t="s">
        <v>1680</v>
      </c>
      <c r="Q185" s="80" t="s">
        <v>11050</v>
      </c>
      <c r="S185" s="12"/>
      <c r="T185" s="10"/>
    </row>
    <row r="186" ht="12.75" customHeight="1">
      <c r="A186" s="80" t="s">
        <v>136</v>
      </c>
      <c r="D186" s="86" t="s">
        <v>9479</v>
      </c>
      <c r="E186" s="91">
        <v>409.0</v>
      </c>
      <c r="F186" s="80" t="s">
        <v>11403</v>
      </c>
      <c r="G186" s="6" t="s">
        <v>1905</v>
      </c>
      <c r="I186" s="80" t="s">
        <v>136</v>
      </c>
      <c r="P186" s="80" t="s">
        <v>1586</v>
      </c>
      <c r="Q186" s="80" t="s">
        <v>11050</v>
      </c>
      <c r="S186" s="12"/>
      <c r="T186" s="10"/>
    </row>
    <row r="187" ht="12.75" customHeight="1">
      <c r="A187" s="28" t="s">
        <v>136</v>
      </c>
      <c r="B187" s="28"/>
      <c r="C187" s="28" t="s">
        <v>136</v>
      </c>
      <c r="D187" s="86" t="s">
        <v>9609</v>
      </c>
      <c r="E187" s="95" t="s">
        <v>2823</v>
      </c>
      <c r="F187" s="28" t="s">
        <v>11404</v>
      </c>
      <c r="G187" s="28" t="s">
        <v>1902</v>
      </c>
      <c r="H187" s="28" t="s">
        <v>1924</v>
      </c>
      <c r="I187" s="28" t="s">
        <v>11405</v>
      </c>
      <c r="J187" s="53" t="s">
        <v>133</v>
      </c>
      <c r="K187" s="28" t="s">
        <v>2314</v>
      </c>
      <c r="L187" s="28" t="s">
        <v>1688</v>
      </c>
      <c r="M187" s="28" t="s">
        <v>11084</v>
      </c>
      <c r="N187" s="96">
        <f>O187*1.2</f>
        <v>0</v>
      </c>
      <c r="O187" s="49"/>
      <c r="P187" s="110" t="str">
        <f>VLOOKUP(C187,'All Yearling Sale Lots'!$A$2:$O$1220,14)</f>
        <v/>
      </c>
      <c r="Q187" s="80" t="s">
        <v>11050</v>
      </c>
      <c r="R187" s="28"/>
      <c r="S187" s="28"/>
      <c r="T187" s="28"/>
      <c r="U187" s="28"/>
    </row>
    <row r="188" ht="12.75" customHeight="1">
      <c r="A188" s="6" t="s">
        <v>136</v>
      </c>
      <c r="D188" s="86" t="s">
        <v>11053</v>
      </c>
      <c r="E188" s="44" t="s">
        <v>7118</v>
      </c>
      <c r="F188" s="6" t="s">
        <v>11406</v>
      </c>
      <c r="G188" s="6" t="s">
        <v>1902</v>
      </c>
      <c r="H188" s="6" t="s">
        <v>1924</v>
      </c>
      <c r="I188" s="6" t="s">
        <v>136</v>
      </c>
      <c r="J188" s="6" t="s">
        <v>11407</v>
      </c>
      <c r="K188" s="44">
        <v>2023.0</v>
      </c>
      <c r="L188" s="109"/>
      <c r="M188" s="6" t="s">
        <v>133</v>
      </c>
      <c r="N188" s="6" t="s">
        <v>74</v>
      </c>
      <c r="O188" s="6" t="s">
        <v>11057</v>
      </c>
      <c r="P188" s="6" t="s">
        <v>1839</v>
      </c>
      <c r="Q188" s="80" t="s">
        <v>11050</v>
      </c>
    </row>
    <row r="189" ht="12.75" customHeight="1">
      <c r="A189" s="6" t="s">
        <v>136</v>
      </c>
      <c r="D189" s="86" t="s">
        <v>11053</v>
      </c>
      <c r="E189" s="44" t="s">
        <v>6399</v>
      </c>
      <c r="F189" s="6" t="s">
        <v>11408</v>
      </c>
      <c r="G189" s="6" t="s">
        <v>1905</v>
      </c>
      <c r="H189" s="6" t="s">
        <v>1952</v>
      </c>
      <c r="I189" s="6" t="s">
        <v>136</v>
      </c>
      <c r="J189" s="6" t="s">
        <v>11409</v>
      </c>
      <c r="K189" s="44">
        <v>2023.0</v>
      </c>
      <c r="L189" s="109"/>
      <c r="M189" s="6" t="s">
        <v>133</v>
      </c>
      <c r="N189" s="6" t="s">
        <v>18</v>
      </c>
      <c r="O189" s="6" t="s">
        <v>11057</v>
      </c>
      <c r="P189" s="6" t="s">
        <v>1733</v>
      </c>
      <c r="Q189" s="80" t="s">
        <v>11050</v>
      </c>
    </row>
    <row r="190" ht="12.75" customHeight="1">
      <c r="A190" s="81" t="s">
        <v>137</v>
      </c>
      <c r="D190" s="86" t="s">
        <v>9479</v>
      </c>
      <c r="E190" s="91">
        <v>158.0</v>
      </c>
      <c r="F190" s="80" t="s">
        <v>11410</v>
      </c>
      <c r="G190" s="6" t="s">
        <v>1905</v>
      </c>
      <c r="H190" s="81"/>
      <c r="I190" s="81" t="s">
        <v>137</v>
      </c>
      <c r="J190" s="80"/>
      <c r="K190" s="80"/>
      <c r="L190" s="80"/>
      <c r="M190" s="80"/>
      <c r="P190" s="80" t="s">
        <v>10296</v>
      </c>
      <c r="Q190" s="80" t="s">
        <v>11050</v>
      </c>
      <c r="T190" s="10"/>
    </row>
    <row r="191" ht="12.75" customHeight="1">
      <c r="A191" s="34" t="s">
        <v>137</v>
      </c>
      <c r="B191" s="34"/>
      <c r="C191" s="34" t="s">
        <v>137</v>
      </c>
      <c r="D191" s="86" t="s">
        <v>11051</v>
      </c>
      <c r="E191" s="26">
        <v>841.0</v>
      </c>
      <c r="F191" s="28" t="str">
        <f>CONCATENATE(C191," x ", I191)</f>
        <v>Space Blues (IRE) x Liquid Gold (IRE)</v>
      </c>
      <c r="G191" s="26" t="s">
        <v>1902</v>
      </c>
      <c r="H191" s="26" t="s">
        <v>2019</v>
      </c>
      <c r="I191" s="26" t="s">
        <v>11411</v>
      </c>
      <c r="J191" s="28"/>
      <c r="K191" s="28"/>
      <c r="P191" s="26" t="s">
        <v>1520</v>
      </c>
      <c r="Q191" s="80" t="s">
        <v>11050</v>
      </c>
      <c r="R191" s="28"/>
      <c r="S191" s="28"/>
      <c r="T191" s="28"/>
      <c r="U191" s="28"/>
    </row>
    <row r="192" ht="12.75" customHeight="1">
      <c r="A192" s="6" t="s">
        <v>137</v>
      </c>
      <c r="D192" s="86" t="s">
        <v>11053</v>
      </c>
      <c r="E192" s="44" t="s">
        <v>7893</v>
      </c>
      <c r="F192" s="6" t="s">
        <v>11412</v>
      </c>
      <c r="G192" s="6" t="s">
        <v>1905</v>
      </c>
      <c r="H192" s="6" t="s">
        <v>1924</v>
      </c>
      <c r="I192" s="6" t="s">
        <v>137</v>
      </c>
      <c r="J192" s="6" t="s">
        <v>11413</v>
      </c>
      <c r="K192" s="44">
        <v>2023.0</v>
      </c>
      <c r="L192" s="109"/>
      <c r="M192" s="6" t="s">
        <v>11057</v>
      </c>
      <c r="N192" s="6" t="s">
        <v>11057</v>
      </c>
      <c r="O192" s="6" t="s">
        <v>11057</v>
      </c>
      <c r="P192" s="6" t="s">
        <v>1787</v>
      </c>
      <c r="Q192" s="80" t="s">
        <v>11050</v>
      </c>
    </row>
    <row r="193" ht="12.75" customHeight="1">
      <c r="A193" s="6" t="s">
        <v>137</v>
      </c>
      <c r="D193" s="86" t="s">
        <v>11053</v>
      </c>
      <c r="E193" s="44" t="s">
        <v>11164</v>
      </c>
      <c r="F193" s="6" t="s">
        <v>11414</v>
      </c>
      <c r="G193" s="6" t="s">
        <v>1902</v>
      </c>
      <c r="H193" s="6" t="s">
        <v>1924</v>
      </c>
      <c r="I193" s="6" t="s">
        <v>137</v>
      </c>
      <c r="J193" s="6" t="s">
        <v>11415</v>
      </c>
      <c r="K193" s="44">
        <v>2023.0</v>
      </c>
      <c r="L193" s="109"/>
      <c r="M193" s="6" t="s">
        <v>48</v>
      </c>
      <c r="N193" s="6" t="s">
        <v>5104</v>
      </c>
      <c r="O193" s="6" t="s">
        <v>11057</v>
      </c>
      <c r="P193" s="6" t="s">
        <v>1572</v>
      </c>
      <c r="Q193" s="80" t="s">
        <v>11050</v>
      </c>
    </row>
    <row r="194" ht="12.75" customHeight="1">
      <c r="A194" s="6" t="s">
        <v>137</v>
      </c>
      <c r="B194" s="80"/>
      <c r="C194" s="80"/>
      <c r="D194" s="80" t="s">
        <v>1937</v>
      </c>
      <c r="E194" s="44" t="s">
        <v>3925</v>
      </c>
      <c r="F194" s="6" t="s">
        <v>11416</v>
      </c>
      <c r="G194" s="6" t="s">
        <v>1905</v>
      </c>
      <c r="H194" s="6" t="s">
        <v>1924</v>
      </c>
      <c r="I194" s="6" t="s">
        <v>11417</v>
      </c>
      <c r="J194" s="6" t="s">
        <v>48</v>
      </c>
      <c r="K194" s="6" t="s">
        <v>75</v>
      </c>
      <c r="L194" s="6" t="s">
        <v>1596</v>
      </c>
      <c r="M194" s="6" t="s">
        <v>11084</v>
      </c>
      <c r="N194" s="45"/>
      <c r="O194" s="6" t="s">
        <v>11057</v>
      </c>
      <c r="Q194" s="30">
        <v>16000.0</v>
      </c>
      <c r="R194" s="28"/>
      <c r="S194" s="28">
        <v>1.0</v>
      </c>
      <c r="U194" s="28"/>
      <c r="V194" s="28"/>
      <c r="W194" s="28"/>
    </row>
    <row r="195" ht="12.75" customHeight="1">
      <c r="A195" s="6" t="s">
        <v>137</v>
      </c>
      <c r="B195" s="80"/>
      <c r="C195" s="80"/>
      <c r="D195" s="80" t="s">
        <v>1937</v>
      </c>
      <c r="E195" s="44" t="s">
        <v>8417</v>
      </c>
      <c r="F195" s="6" t="s">
        <v>11418</v>
      </c>
      <c r="G195" s="6" t="s">
        <v>1902</v>
      </c>
      <c r="H195" s="6" t="s">
        <v>1924</v>
      </c>
      <c r="I195" s="6" t="s">
        <v>11419</v>
      </c>
      <c r="J195" s="6" t="s">
        <v>48</v>
      </c>
      <c r="K195" s="6" t="s">
        <v>2422</v>
      </c>
      <c r="L195" s="6" t="s">
        <v>1450</v>
      </c>
      <c r="M195" s="6" t="s">
        <v>11084</v>
      </c>
      <c r="N195" s="45"/>
      <c r="O195" s="6" t="s">
        <v>11057</v>
      </c>
      <c r="Q195" s="30">
        <v>16000.0</v>
      </c>
      <c r="R195" s="28"/>
      <c r="S195" s="28">
        <v>1.0</v>
      </c>
      <c r="U195" s="28"/>
      <c r="V195" s="28"/>
      <c r="W195" s="28"/>
    </row>
    <row r="196" ht="12.75" customHeight="1">
      <c r="A196" s="80" t="s">
        <v>138</v>
      </c>
      <c r="D196" s="86" t="s">
        <v>9479</v>
      </c>
      <c r="E196" s="91">
        <v>511.0</v>
      </c>
      <c r="F196" s="80" t="s">
        <v>11420</v>
      </c>
      <c r="G196" s="6" t="s">
        <v>1902</v>
      </c>
      <c r="I196" s="80" t="s">
        <v>138</v>
      </c>
      <c r="P196" s="80" t="s">
        <v>1449</v>
      </c>
      <c r="Q196" s="80" t="s">
        <v>11050</v>
      </c>
      <c r="S196" s="12"/>
      <c r="T196" s="10"/>
    </row>
    <row r="197" ht="12.75" customHeight="1">
      <c r="A197" s="6" t="s">
        <v>138</v>
      </c>
      <c r="D197" s="86" t="s">
        <v>1900</v>
      </c>
      <c r="E197" s="6">
        <v>2.0</v>
      </c>
      <c r="F197" s="6" t="s">
        <v>11421</v>
      </c>
      <c r="G197" s="6" t="s">
        <v>1902</v>
      </c>
      <c r="I197" s="6" t="s">
        <v>11422</v>
      </c>
      <c r="L197" s="6" t="s">
        <v>1454</v>
      </c>
      <c r="P197" s="6" t="s">
        <v>11048</v>
      </c>
    </row>
    <row r="198">
      <c r="A198" s="80" t="s">
        <v>138</v>
      </c>
      <c r="B198" s="80"/>
      <c r="C198" s="80" t="s">
        <v>138</v>
      </c>
      <c r="D198" s="86" t="s">
        <v>11051</v>
      </c>
      <c r="E198" s="80">
        <v>732.0</v>
      </c>
      <c r="F198" s="80" t="s">
        <v>11423</v>
      </c>
      <c r="G198" s="80" t="s">
        <v>1905</v>
      </c>
      <c r="H198" s="80" t="s">
        <v>3722</v>
      </c>
      <c r="I198" s="80" t="str">
        <f t="shared" ref="I198:I199" si="14">TRIM(RIGHT(F198, LEN(F198) - FIND("x", F198)))</f>
        <v>Espoir Et Bonheur (IRE)</v>
      </c>
      <c r="P198" s="80" t="s">
        <v>1839</v>
      </c>
      <c r="Q198" s="80" t="s">
        <v>11050</v>
      </c>
    </row>
    <row r="199">
      <c r="A199" s="80" t="s">
        <v>138</v>
      </c>
      <c r="B199" s="80"/>
      <c r="C199" s="80" t="s">
        <v>138</v>
      </c>
      <c r="D199" s="86" t="s">
        <v>11051</v>
      </c>
      <c r="E199" s="80">
        <v>758.0</v>
      </c>
      <c r="F199" s="80" t="s">
        <v>11424</v>
      </c>
      <c r="G199" s="80" t="s">
        <v>1905</v>
      </c>
      <c r="H199" s="80" t="s">
        <v>1944</v>
      </c>
      <c r="I199" s="80" t="str">
        <f t="shared" si="14"/>
        <v>Fusion (IRE)</v>
      </c>
      <c r="P199" s="80" t="s">
        <v>1449</v>
      </c>
      <c r="Q199" s="80" t="s">
        <v>11050</v>
      </c>
    </row>
    <row r="200">
      <c r="A200" s="28" t="s">
        <v>138</v>
      </c>
      <c r="B200" s="28"/>
      <c r="C200" s="28" t="s">
        <v>138</v>
      </c>
      <c r="D200" s="86" t="s">
        <v>9609</v>
      </c>
      <c r="E200" s="95" t="s">
        <v>5446</v>
      </c>
      <c r="F200" s="28" t="s">
        <v>11425</v>
      </c>
      <c r="G200" s="28" t="s">
        <v>1902</v>
      </c>
      <c r="H200" s="28" t="s">
        <v>1952</v>
      </c>
      <c r="I200" s="28" t="s">
        <v>11426</v>
      </c>
      <c r="J200" s="53" t="s">
        <v>133</v>
      </c>
      <c r="K200" s="28" t="s">
        <v>2026</v>
      </c>
      <c r="L200" s="28" t="s">
        <v>1484</v>
      </c>
      <c r="M200" s="28" t="s">
        <v>11084</v>
      </c>
      <c r="N200" s="96">
        <f t="shared" ref="N200:N202" si="15">O200*1.2</f>
        <v>0</v>
      </c>
      <c r="O200" s="49"/>
      <c r="P200" s="110" t="str">
        <f>VLOOKUP(C200,'All Yearling Sale Lots'!$A$2:$O$1220,14)</f>
        <v/>
      </c>
      <c r="Q200" s="80" t="s">
        <v>11050</v>
      </c>
      <c r="R200" s="28"/>
      <c r="S200" s="28"/>
      <c r="T200" s="28"/>
      <c r="U200" s="28"/>
    </row>
    <row r="201">
      <c r="A201" s="28" t="s">
        <v>138</v>
      </c>
      <c r="B201" s="28"/>
      <c r="C201" s="28" t="s">
        <v>138</v>
      </c>
      <c r="D201" s="86" t="s">
        <v>9609</v>
      </c>
      <c r="E201" s="95" t="s">
        <v>9155</v>
      </c>
      <c r="F201" s="28" t="s">
        <v>11427</v>
      </c>
      <c r="G201" s="28" t="s">
        <v>1905</v>
      </c>
      <c r="H201" s="28" t="s">
        <v>1952</v>
      </c>
      <c r="I201" s="28" t="s">
        <v>11428</v>
      </c>
      <c r="J201" s="53" t="s">
        <v>133</v>
      </c>
      <c r="K201" s="28" t="s">
        <v>93</v>
      </c>
      <c r="L201" s="28" t="s">
        <v>1707</v>
      </c>
      <c r="M201" s="28" t="s">
        <v>11084</v>
      </c>
      <c r="N201" s="96">
        <f t="shared" si="15"/>
        <v>0</v>
      </c>
      <c r="O201" s="49"/>
      <c r="P201" s="110" t="str">
        <f>VLOOKUP(C201,'All Yearling Sale Lots'!$A$2:$O$1220,14)</f>
        <v/>
      </c>
      <c r="Q201" s="80" t="s">
        <v>11050</v>
      </c>
      <c r="R201" s="28"/>
      <c r="S201" s="28"/>
      <c r="T201" s="28"/>
      <c r="U201" s="28"/>
    </row>
    <row r="202">
      <c r="A202" s="28" t="s">
        <v>138</v>
      </c>
      <c r="B202" s="28"/>
      <c r="C202" s="28" t="s">
        <v>138</v>
      </c>
      <c r="D202" s="86" t="s">
        <v>9609</v>
      </c>
      <c r="E202" s="95" t="s">
        <v>4141</v>
      </c>
      <c r="F202" s="28" t="s">
        <v>11429</v>
      </c>
      <c r="G202" s="28" t="s">
        <v>1905</v>
      </c>
      <c r="H202" s="28" t="s">
        <v>1924</v>
      </c>
      <c r="I202" s="28" t="s">
        <v>11430</v>
      </c>
      <c r="J202" s="53" t="s">
        <v>133</v>
      </c>
      <c r="K202" s="28" t="s">
        <v>6097</v>
      </c>
      <c r="L202" s="28" t="s">
        <v>1729</v>
      </c>
      <c r="M202" s="28" t="s">
        <v>11084</v>
      </c>
      <c r="N202" s="96">
        <f t="shared" si="15"/>
        <v>0</v>
      </c>
      <c r="O202" s="49"/>
      <c r="P202" s="110" t="str">
        <f>VLOOKUP(C202,'All Yearling Sale Lots'!$A$2:$O$1220,14)</f>
        <v/>
      </c>
      <c r="Q202" s="80" t="s">
        <v>11050</v>
      </c>
      <c r="R202" s="28"/>
      <c r="S202" s="28"/>
      <c r="T202" s="28"/>
      <c r="U202" s="28"/>
    </row>
    <row r="203">
      <c r="A203" s="6" t="s">
        <v>139</v>
      </c>
      <c r="D203" s="86" t="s">
        <v>1900</v>
      </c>
      <c r="E203" s="6">
        <v>354.0</v>
      </c>
      <c r="F203" s="6" t="s">
        <v>11431</v>
      </c>
      <c r="G203" s="6" t="s">
        <v>1902</v>
      </c>
      <c r="I203" s="6" t="s">
        <v>11432</v>
      </c>
      <c r="L203" s="6" t="s">
        <v>1736</v>
      </c>
      <c r="P203" s="6" t="s">
        <v>11048</v>
      </c>
    </row>
    <row r="204">
      <c r="A204" s="34" t="s">
        <v>139</v>
      </c>
      <c r="B204" s="34"/>
      <c r="C204" s="34" t="s">
        <v>139</v>
      </c>
      <c r="D204" s="86" t="s">
        <v>11051</v>
      </c>
      <c r="E204" s="26">
        <v>833.0</v>
      </c>
      <c r="F204" s="28" t="str">
        <f t="shared" ref="F204:F205" si="16">CONCATENATE(C204," x ", I204)</f>
        <v>Starman (GB) x Lady Shanghai (IRE)</v>
      </c>
      <c r="G204" s="26" t="s">
        <v>1902</v>
      </c>
      <c r="H204" s="26" t="s">
        <v>2019</v>
      </c>
      <c r="I204" s="26" t="s">
        <v>11433</v>
      </c>
      <c r="J204" s="28"/>
      <c r="K204" s="28"/>
      <c r="P204" s="26" t="s">
        <v>1427</v>
      </c>
      <c r="Q204" s="80" t="s">
        <v>11050</v>
      </c>
      <c r="R204" s="28"/>
      <c r="S204" s="28"/>
      <c r="T204" s="28"/>
      <c r="U204" s="28"/>
    </row>
    <row r="205">
      <c r="A205" s="34" t="s">
        <v>139</v>
      </c>
      <c r="B205" s="34"/>
      <c r="C205" s="34" t="s">
        <v>139</v>
      </c>
      <c r="D205" s="86" t="s">
        <v>11051</v>
      </c>
      <c r="E205" s="26">
        <v>943.0</v>
      </c>
      <c r="F205" s="28" t="str">
        <f t="shared" si="16"/>
        <v>Starman (GB) x Romantic View (GB)</v>
      </c>
      <c r="G205" s="26" t="s">
        <v>1902</v>
      </c>
      <c r="H205" s="26" t="s">
        <v>2019</v>
      </c>
      <c r="I205" s="26" t="s">
        <v>11434</v>
      </c>
      <c r="J205" s="28"/>
      <c r="K205" s="28"/>
      <c r="P205" s="26" t="s">
        <v>1765</v>
      </c>
      <c r="Q205" s="80" t="s">
        <v>11050</v>
      </c>
      <c r="R205" s="28"/>
      <c r="S205" s="28"/>
      <c r="T205" s="28"/>
      <c r="U205" s="28"/>
    </row>
    <row r="206">
      <c r="A206" s="6" t="s">
        <v>139</v>
      </c>
      <c r="D206" s="86" t="s">
        <v>11053</v>
      </c>
      <c r="E206" s="44" t="s">
        <v>7127</v>
      </c>
      <c r="F206" s="6" t="s">
        <v>11435</v>
      </c>
      <c r="G206" s="6" t="s">
        <v>1905</v>
      </c>
      <c r="H206" s="6" t="s">
        <v>1924</v>
      </c>
      <c r="I206" s="6" t="s">
        <v>139</v>
      </c>
      <c r="J206" s="6" t="s">
        <v>11436</v>
      </c>
      <c r="K206" s="44">
        <v>2023.0</v>
      </c>
      <c r="L206" s="109"/>
      <c r="M206" s="6" t="s">
        <v>2296</v>
      </c>
      <c r="N206" s="6" t="s">
        <v>2314</v>
      </c>
      <c r="O206" s="6" t="s">
        <v>11057</v>
      </c>
      <c r="P206" s="6" t="s">
        <v>1263</v>
      </c>
      <c r="Q206" s="80" t="s">
        <v>11050</v>
      </c>
    </row>
    <row r="207">
      <c r="A207" s="6" t="s">
        <v>139</v>
      </c>
      <c r="D207" s="86" t="s">
        <v>11053</v>
      </c>
      <c r="E207" s="44" t="s">
        <v>6404</v>
      </c>
      <c r="F207" s="6" t="s">
        <v>11437</v>
      </c>
      <c r="G207" s="6" t="s">
        <v>1902</v>
      </c>
      <c r="H207" s="6" t="s">
        <v>1924</v>
      </c>
      <c r="I207" s="6" t="s">
        <v>139</v>
      </c>
      <c r="J207" s="6" t="s">
        <v>11438</v>
      </c>
      <c r="K207" s="44">
        <v>2023.0</v>
      </c>
      <c r="L207" s="109"/>
      <c r="M207" s="6" t="s">
        <v>2296</v>
      </c>
      <c r="N207" s="6" t="s">
        <v>102</v>
      </c>
      <c r="O207" s="6" t="s">
        <v>11057</v>
      </c>
      <c r="P207" s="6" t="s">
        <v>1811</v>
      </c>
      <c r="Q207" s="80" t="s">
        <v>11050</v>
      </c>
    </row>
    <row r="208">
      <c r="A208" s="6" t="s">
        <v>139</v>
      </c>
      <c r="D208" s="86" t="s">
        <v>11053</v>
      </c>
      <c r="E208" s="44" t="s">
        <v>4083</v>
      </c>
      <c r="F208" s="6" t="s">
        <v>11439</v>
      </c>
      <c r="G208" s="6" t="s">
        <v>1905</v>
      </c>
      <c r="H208" s="6" t="s">
        <v>1952</v>
      </c>
      <c r="I208" s="6" t="s">
        <v>139</v>
      </c>
      <c r="J208" s="6" t="s">
        <v>11440</v>
      </c>
      <c r="K208" s="44">
        <v>2023.0</v>
      </c>
      <c r="L208" s="109"/>
      <c r="M208" s="6" t="s">
        <v>2296</v>
      </c>
      <c r="N208" s="6" t="s">
        <v>143</v>
      </c>
      <c r="O208" s="6" t="s">
        <v>11057</v>
      </c>
      <c r="P208" s="6" t="s">
        <v>1761</v>
      </c>
      <c r="Q208" s="80" t="s">
        <v>11050</v>
      </c>
    </row>
    <row r="209">
      <c r="A209" s="6" t="s">
        <v>139</v>
      </c>
      <c r="D209" s="86" t="s">
        <v>11053</v>
      </c>
      <c r="E209" s="44" t="s">
        <v>6777</v>
      </c>
      <c r="F209" s="6" t="s">
        <v>11441</v>
      </c>
      <c r="G209" s="6" t="s">
        <v>1905</v>
      </c>
      <c r="H209" s="6" t="s">
        <v>1924</v>
      </c>
      <c r="I209" s="6" t="s">
        <v>139</v>
      </c>
      <c r="J209" s="6" t="s">
        <v>11442</v>
      </c>
      <c r="K209" s="44">
        <v>2023.0</v>
      </c>
      <c r="L209" s="109"/>
      <c r="M209" s="6" t="s">
        <v>11057</v>
      </c>
      <c r="N209" s="6" t="s">
        <v>11057</v>
      </c>
      <c r="O209" s="6" t="s">
        <v>11057</v>
      </c>
      <c r="P209" s="6" t="s">
        <v>11443</v>
      </c>
      <c r="Q209" s="80" t="s">
        <v>11050</v>
      </c>
    </row>
    <row r="210">
      <c r="A210" s="6" t="s">
        <v>139</v>
      </c>
      <c r="D210" s="86" t="s">
        <v>11053</v>
      </c>
      <c r="E210" s="44" t="s">
        <v>10278</v>
      </c>
      <c r="F210" s="6" t="s">
        <v>11444</v>
      </c>
      <c r="G210" s="6" t="s">
        <v>1905</v>
      </c>
      <c r="H210" s="6" t="s">
        <v>1924</v>
      </c>
      <c r="I210" s="6" t="s">
        <v>139</v>
      </c>
      <c r="J210" s="6" t="s">
        <v>11445</v>
      </c>
      <c r="K210" s="44">
        <v>2023.0</v>
      </c>
      <c r="L210" s="109"/>
      <c r="M210" s="6" t="s">
        <v>11057</v>
      </c>
      <c r="N210" s="6" t="s">
        <v>11057</v>
      </c>
      <c r="O210" s="6" t="s">
        <v>11057</v>
      </c>
      <c r="P210" s="6" t="s">
        <v>1711</v>
      </c>
      <c r="Q210" s="80" t="s">
        <v>11050</v>
      </c>
    </row>
    <row r="211">
      <c r="A211" s="81" t="s">
        <v>140</v>
      </c>
      <c r="D211" s="86" t="s">
        <v>9479</v>
      </c>
      <c r="E211" s="84">
        <v>125.0</v>
      </c>
      <c r="F211" s="80" t="s">
        <v>11446</v>
      </c>
      <c r="G211" s="6" t="s">
        <v>1905</v>
      </c>
      <c r="H211" s="81"/>
      <c r="I211" s="81" t="s">
        <v>140</v>
      </c>
      <c r="J211" s="80"/>
      <c r="K211" s="80"/>
      <c r="L211" s="80"/>
      <c r="M211" s="80"/>
      <c r="P211" s="80" t="s">
        <v>1449</v>
      </c>
      <c r="Q211" s="80" t="s">
        <v>11050</v>
      </c>
      <c r="T211" s="10"/>
    </row>
    <row r="212">
      <c r="A212" s="28" t="s">
        <v>140</v>
      </c>
      <c r="B212" s="28"/>
      <c r="C212" s="28" t="s">
        <v>140</v>
      </c>
      <c r="D212" s="86" t="s">
        <v>9609</v>
      </c>
      <c r="E212" s="95" t="s">
        <v>8206</v>
      </c>
      <c r="F212" s="28" t="s">
        <v>11447</v>
      </c>
      <c r="G212" s="28" t="s">
        <v>1902</v>
      </c>
      <c r="H212" s="28" t="s">
        <v>1952</v>
      </c>
      <c r="I212" s="28" t="s">
        <v>11448</v>
      </c>
      <c r="J212" s="53" t="s">
        <v>2674</v>
      </c>
      <c r="K212" s="28" t="s">
        <v>2205</v>
      </c>
      <c r="L212" s="28" t="s">
        <v>1470</v>
      </c>
      <c r="M212" s="28" t="s">
        <v>11084</v>
      </c>
      <c r="N212" s="96">
        <f>O212*1.2</f>
        <v>0</v>
      </c>
      <c r="O212" s="49"/>
      <c r="P212" s="110" t="str">
        <f>VLOOKUP(C212,'All Yearling Sale Lots'!$A$2:$O$1220,14)</f>
        <v/>
      </c>
      <c r="Q212" s="80" t="s">
        <v>11050</v>
      </c>
      <c r="R212" s="28"/>
      <c r="S212" s="28"/>
      <c r="T212" s="28"/>
      <c r="U212" s="28"/>
    </row>
    <row r="213">
      <c r="A213" s="6" t="s">
        <v>140</v>
      </c>
      <c r="B213" s="80"/>
      <c r="C213" s="80"/>
      <c r="D213" s="80" t="s">
        <v>1937</v>
      </c>
      <c r="E213" s="44" t="s">
        <v>2844</v>
      </c>
      <c r="F213" s="6" t="s">
        <v>11449</v>
      </c>
      <c r="G213" s="6" t="s">
        <v>1902</v>
      </c>
      <c r="H213" s="6" t="s">
        <v>1924</v>
      </c>
      <c r="I213" s="6" t="s">
        <v>11450</v>
      </c>
      <c r="J213" s="6" t="s">
        <v>2674</v>
      </c>
      <c r="K213" s="6" t="s">
        <v>3426</v>
      </c>
      <c r="L213" s="6" t="s">
        <v>1839</v>
      </c>
      <c r="M213" s="6" t="s">
        <v>11084</v>
      </c>
      <c r="N213" s="45"/>
      <c r="O213" s="6" t="s">
        <v>11057</v>
      </c>
      <c r="Q213" s="30">
        <v>45000.0</v>
      </c>
      <c r="R213" s="28"/>
      <c r="S213" s="28">
        <v>1.0</v>
      </c>
      <c r="U213" s="28"/>
      <c r="V213" s="28"/>
      <c r="W213" s="28"/>
    </row>
    <row r="214">
      <c r="A214" s="6" t="s">
        <v>140</v>
      </c>
      <c r="B214" s="80"/>
      <c r="C214" s="80"/>
      <c r="D214" s="80" t="s">
        <v>1937</v>
      </c>
      <c r="E214" s="44" t="s">
        <v>10641</v>
      </c>
      <c r="F214" s="6" t="s">
        <v>11451</v>
      </c>
      <c r="G214" s="6" t="s">
        <v>1902</v>
      </c>
      <c r="H214" s="6" t="s">
        <v>1924</v>
      </c>
      <c r="I214" s="6" t="s">
        <v>11452</v>
      </c>
      <c r="J214" s="6" t="s">
        <v>2674</v>
      </c>
      <c r="K214" s="6" t="s">
        <v>79</v>
      </c>
      <c r="L214" s="6" t="s">
        <v>1729</v>
      </c>
      <c r="M214" s="6" t="s">
        <v>11084</v>
      </c>
      <c r="N214" s="45"/>
      <c r="O214" s="6" t="s">
        <v>11057</v>
      </c>
      <c r="Q214" s="30">
        <v>45000.0</v>
      </c>
      <c r="R214" s="28"/>
      <c r="S214" s="28">
        <v>1.0</v>
      </c>
      <c r="U214" s="28"/>
      <c r="V214" s="28"/>
      <c r="W214" s="28"/>
    </row>
    <row r="215" ht="12.75" customHeight="1">
      <c r="A215" s="80" t="s">
        <v>145</v>
      </c>
      <c r="D215" s="86" t="s">
        <v>9479</v>
      </c>
      <c r="E215" s="91">
        <v>313.0</v>
      </c>
      <c r="F215" s="80" t="s">
        <v>11453</v>
      </c>
      <c r="G215" s="6" t="s">
        <v>1902</v>
      </c>
      <c r="I215" s="80" t="s">
        <v>145</v>
      </c>
      <c r="P215" s="80" t="s">
        <v>1839</v>
      </c>
      <c r="Q215" s="80" t="s">
        <v>11050</v>
      </c>
      <c r="S215" s="12"/>
      <c r="T215" s="10"/>
    </row>
    <row r="216" ht="12.75" customHeight="1">
      <c r="A216" s="6" t="s">
        <v>145</v>
      </c>
      <c r="D216" s="86" t="s">
        <v>1900</v>
      </c>
      <c r="E216" s="6">
        <v>185.0</v>
      </c>
      <c r="F216" s="6" t="s">
        <v>11454</v>
      </c>
      <c r="G216" s="6" t="s">
        <v>1905</v>
      </c>
      <c r="I216" s="6" t="s">
        <v>11455</v>
      </c>
      <c r="L216" s="6" t="s">
        <v>1621</v>
      </c>
      <c r="P216" s="6" t="s">
        <v>11048</v>
      </c>
    </row>
    <row r="217" ht="12.75" customHeight="1">
      <c r="A217" s="6" t="s">
        <v>145</v>
      </c>
      <c r="D217" s="86" t="s">
        <v>11053</v>
      </c>
      <c r="E217" s="44" t="s">
        <v>11043</v>
      </c>
      <c r="F217" s="6" t="s">
        <v>11456</v>
      </c>
      <c r="G217" s="6" t="s">
        <v>1902</v>
      </c>
      <c r="H217" s="6" t="s">
        <v>1924</v>
      </c>
      <c r="I217" s="6" t="s">
        <v>145</v>
      </c>
      <c r="J217" s="6" t="s">
        <v>11457</v>
      </c>
      <c r="K217" s="44">
        <v>2023.0</v>
      </c>
      <c r="L217" s="109"/>
      <c r="M217" s="6" t="s">
        <v>111</v>
      </c>
      <c r="N217" s="6" t="s">
        <v>140</v>
      </c>
      <c r="O217" s="6" t="s">
        <v>11057</v>
      </c>
      <c r="P217" s="6" t="s">
        <v>1643</v>
      </c>
      <c r="Q217" s="80" t="s">
        <v>11050</v>
      </c>
    </row>
    <row r="218" ht="12.75" customHeight="1">
      <c r="A218" s="6" t="s">
        <v>145</v>
      </c>
      <c r="D218" s="86" t="s">
        <v>11053</v>
      </c>
      <c r="E218" s="44" t="s">
        <v>5605</v>
      </c>
      <c r="F218" s="6" t="s">
        <v>11458</v>
      </c>
      <c r="G218" s="6" t="s">
        <v>1902</v>
      </c>
      <c r="H218" s="6" t="s">
        <v>1924</v>
      </c>
      <c r="I218" s="6" t="s">
        <v>145</v>
      </c>
      <c r="J218" s="6" t="s">
        <v>11459</v>
      </c>
      <c r="K218" s="44">
        <v>2023.0</v>
      </c>
      <c r="L218" s="109"/>
      <c r="M218" s="6" t="s">
        <v>111</v>
      </c>
      <c r="N218" s="6" t="s">
        <v>3864</v>
      </c>
      <c r="O218" s="6" t="s">
        <v>11057</v>
      </c>
      <c r="P218" s="6" t="s">
        <v>1719</v>
      </c>
      <c r="Q218" s="80" t="s">
        <v>11050</v>
      </c>
    </row>
    <row r="219" ht="12.75" customHeight="1">
      <c r="A219" s="80" t="s">
        <v>146</v>
      </c>
      <c r="D219" s="86" t="s">
        <v>9479</v>
      </c>
      <c r="E219" s="91">
        <v>310.0</v>
      </c>
      <c r="F219" s="80" t="s">
        <v>11460</v>
      </c>
      <c r="G219" s="6" t="s">
        <v>1905</v>
      </c>
      <c r="I219" s="80" t="s">
        <v>146</v>
      </c>
      <c r="P219" s="80" t="s">
        <v>1824</v>
      </c>
      <c r="Q219" s="80" t="s">
        <v>11050</v>
      </c>
      <c r="S219" s="12"/>
      <c r="T219" s="10"/>
    </row>
    <row r="220" ht="12.75" customHeight="1">
      <c r="A220" s="80" t="s">
        <v>146</v>
      </c>
      <c r="B220" s="80"/>
      <c r="C220" s="80" t="s">
        <v>146</v>
      </c>
      <c r="D220" s="86" t="s">
        <v>11051</v>
      </c>
      <c r="E220" s="80">
        <v>775.0</v>
      </c>
      <c r="F220" s="80" t="s">
        <v>11461</v>
      </c>
      <c r="G220" s="80" t="s">
        <v>1902</v>
      </c>
      <c r="H220" s="80" t="s">
        <v>1924</v>
      </c>
      <c r="I220" s="80" t="str">
        <f>TRIM(RIGHT(F220, LEN(F220) - FIND("x", F220)))</f>
        <v>Haze (GB)</v>
      </c>
      <c r="P220" s="80" t="s">
        <v>1449</v>
      </c>
      <c r="Q220" s="80" t="s">
        <v>11050</v>
      </c>
    </row>
    <row r="221" ht="12.75" customHeight="1">
      <c r="A221" s="28" t="s">
        <v>146</v>
      </c>
      <c r="B221" s="28"/>
      <c r="C221" s="28" t="s">
        <v>146</v>
      </c>
      <c r="D221" s="86" t="s">
        <v>9609</v>
      </c>
      <c r="E221" s="95" t="s">
        <v>5117</v>
      </c>
      <c r="F221" s="28" t="s">
        <v>11462</v>
      </c>
      <c r="G221" s="28" t="s">
        <v>1905</v>
      </c>
      <c r="H221" s="28" t="s">
        <v>1924</v>
      </c>
      <c r="I221" s="28" t="s">
        <v>11463</v>
      </c>
      <c r="J221" s="53" t="s">
        <v>2205</v>
      </c>
      <c r="K221" s="28" t="s">
        <v>2597</v>
      </c>
      <c r="L221" s="28" t="s">
        <v>1515</v>
      </c>
      <c r="M221" s="28" t="s">
        <v>11084</v>
      </c>
      <c r="N221" s="96">
        <f>O221*1.2</f>
        <v>0</v>
      </c>
      <c r="O221" s="49"/>
      <c r="P221" s="110" t="str">
        <f>VLOOKUP(C221,'All Yearling Sale Lots'!$A$2:$O$1220,14)</f>
        <v/>
      </c>
      <c r="Q221" s="80" t="s">
        <v>11050</v>
      </c>
      <c r="R221" s="28"/>
      <c r="S221" s="28"/>
      <c r="T221" s="28"/>
      <c r="U221" s="28"/>
    </row>
    <row r="222" ht="12.75" customHeight="1">
      <c r="A222" s="6" t="s">
        <v>146</v>
      </c>
      <c r="D222" s="86" t="s">
        <v>11053</v>
      </c>
      <c r="E222" s="44" t="s">
        <v>10727</v>
      </c>
      <c r="F222" s="6" t="s">
        <v>11464</v>
      </c>
      <c r="G222" s="6" t="s">
        <v>1902</v>
      </c>
      <c r="H222" s="6" t="s">
        <v>1924</v>
      </c>
      <c r="I222" s="6" t="s">
        <v>146</v>
      </c>
      <c r="J222" s="6" t="s">
        <v>11465</v>
      </c>
      <c r="K222" s="44">
        <v>2023.0</v>
      </c>
      <c r="L222" s="109"/>
      <c r="M222" s="6" t="s">
        <v>2205</v>
      </c>
      <c r="N222" s="6" t="s">
        <v>1968</v>
      </c>
      <c r="O222" s="6" t="s">
        <v>11057</v>
      </c>
      <c r="P222" s="6" t="s">
        <v>1490</v>
      </c>
      <c r="Q222" s="80" t="s">
        <v>11050</v>
      </c>
    </row>
    <row r="223" ht="12.75" customHeight="1">
      <c r="A223" s="80" t="s">
        <v>147</v>
      </c>
      <c r="D223" s="86" t="s">
        <v>11051</v>
      </c>
      <c r="E223" s="80">
        <v>622.0</v>
      </c>
      <c r="F223" s="6" t="str">
        <f>CONCAT(I223,J223)</f>
        <v>Territories (IRE)Territories (IRE) x Bandelia (IRE)</v>
      </c>
      <c r="G223" s="80" t="s">
        <v>9563</v>
      </c>
      <c r="H223" s="80" t="s">
        <v>2010</v>
      </c>
      <c r="I223" s="80" t="str">
        <f>LEFT(J223, FIND(" x ", J223) - 1)</f>
        <v>Territories (IRE)</v>
      </c>
      <c r="J223" s="80" t="s">
        <v>11466</v>
      </c>
      <c r="P223" s="80" t="s">
        <v>1410</v>
      </c>
      <c r="Q223" s="80" t="s">
        <v>11050</v>
      </c>
    </row>
    <row r="224" ht="12.75" customHeight="1">
      <c r="A224" s="80" t="s">
        <v>11467</v>
      </c>
      <c r="D224" s="86" t="s">
        <v>9479</v>
      </c>
      <c r="E224" s="91">
        <v>306.0</v>
      </c>
      <c r="F224" s="80" t="s">
        <v>11468</v>
      </c>
      <c r="G224" s="6" t="s">
        <v>1905</v>
      </c>
      <c r="I224" s="80" t="s">
        <v>11467</v>
      </c>
      <c r="P224" s="80" t="s">
        <v>1449</v>
      </c>
      <c r="Q224" s="80" t="s">
        <v>11050</v>
      </c>
      <c r="S224" s="12"/>
      <c r="T224" s="10"/>
    </row>
    <row r="225" ht="12.75" customHeight="1">
      <c r="A225" s="6" t="s">
        <v>150</v>
      </c>
      <c r="D225" s="86" t="s">
        <v>11053</v>
      </c>
      <c r="E225" s="44" t="s">
        <v>4846</v>
      </c>
      <c r="F225" s="6" t="s">
        <v>11469</v>
      </c>
      <c r="G225" s="6" t="s">
        <v>1905</v>
      </c>
      <c r="H225" s="6" t="s">
        <v>1924</v>
      </c>
      <c r="I225" s="6" t="s">
        <v>150</v>
      </c>
      <c r="J225" s="6" t="s">
        <v>11470</v>
      </c>
      <c r="K225" s="44">
        <v>2023.0</v>
      </c>
      <c r="L225" s="109"/>
      <c r="M225" s="6" t="s">
        <v>48</v>
      </c>
      <c r="N225" s="6" t="s">
        <v>3113</v>
      </c>
      <c r="O225" s="6" t="s">
        <v>11057</v>
      </c>
      <c r="P225" s="6" t="s">
        <v>1839</v>
      </c>
      <c r="Q225" s="80" t="s">
        <v>11050</v>
      </c>
    </row>
    <row r="226" ht="12.75" customHeight="1">
      <c r="A226" s="6" t="s">
        <v>152</v>
      </c>
      <c r="C226" s="6" t="s">
        <v>152</v>
      </c>
      <c r="D226" s="86" t="s">
        <v>9609</v>
      </c>
      <c r="E226" s="9" t="s">
        <v>9767</v>
      </c>
      <c r="F226" s="6" t="s">
        <v>11471</v>
      </c>
      <c r="G226" s="6" t="s">
        <v>1905</v>
      </c>
      <c r="H226" s="6" t="s">
        <v>1924</v>
      </c>
      <c r="I226" s="6" t="s">
        <v>11472</v>
      </c>
      <c r="J226" s="6" t="s">
        <v>48</v>
      </c>
      <c r="K226" s="6" t="s">
        <v>3828</v>
      </c>
      <c r="L226" s="6" t="s">
        <v>1568</v>
      </c>
      <c r="M226" s="6" t="s">
        <v>11084</v>
      </c>
      <c r="N226" s="96">
        <v>0.0</v>
      </c>
      <c r="O226" s="47"/>
      <c r="Q226" s="80" t="s">
        <v>11050</v>
      </c>
    </row>
    <row r="227" ht="12.75" customHeight="1">
      <c r="A227" s="6" t="s">
        <v>152</v>
      </c>
      <c r="B227" s="80"/>
      <c r="C227" s="80"/>
      <c r="D227" s="80" t="s">
        <v>1937</v>
      </c>
      <c r="E227" s="44" t="s">
        <v>11473</v>
      </c>
      <c r="F227" s="6" t="s">
        <v>11474</v>
      </c>
      <c r="G227" s="6" t="s">
        <v>1902</v>
      </c>
      <c r="H227" s="6" t="s">
        <v>1924</v>
      </c>
      <c r="I227" s="6" t="s">
        <v>11475</v>
      </c>
      <c r="J227" s="6" t="s">
        <v>48</v>
      </c>
      <c r="K227" s="6" t="s">
        <v>2422</v>
      </c>
      <c r="L227" s="6" t="s">
        <v>1454</v>
      </c>
      <c r="M227" s="6" t="s">
        <v>11084</v>
      </c>
      <c r="N227" s="45"/>
      <c r="O227" s="28"/>
      <c r="P227" s="28"/>
      <c r="Q227" s="30">
        <v>78000.0</v>
      </c>
      <c r="R227" s="28"/>
      <c r="S227" s="28">
        <v>1.0</v>
      </c>
    </row>
    <row r="228" ht="12.75" customHeight="1">
      <c r="A228" s="6" t="s">
        <v>156</v>
      </c>
      <c r="B228" s="80"/>
      <c r="C228" s="80"/>
      <c r="D228" s="80" t="s">
        <v>1937</v>
      </c>
      <c r="E228" s="44" t="s">
        <v>4763</v>
      </c>
      <c r="F228" s="6" t="s">
        <v>11476</v>
      </c>
      <c r="G228" s="6" t="s">
        <v>1905</v>
      </c>
      <c r="H228" s="6" t="s">
        <v>1924</v>
      </c>
      <c r="I228" s="6" t="s">
        <v>11477</v>
      </c>
      <c r="J228" s="6" t="s">
        <v>2205</v>
      </c>
      <c r="K228" s="6" t="s">
        <v>1968</v>
      </c>
      <c r="L228" s="6" t="s">
        <v>1610</v>
      </c>
      <c r="M228" s="6" t="s">
        <v>11084</v>
      </c>
      <c r="N228" s="45"/>
      <c r="O228" s="6" t="s">
        <v>11057</v>
      </c>
      <c r="Q228" s="30">
        <v>10800.0</v>
      </c>
      <c r="R228" s="28"/>
      <c r="S228" s="28">
        <v>1.0</v>
      </c>
      <c r="U228" s="28"/>
      <c r="V228" s="28"/>
      <c r="W228" s="28"/>
    </row>
    <row r="229" ht="12.75" customHeight="1">
      <c r="A229" s="80" t="s">
        <v>157</v>
      </c>
      <c r="D229" s="86" t="s">
        <v>11051</v>
      </c>
      <c r="E229" s="80">
        <v>722.0</v>
      </c>
      <c r="F229" s="80" t="s">
        <v>11478</v>
      </c>
      <c r="G229" s="80" t="s">
        <v>1902</v>
      </c>
      <c r="H229" s="80" t="s">
        <v>1924</v>
      </c>
      <c r="I229" s="80" t="s">
        <v>157</v>
      </c>
      <c r="J229" s="80">
        <v>2023.0</v>
      </c>
      <c r="P229" s="80" t="s">
        <v>1091</v>
      </c>
      <c r="Q229" s="80" t="s">
        <v>11050</v>
      </c>
    </row>
    <row r="230" ht="12.75" customHeight="1">
      <c r="A230" s="6" t="s">
        <v>158</v>
      </c>
      <c r="D230" s="86" t="s">
        <v>11053</v>
      </c>
      <c r="E230" s="44" t="s">
        <v>5162</v>
      </c>
      <c r="F230" s="6" t="s">
        <v>11479</v>
      </c>
      <c r="G230" s="6" t="s">
        <v>1905</v>
      </c>
      <c r="H230" s="6" t="s">
        <v>1924</v>
      </c>
      <c r="I230" s="6" t="s">
        <v>158</v>
      </c>
      <c r="J230" s="6" t="s">
        <v>11480</v>
      </c>
      <c r="K230" s="44">
        <v>2023.0</v>
      </c>
      <c r="L230" s="109"/>
      <c r="M230" s="6" t="s">
        <v>2314</v>
      </c>
      <c r="N230" s="6" t="s">
        <v>2550</v>
      </c>
      <c r="O230" s="6" t="s">
        <v>11057</v>
      </c>
      <c r="P230" s="6" t="s">
        <v>1449</v>
      </c>
      <c r="Q230" s="80" t="s">
        <v>11050</v>
      </c>
    </row>
    <row r="231" ht="12.75" customHeight="1">
      <c r="A231" s="111" t="s">
        <v>160</v>
      </c>
      <c r="B231" s="91"/>
      <c r="C231" s="91"/>
      <c r="D231" s="86" t="s">
        <v>9479</v>
      </c>
      <c r="E231" s="91">
        <v>257.0</v>
      </c>
      <c r="F231" s="80" t="s">
        <v>11481</v>
      </c>
      <c r="G231" s="6" t="s">
        <v>1902</v>
      </c>
      <c r="H231" s="81"/>
      <c r="I231" s="81" t="s">
        <v>160</v>
      </c>
      <c r="J231" s="80"/>
      <c r="K231" s="80"/>
      <c r="L231" s="80"/>
      <c r="M231" s="80"/>
      <c r="N231" s="80" t="s">
        <v>293</v>
      </c>
      <c r="Q231" s="80" t="s">
        <v>11050</v>
      </c>
      <c r="S231" s="10" t="str">
        <f>Q231-#REF!-$T$1</f>
        <v>#REF!</v>
      </c>
    </row>
    <row r="232" ht="12.75" customHeight="1">
      <c r="A232" s="6" t="s">
        <v>160</v>
      </c>
      <c r="D232" s="86" t="s">
        <v>11053</v>
      </c>
      <c r="E232" s="44" t="s">
        <v>3606</v>
      </c>
      <c r="F232" s="6" t="s">
        <v>11482</v>
      </c>
      <c r="G232" s="6" t="s">
        <v>1905</v>
      </c>
      <c r="H232" s="6" t="s">
        <v>1952</v>
      </c>
      <c r="I232" s="6" t="s">
        <v>160</v>
      </c>
      <c r="J232" s="6" t="s">
        <v>11483</v>
      </c>
      <c r="K232" s="44">
        <v>2023.0</v>
      </c>
      <c r="L232" s="109"/>
      <c r="M232" s="6" t="s">
        <v>2205</v>
      </c>
      <c r="N232" s="6" t="s">
        <v>93</v>
      </c>
      <c r="O232" s="6" t="s">
        <v>11057</v>
      </c>
      <c r="P232" s="6" t="s">
        <v>293</v>
      </c>
      <c r="Q232" s="80" t="s">
        <v>11050</v>
      </c>
    </row>
    <row r="233" ht="12.75" customHeight="1">
      <c r="A233" s="81" t="s">
        <v>165</v>
      </c>
      <c r="D233" s="86" t="s">
        <v>9479</v>
      </c>
      <c r="E233" s="91">
        <v>208.0</v>
      </c>
      <c r="F233" s="80" t="s">
        <v>11484</v>
      </c>
      <c r="G233" s="80" t="s">
        <v>1902</v>
      </c>
      <c r="H233" s="81"/>
      <c r="I233" s="81" t="s">
        <v>165</v>
      </c>
      <c r="J233" s="80"/>
      <c r="K233" s="80"/>
      <c r="L233" s="80"/>
      <c r="M233" s="80"/>
      <c r="P233" s="80" t="s">
        <v>1873</v>
      </c>
      <c r="Q233" s="80" t="s">
        <v>11050</v>
      </c>
      <c r="T233" s="10"/>
    </row>
    <row r="234" ht="12.75" customHeight="1">
      <c r="A234" s="81" t="s">
        <v>165</v>
      </c>
      <c r="D234" s="86" t="s">
        <v>9479</v>
      </c>
      <c r="E234" s="84">
        <v>232.0</v>
      </c>
      <c r="F234" s="80" t="s">
        <v>11485</v>
      </c>
      <c r="G234" s="6" t="s">
        <v>1905</v>
      </c>
      <c r="H234" s="81"/>
      <c r="I234" s="81" t="s">
        <v>165</v>
      </c>
      <c r="J234" s="80"/>
      <c r="K234" s="80"/>
      <c r="L234" s="80"/>
      <c r="M234" s="80"/>
      <c r="P234" s="80" t="s">
        <v>1680</v>
      </c>
      <c r="Q234" s="80" t="s">
        <v>11050</v>
      </c>
      <c r="T234" s="10"/>
    </row>
    <row r="235" ht="12.75" customHeight="1">
      <c r="A235" s="80" t="s">
        <v>165</v>
      </c>
      <c r="D235" s="86" t="s">
        <v>9479</v>
      </c>
      <c r="E235" s="91">
        <v>335.0</v>
      </c>
      <c r="F235" s="80" t="s">
        <v>11486</v>
      </c>
      <c r="G235" s="6" t="s">
        <v>1905</v>
      </c>
      <c r="I235" s="80" t="s">
        <v>165</v>
      </c>
      <c r="P235" s="80" t="s">
        <v>1873</v>
      </c>
      <c r="Q235" s="80" t="s">
        <v>11050</v>
      </c>
      <c r="S235" s="12"/>
      <c r="T235" s="10"/>
    </row>
    <row r="236" ht="12.75" customHeight="1">
      <c r="A236" s="80" t="s">
        <v>165</v>
      </c>
      <c r="D236" s="86" t="s">
        <v>9479</v>
      </c>
      <c r="E236" s="91">
        <v>419.0</v>
      </c>
      <c r="F236" s="80" t="s">
        <v>11487</v>
      </c>
      <c r="G236" s="6" t="s">
        <v>1905</v>
      </c>
      <c r="I236" s="80" t="s">
        <v>165</v>
      </c>
      <c r="P236" s="80" t="s">
        <v>1876</v>
      </c>
      <c r="Q236" s="80" t="s">
        <v>11050</v>
      </c>
      <c r="S236" s="12"/>
      <c r="T236" s="10"/>
    </row>
    <row r="237" ht="12.75" customHeight="1">
      <c r="A237" s="80" t="s">
        <v>165</v>
      </c>
      <c r="D237" s="86" t="s">
        <v>9479</v>
      </c>
      <c r="E237" s="91">
        <v>476.0</v>
      </c>
      <c r="F237" s="80" t="s">
        <v>11488</v>
      </c>
      <c r="G237" s="80" t="s">
        <v>1902</v>
      </c>
      <c r="I237" s="80" t="s">
        <v>165</v>
      </c>
      <c r="P237" s="80" t="s">
        <v>1493</v>
      </c>
      <c r="Q237" s="80" t="s">
        <v>11050</v>
      </c>
      <c r="S237" s="12"/>
      <c r="T237" s="10"/>
    </row>
    <row r="238" ht="12.75" customHeight="1">
      <c r="A238" s="28" t="s">
        <v>165</v>
      </c>
      <c r="B238" s="28"/>
      <c r="C238" s="28" t="s">
        <v>165</v>
      </c>
      <c r="D238" s="86" t="s">
        <v>9609</v>
      </c>
      <c r="E238" s="95" t="s">
        <v>9567</v>
      </c>
      <c r="F238" s="28" t="s">
        <v>11489</v>
      </c>
      <c r="G238" s="28" t="s">
        <v>1905</v>
      </c>
      <c r="H238" s="28" t="s">
        <v>1924</v>
      </c>
      <c r="I238" s="28" t="s">
        <v>11490</v>
      </c>
      <c r="J238" s="53" t="s">
        <v>75</v>
      </c>
      <c r="K238" s="28" t="s">
        <v>2205</v>
      </c>
      <c r="L238" s="28" t="s">
        <v>1839</v>
      </c>
      <c r="M238" s="28" t="s">
        <v>11084</v>
      </c>
      <c r="N238" s="96">
        <f t="shared" ref="N238:N239" si="17">O238*1.2</f>
        <v>0</v>
      </c>
      <c r="O238" s="49"/>
      <c r="P238" s="110" t="str">
        <f>VLOOKUP(C238,'All Yearling Sale Lots'!$A$2:$O$1220,14)</f>
        <v/>
      </c>
      <c r="Q238" s="80" t="s">
        <v>11050</v>
      </c>
      <c r="R238" s="28"/>
      <c r="S238" s="28"/>
      <c r="T238" s="28"/>
      <c r="U238" s="28"/>
    </row>
    <row r="239" ht="12.75" customHeight="1">
      <c r="A239" s="28" t="s">
        <v>165</v>
      </c>
      <c r="B239" s="28"/>
      <c r="C239" s="28" t="s">
        <v>165</v>
      </c>
      <c r="D239" s="86" t="s">
        <v>9609</v>
      </c>
      <c r="E239" s="95" t="s">
        <v>4803</v>
      </c>
      <c r="F239" s="28" t="s">
        <v>11491</v>
      </c>
      <c r="G239" s="28" t="s">
        <v>1905</v>
      </c>
      <c r="H239" s="28" t="s">
        <v>1924</v>
      </c>
      <c r="I239" s="28" t="s">
        <v>11492</v>
      </c>
      <c r="J239" s="53" t="s">
        <v>75</v>
      </c>
      <c r="K239" s="28" t="s">
        <v>3243</v>
      </c>
      <c r="L239" s="28" t="s">
        <v>1839</v>
      </c>
      <c r="M239" s="28" t="s">
        <v>11084</v>
      </c>
      <c r="N239" s="96">
        <f t="shared" si="17"/>
        <v>0</v>
      </c>
      <c r="O239" s="49"/>
      <c r="P239" s="110" t="str">
        <f>VLOOKUP(C239,'All Yearling Sale Lots'!$A$2:$O$1220,14)</f>
        <v/>
      </c>
      <c r="Q239" s="80" t="s">
        <v>11050</v>
      </c>
      <c r="R239" s="28"/>
      <c r="S239" s="28"/>
      <c r="T239" s="28"/>
      <c r="U239" s="28"/>
    </row>
    <row r="240" ht="12.75" customHeight="1">
      <c r="A240" s="6" t="s">
        <v>165</v>
      </c>
      <c r="B240" s="80"/>
      <c r="C240" s="80"/>
      <c r="D240" s="80" t="s">
        <v>1937</v>
      </c>
      <c r="E240" s="44" t="s">
        <v>11493</v>
      </c>
      <c r="F240" s="6" t="s">
        <v>11494</v>
      </c>
      <c r="G240" s="6" t="s">
        <v>1905</v>
      </c>
      <c r="H240" s="6" t="s">
        <v>1924</v>
      </c>
      <c r="I240" s="6" t="s">
        <v>11495</v>
      </c>
      <c r="J240" s="6" t="s">
        <v>75</v>
      </c>
      <c r="K240" s="6" t="s">
        <v>2205</v>
      </c>
      <c r="L240" s="6" t="s">
        <v>1450</v>
      </c>
      <c r="M240" s="6" t="s">
        <v>11084</v>
      </c>
      <c r="N240" s="45"/>
      <c r="O240" s="28"/>
      <c r="P240" s="28"/>
      <c r="Q240" s="30">
        <v>200000.0</v>
      </c>
      <c r="R240" s="28"/>
      <c r="S240" s="28">
        <v>1.0</v>
      </c>
    </row>
    <row r="241" ht="12.75" customHeight="1">
      <c r="A241" s="6" t="s">
        <v>165</v>
      </c>
      <c r="B241" s="80"/>
      <c r="C241" s="80"/>
      <c r="D241" s="80" t="s">
        <v>1937</v>
      </c>
      <c r="E241" s="44" t="s">
        <v>3237</v>
      </c>
      <c r="F241" s="6" t="s">
        <v>11496</v>
      </c>
      <c r="G241" s="6" t="s">
        <v>1902</v>
      </c>
      <c r="H241" s="6" t="s">
        <v>1924</v>
      </c>
      <c r="I241" s="6" t="s">
        <v>11497</v>
      </c>
      <c r="J241" s="6" t="s">
        <v>75</v>
      </c>
      <c r="K241" s="6" t="s">
        <v>2205</v>
      </c>
      <c r="L241" s="6" t="s">
        <v>1450</v>
      </c>
      <c r="M241" s="6" t="s">
        <v>11084</v>
      </c>
      <c r="N241" s="45"/>
      <c r="O241" s="6" t="s">
        <v>11057</v>
      </c>
      <c r="Q241" s="30">
        <v>200000.0</v>
      </c>
      <c r="R241" s="28"/>
      <c r="S241" s="28">
        <v>1.0</v>
      </c>
      <c r="U241" s="28"/>
      <c r="V241" s="28"/>
      <c r="W241" s="28"/>
    </row>
    <row r="242" ht="12.75" customHeight="1">
      <c r="A242" s="28" t="s">
        <v>166</v>
      </c>
      <c r="B242" s="28"/>
      <c r="C242" s="28" t="s">
        <v>166</v>
      </c>
      <c r="D242" s="86" t="s">
        <v>9609</v>
      </c>
      <c r="E242" s="95" t="s">
        <v>7399</v>
      </c>
      <c r="F242" s="28" t="s">
        <v>11498</v>
      </c>
      <c r="G242" s="28" t="s">
        <v>1905</v>
      </c>
      <c r="H242" s="28" t="s">
        <v>1924</v>
      </c>
      <c r="I242" s="28" t="s">
        <v>11499</v>
      </c>
      <c r="J242" s="53" t="s">
        <v>48</v>
      </c>
      <c r="K242" s="28" t="s">
        <v>2447</v>
      </c>
      <c r="L242" s="28" t="s">
        <v>1422</v>
      </c>
      <c r="M242" s="28" t="s">
        <v>11084</v>
      </c>
      <c r="N242" s="96">
        <f>O242*1.2</f>
        <v>0</v>
      </c>
      <c r="O242" s="49"/>
      <c r="P242" s="110" t="str">
        <f>VLOOKUP(C242,'All Yearling Sale Lots'!$A$2:$O$1220,14)</f>
        <v/>
      </c>
      <c r="Q242" s="80" t="s">
        <v>11050</v>
      </c>
      <c r="R242" s="28"/>
      <c r="S242" s="28"/>
      <c r="T242" s="28"/>
      <c r="U242" s="28"/>
    </row>
    <row r="243" ht="12.75" customHeight="1">
      <c r="A243" s="6" t="s">
        <v>167</v>
      </c>
      <c r="D243" s="86" t="s">
        <v>11053</v>
      </c>
      <c r="E243" s="44" t="s">
        <v>8439</v>
      </c>
      <c r="F243" s="6" t="s">
        <v>11500</v>
      </c>
      <c r="G243" s="6" t="s">
        <v>1905</v>
      </c>
      <c r="H243" s="6" t="s">
        <v>1924</v>
      </c>
      <c r="I243" s="6" t="s">
        <v>167</v>
      </c>
      <c r="J243" s="6" t="s">
        <v>11501</v>
      </c>
      <c r="K243" s="44">
        <v>2023.0</v>
      </c>
      <c r="L243" s="109"/>
      <c r="M243" s="6" t="s">
        <v>127</v>
      </c>
      <c r="N243" s="6" t="s">
        <v>2505</v>
      </c>
      <c r="O243" s="6" t="s">
        <v>11057</v>
      </c>
      <c r="P243" s="6" t="s">
        <v>1402</v>
      </c>
      <c r="Q243" s="80" t="s">
        <v>11050</v>
      </c>
    </row>
    <row r="244" ht="12.75" customHeight="1">
      <c r="A244" s="6" t="s">
        <v>167</v>
      </c>
      <c r="B244" s="80"/>
      <c r="C244" s="80"/>
      <c r="D244" s="80" t="s">
        <v>1937</v>
      </c>
      <c r="E244" s="44" t="s">
        <v>3334</v>
      </c>
      <c r="F244" s="6" t="s">
        <v>11502</v>
      </c>
      <c r="G244" s="6" t="s">
        <v>1902</v>
      </c>
      <c r="H244" s="6" t="s">
        <v>1924</v>
      </c>
      <c r="I244" s="6" t="s">
        <v>11503</v>
      </c>
      <c r="J244" s="6" t="s">
        <v>9362</v>
      </c>
      <c r="K244" s="6" t="s">
        <v>146</v>
      </c>
      <c r="L244" s="6" t="s">
        <v>1873</v>
      </c>
      <c r="M244" s="6" t="s">
        <v>11084</v>
      </c>
      <c r="N244" s="45"/>
      <c r="O244" s="6" t="s">
        <v>11057</v>
      </c>
      <c r="Q244" s="30">
        <v>10000.0</v>
      </c>
      <c r="R244" s="28"/>
      <c r="S244" s="28">
        <v>1.0</v>
      </c>
      <c r="U244" s="28"/>
      <c r="V244" s="28"/>
      <c r="W244" s="28"/>
    </row>
    <row r="245" ht="12.75" customHeight="1">
      <c r="A245" s="80" t="s">
        <v>168</v>
      </c>
      <c r="D245" s="86" t="s">
        <v>11051</v>
      </c>
      <c r="E245" s="80">
        <v>613.0</v>
      </c>
      <c r="F245" s="6" t="str">
        <f>CONCAT(I245,J245)</f>
        <v>Zoustar (AUS)Zoustar (AUS) x Aspasi (GB)</v>
      </c>
      <c r="G245" s="80" t="s">
        <v>9563</v>
      </c>
      <c r="H245" s="80" t="s">
        <v>2010</v>
      </c>
      <c r="I245" s="80" t="str">
        <f>LEFT(J245, FIND(" x ", J245) - 1)</f>
        <v>Zoustar (AUS)</v>
      </c>
      <c r="J245" s="80" t="s">
        <v>11504</v>
      </c>
      <c r="P245" s="80" t="s">
        <v>1680</v>
      </c>
      <c r="Q245" s="80" t="s">
        <v>11050</v>
      </c>
    </row>
    <row r="246">
      <c r="D246" s="99"/>
    </row>
    <row r="247" ht="12.75" customHeight="1">
      <c r="A247" s="6" t="s">
        <v>63</v>
      </c>
      <c r="B247" s="26"/>
      <c r="C247" s="26"/>
      <c r="D247" s="26" t="s">
        <v>1937</v>
      </c>
      <c r="E247" s="44" t="s">
        <v>11188</v>
      </c>
      <c r="F247" s="6" t="s">
        <v>11189</v>
      </c>
      <c r="G247" s="6" t="s">
        <v>1902</v>
      </c>
      <c r="H247" s="6" t="s">
        <v>1952</v>
      </c>
      <c r="I247" s="6" t="s">
        <v>11190</v>
      </c>
      <c r="K247" s="6" t="s">
        <v>48</v>
      </c>
      <c r="L247" s="6" t="s">
        <v>1679</v>
      </c>
      <c r="M247" s="6" t="s">
        <v>11084</v>
      </c>
      <c r="N247" s="45"/>
      <c r="Q247" s="7">
        <f>VLOOKUP(A247,'All Yearling Sale Lots'!$A$2:$O$2482,15)</f>
        <v>25000</v>
      </c>
      <c r="R247" s="28"/>
      <c r="S247" s="28">
        <f t="shared" ref="S247:S268" si="18">IF(N247&gt;=Q247,0,1)</f>
        <v>1</v>
      </c>
    </row>
    <row r="248" ht="12.75" customHeight="1">
      <c r="A248" s="6" t="s">
        <v>165</v>
      </c>
      <c r="B248" s="26"/>
      <c r="C248" s="26"/>
      <c r="D248" s="26" t="s">
        <v>1937</v>
      </c>
      <c r="E248" s="44" t="s">
        <v>11493</v>
      </c>
      <c r="F248" s="6" t="s">
        <v>11494</v>
      </c>
      <c r="G248" s="6" t="s">
        <v>1905</v>
      </c>
      <c r="H248" s="6" t="s">
        <v>1924</v>
      </c>
      <c r="I248" s="6" t="s">
        <v>11495</v>
      </c>
      <c r="K248" s="6" t="s">
        <v>75</v>
      </c>
      <c r="L248" s="6" t="s">
        <v>1450</v>
      </c>
      <c r="M248" s="6" t="s">
        <v>11084</v>
      </c>
      <c r="N248" s="45"/>
      <c r="Q248" s="10">
        <f>VLOOKUP(A248,'All Yearling Sale Lots'!$A$2:$O$2482,15)</f>
        <v>10000</v>
      </c>
      <c r="R248" s="28"/>
      <c r="S248" s="28">
        <f t="shared" si="18"/>
        <v>1</v>
      </c>
    </row>
    <row r="249" ht="12.75" customHeight="1">
      <c r="A249" s="6" t="s">
        <v>102</v>
      </c>
      <c r="B249" s="26"/>
      <c r="C249" s="26"/>
      <c r="D249" s="26" t="s">
        <v>1937</v>
      </c>
      <c r="E249" s="44" t="s">
        <v>11276</v>
      </c>
      <c r="F249" s="6" t="s">
        <v>11277</v>
      </c>
      <c r="G249" s="6" t="s">
        <v>1902</v>
      </c>
      <c r="H249" s="6" t="s">
        <v>1952</v>
      </c>
      <c r="I249" s="6" t="s">
        <v>11278</v>
      </c>
      <c r="K249" s="6" t="s">
        <v>9</v>
      </c>
      <c r="L249" s="6" t="s">
        <v>1714</v>
      </c>
      <c r="M249" s="6" t="s">
        <v>11084</v>
      </c>
      <c r="N249" s="45"/>
      <c r="Q249" s="7">
        <f>VLOOKUP(A249,'All Yearling Sale Lots'!$A$2:$O$2482,15)</f>
        <v>50000</v>
      </c>
      <c r="R249" s="28"/>
      <c r="S249" s="28">
        <f t="shared" si="18"/>
        <v>1</v>
      </c>
    </row>
    <row r="250" ht="12.75" customHeight="1">
      <c r="A250" s="6" t="s">
        <v>110</v>
      </c>
      <c r="B250" s="26"/>
      <c r="C250" s="26"/>
      <c r="D250" s="26" t="s">
        <v>1937</v>
      </c>
      <c r="E250" s="44" t="s">
        <v>11505</v>
      </c>
      <c r="F250" s="6" t="s">
        <v>11506</v>
      </c>
      <c r="G250" s="6" t="s">
        <v>1905</v>
      </c>
      <c r="H250" s="6" t="s">
        <v>1924</v>
      </c>
      <c r="I250" s="6" t="s">
        <v>11507</v>
      </c>
      <c r="K250" s="6" t="s">
        <v>48</v>
      </c>
      <c r="L250" s="6" t="s">
        <v>1794</v>
      </c>
      <c r="M250" s="6" t="s">
        <v>11084</v>
      </c>
      <c r="N250" s="45"/>
      <c r="Q250" s="10">
        <f>VLOOKUP(A250,'All Yearling Sale Lots'!$A$2:$O$2482,15)</f>
        <v>100000</v>
      </c>
      <c r="R250" s="28"/>
      <c r="S250" s="28">
        <f t="shared" si="18"/>
        <v>1</v>
      </c>
    </row>
    <row r="251" ht="12.75" customHeight="1">
      <c r="A251" s="6" t="s">
        <v>114</v>
      </c>
      <c r="B251" s="26"/>
      <c r="C251" s="26"/>
      <c r="D251" s="26" t="s">
        <v>1937</v>
      </c>
      <c r="E251" s="44" t="s">
        <v>11508</v>
      </c>
      <c r="F251" s="6" t="s">
        <v>11509</v>
      </c>
      <c r="G251" s="6" t="s">
        <v>1902</v>
      </c>
      <c r="H251" s="6" t="s">
        <v>1924</v>
      </c>
      <c r="I251" s="6" t="s">
        <v>11510</v>
      </c>
      <c r="K251" s="6" t="s">
        <v>86</v>
      </c>
      <c r="L251" s="6" t="s">
        <v>1729</v>
      </c>
      <c r="M251" s="6" t="s">
        <v>11084</v>
      </c>
      <c r="N251" s="45"/>
      <c r="Q251" s="10">
        <f>VLOOKUP(A251,'All Yearling Sale Lots'!$A$2:$O$2482,15)</f>
        <v>25000</v>
      </c>
      <c r="R251" s="28"/>
      <c r="S251" s="28">
        <f t="shared" si="18"/>
        <v>1</v>
      </c>
    </row>
    <row r="252" ht="12.75" customHeight="1">
      <c r="A252" s="6" t="s">
        <v>156</v>
      </c>
      <c r="B252" s="26"/>
      <c r="C252" s="26"/>
      <c r="D252" s="26" t="s">
        <v>1937</v>
      </c>
      <c r="E252" s="44" t="s">
        <v>11511</v>
      </c>
      <c r="F252" s="6" t="s">
        <v>11512</v>
      </c>
      <c r="G252" s="6" t="s">
        <v>1905</v>
      </c>
      <c r="H252" s="6" t="s">
        <v>1952</v>
      </c>
      <c r="I252" s="6" t="s">
        <v>11513</v>
      </c>
      <c r="K252" s="6" t="s">
        <v>2205</v>
      </c>
      <c r="L252" s="6" t="s">
        <v>1568</v>
      </c>
      <c r="M252" s="6" t="s">
        <v>11084</v>
      </c>
      <c r="N252" s="45"/>
      <c r="Q252" s="10">
        <f>VLOOKUP(A252,'All Yearling Sale Lots'!$A$2:$O$2482,15)</f>
        <v>10000</v>
      </c>
      <c r="R252" s="28"/>
      <c r="S252" s="28">
        <f t="shared" si="18"/>
        <v>1</v>
      </c>
    </row>
    <row r="253" ht="12.75" customHeight="1">
      <c r="A253" s="6" t="s">
        <v>63</v>
      </c>
      <c r="B253" s="26"/>
      <c r="C253" s="26"/>
      <c r="D253" s="26" t="s">
        <v>1937</v>
      </c>
      <c r="E253" s="44" t="s">
        <v>11514</v>
      </c>
      <c r="F253" s="6" t="s">
        <v>11515</v>
      </c>
      <c r="G253" s="6" t="s">
        <v>1902</v>
      </c>
      <c r="H253" s="6" t="s">
        <v>1952</v>
      </c>
      <c r="I253" s="6" t="s">
        <v>11516</v>
      </c>
      <c r="K253" s="6" t="s">
        <v>48</v>
      </c>
      <c r="L253" s="6" t="s">
        <v>1462</v>
      </c>
      <c r="M253" s="6" t="s">
        <v>11084</v>
      </c>
      <c r="N253" s="45"/>
      <c r="Q253" s="7">
        <f>VLOOKUP(A253,'All Yearling Sale Lots'!$A$2:$O$2482,15)</f>
        <v>25000</v>
      </c>
      <c r="R253" s="28"/>
      <c r="S253" s="28">
        <f t="shared" si="18"/>
        <v>1</v>
      </c>
    </row>
    <row r="254" ht="12.75" customHeight="1">
      <c r="A254" s="6" t="s">
        <v>1978</v>
      </c>
      <c r="B254" s="26"/>
      <c r="C254" s="26"/>
      <c r="D254" s="26" t="s">
        <v>1937</v>
      </c>
      <c r="E254" s="44" t="s">
        <v>11517</v>
      </c>
      <c r="F254" s="6" t="s">
        <v>11518</v>
      </c>
      <c r="G254" s="6" t="s">
        <v>1905</v>
      </c>
      <c r="H254" s="6" t="s">
        <v>1924</v>
      </c>
      <c r="I254" s="6" t="s">
        <v>11519</v>
      </c>
      <c r="K254" s="6" t="s">
        <v>2205</v>
      </c>
      <c r="L254" s="6" t="s">
        <v>1470</v>
      </c>
      <c r="M254" s="6" t="s">
        <v>11084</v>
      </c>
      <c r="N254" s="45"/>
      <c r="Q254" s="7">
        <f>VLOOKUP(A254,'All Yearling Sale Lots'!$A$2:$O$2482,15)</f>
        <v>6000</v>
      </c>
      <c r="R254" s="28"/>
      <c r="S254" s="28">
        <f t="shared" si="18"/>
        <v>1</v>
      </c>
    </row>
    <row r="255" ht="12.75" customHeight="1">
      <c r="A255" s="6" t="s">
        <v>112</v>
      </c>
      <c r="B255" s="26"/>
      <c r="C255" s="26"/>
      <c r="D255" s="26" t="s">
        <v>1937</v>
      </c>
      <c r="E255" s="44" t="s">
        <v>11520</v>
      </c>
      <c r="F255" s="6" t="s">
        <v>11521</v>
      </c>
      <c r="G255" s="6" t="s">
        <v>1905</v>
      </c>
      <c r="H255" s="6" t="s">
        <v>1924</v>
      </c>
      <c r="I255" s="6" t="s">
        <v>11522</v>
      </c>
      <c r="K255" s="6" t="s">
        <v>1961</v>
      </c>
      <c r="L255" s="6" t="s">
        <v>1454</v>
      </c>
      <c r="M255" s="6" t="s">
        <v>11084</v>
      </c>
      <c r="N255" s="45"/>
      <c r="Q255" s="7">
        <f>VLOOKUP(A255,'All Yearling Sale Lots'!$A$2:$O$2482,15)</f>
        <v>18000</v>
      </c>
      <c r="R255" s="28"/>
      <c r="S255" s="28">
        <f t="shared" si="18"/>
        <v>1</v>
      </c>
    </row>
    <row r="256" ht="12.75" customHeight="1">
      <c r="A256" s="6" t="s">
        <v>142</v>
      </c>
      <c r="B256" s="26"/>
      <c r="C256" s="26"/>
      <c r="D256" s="26" t="s">
        <v>1937</v>
      </c>
      <c r="E256" s="44" t="s">
        <v>11523</v>
      </c>
      <c r="F256" s="6" t="s">
        <v>11524</v>
      </c>
      <c r="G256" s="6" t="s">
        <v>1902</v>
      </c>
      <c r="H256" s="6" t="s">
        <v>1924</v>
      </c>
      <c r="I256" s="6" t="s">
        <v>11525</v>
      </c>
      <c r="K256" s="6" t="s">
        <v>102</v>
      </c>
      <c r="L256" s="6" t="s">
        <v>1505</v>
      </c>
      <c r="M256" s="6" t="s">
        <v>11084</v>
      </c>
      <c r="N256" s="45"/>
      <c r="Q256" s="10">
        <f>VLOOKUP(A256,'All Yearling Sale Lots'!$A$2:$O$2482,15)</f>
        <v>10000</v>
      </c>
      <c r="R256" s="28"/>
      <c r="S256" s="28">
        <f t="shared" si="18"/>
        <v>1</v>
      </c>
    </row>
    <row r="257" ht="12.75" customHeight="1">
      <c r="A257" s="6" t="s">
        <v>113</v>
      </c>
      <c r="B257" s="26"/>
      <c r="C257" s="26"/>
      <c r="D257" s="26" t="s">
        <v>1937</v>
      </c>
      <c r="E257" s="44" t="s">
        <v>11526</v>
      </c>
      <c r="F257" s="6" t="s">
        <v>11527</v>
      </c>
      <c r="G257" s="6" t="s">
        <v>1905</v>
      </c>
      <c r="H257" s="6" t="s">
        <v>1952</v>
      </c>
      <c r="I257" s="6" t="s">
        <v>11528</v>
      </c>
      <c r="K257" s="6" t="s">
        <v>86</v>
      </c>
      <c r="L257" s="6" t="s">
        <v>1874</v>
      </c>
      <c r="M257" s="6" t="s">
        <v>11084</v>
      </c>
      <c r="N257" s="45"/>
      <c r="Q257" s="7">
        <f>VLOOKUP(A257,'All Yearling Sale Lots'!$A$2:$O$2482,15)</f>
        <v>54000</v>
      </c>
      <c r="R257" s="28"/>
      <c r="S257" s="28">
        <f t="shared" si="18"/>
        <v>1</v>
      </c>
    </row>
    <row r="258" ht="12.75" customHeight="1">
      <c r="A258" s="6" t="s">
        <v>127</v>
      </c>
      <c r="B258" s="26"/>
      <c r="C258" s="26"/>
      <c r="D258" s="26" t="s">
        <v>1937</v>
      </c>
      <c r="E258" s="44" t="s">
        <v>11529</v>
      </c>
      <c r="F258" s="6" t="s">
        <v>11530</v>
      </c>
      <c r="G258" s="6" t="s">
        <v>1905</v>
      </c>
      <c r="H258" s="6" t="s">
        <v>1952</v>
      </c>
      <c r="I258" s="6" t="s">
        <v>11531</v>
      </c>
      <c r="K258" s="6" t="s">
        <v>1968</v>
      </c>
      <c r="L258" s="6" t="s">
        <v>1839</v>
      </c>
      <c r="M258" s="6" t="s">
        <v>11084</v>
      </c>
      <c r="N258" s="45"/>
      <c r="Q258" s="10">
        <f>VLOOKUP(A258,'All Yearling Sale Lots'!$A$2:$O$2482,15)</f>
        <v>200000</v>
      </c>
      <c r="R258" s="28"/>
      <c r="S258" s="28">
        <f t="shared" si="18"/>
        <v>1</v>
      </c>
    </row>
    <row r="259" ht="12.75" customHeight="1">
      <c r="A259" s="6" t="s">
        <v>94</v>
      </c>
      <c r="B259" s="26"/>
      <c r="C259" s="26"/>
      <c r="D259" s="26" t="s">
        <v>1937</v>
      </c>
      <c r="E259" s="44" t="s">
        <v>11532</v>
      </c>
      <c r="F259" s="6" t="s">
        <v>11533</v>
      </c>
      <c r="G259" s="6" t="s">
        <v>1902</v>
      </c>
      <c r="H259" s="6" t="s">
        <v>1944</v>
      </c>
      <c r="I259" s="6" t="s">
        <v>11534</v>
      </c>
      <c r="K259" s="6" t="s">
        <v>93</v>
      </c>
      <c r="L259" s="6" t="s">
        <v>1415</v>
      </c>
      <c r="M259" s="6" t="s">
        <v>11084</v>
      </c>
      <c r="N259" s="45"/>
      <c r="Q259" s="7">
        <f>VLOOKUP(A259,'All Yearling Sale Lots'!$A$2:$O$2482,15)</f>
        <v>10200</v>
      </c>
      <c r="R259" s="28"/>
      <c r="S259" s="28">
        <f t="shared" si="18"/>
        <v>1</v>
      </c>
    </row>
    <row r="260" ht="12.75" customHeight="1">
      <c r="A260" s="6" t="s">
        <v>63</v>
      </c>
      <c r="B260" s="26"/>
      <c r="C260" s="26"/>
      <c r="D260" s="26" t="s">
        <v>1937</v>
      </c>
      <c r="E260" s="44" t="s">
        <v>11535</v>
      </c>
      <c r="F260" s="6" t="s">
        <v>11536</v>
      </c>
      <c r="G260" s="6" t="s">
        <v>1902</v>
      </c>
      <c r="H260" s="6" t="s">
        <v>1924</v>
      </c>
      <c r="I260" s="6" t="s">
        <v>11537</v>
      </c>
      <c r="K260" s="6" t="s">
        <v>48</v>
      </c>
      <c r="L260" s="6" t="s">
        <v>1833</v>
      </c>
      <c r="M260" s="6" t="s">
        <v>11084</v>
      </c>
      <c r="N260" s="45"/>
      <c r="Q260" s="7">
        <f>VLOOKUP(A260,'All Yearling Sale Lots'!$A$2:$O$2482,15)</f>
        <v>25000</v>
      </c>
      <c r="R260" s="28"/>
      <c r="S260" s="28">
        <f t="shared" si="18"/>
        <v>1</v>
      </c>
    </row>
    <row r="261" ht="12.75" customHeight="1">
      <c r="A261" s="6" t="s">
        <v>113</v>
      </c>
      <c r="B261" s="26"/>
      <c r="C261" s="26"/>
      <c r="D261" s="26" t="s">
        <v>1937</v>
      </c>
      <c r="E261" s="44" t="s">
        <v>11538</v>
      </c>
      <c r="F261" s="6" t="s">
        <v>11539</v>
      </c>
      <c r="G261" s="6" t="s">
        <v>1905</v>
      </c>
      <c r="H261" s="6" t="s">
        <v>1924</v>
      </c>
      <c r="I261" s="6" t="s">
        <v>11540</v>
      </c>
      <c r="K261" s="6" t="s">
        <v>86</v>
      </c>
      <c r="L261" s="6" t="s">
        <v>1867</v>
      </c>
      <c r="M261" s="6" t="s">
        <v>11084</v>
      </c>
      <c r="N261" s="45"/>
      <c r="Q261" s="7">
        <f>VLOOKUP(A261,'All Yearling Sale Lots'!$A$2:$O$2482,15)</f>
        <v>54000</v>
      </c>
      <c r="R261" s="28"/>
      <c r="S261" s="28">
        <f t="shared" si="18"/>
        <v>1</v>
      </c>
    </row>
    <row r="262" ht="12.75" customHeight="1">
      <c r="A262" s="6" t="s">
        <v>116</v>
      </c>
      <c r="B262" s="26"/>
      <c r="C262" s="26"/>
      <c r="D262" s="26" t="s">
        <v>1937</v>
      </c>
      <c r="E262" s="44" t="s">
        <v>11541</v>
      </c>
      <c r="F262" s="6" t="s">
        <v>11542</v>
      </c>
      <c r="G262" s="6" t="s">
        <v>1902</v>
      </c>
      <c r="H262" s="6" t="s">
        <v>1924</v>
      </c>
      <c r="I262" s="6" t="s">
        <v>11543</v>
      </c>
      <c r="K262" s="6" t="s">
        <v>2314</v>
      </c>
      <c r="L262" s="6" t="s">
        <v>11544</v>
      </c>
      <c r="M262" s="6" t="s">
        <v>11084</v>
      </c>
      <c r="N262" s="45"/>
      <c r="Q262" s="7">
        <f>VLOOKUP(A262,'All Yearling Sale Lots'!$A$2:$O$2482,15)</f>
        <v>42000</v>
      </c>
      <c r="R262" s="28"/>
      <c r="S262" s="28">
        <f t="shared" si="18"/>
        <v>1</v>
      </c>
    </row>
    <row r="263" ht="12.75" customHeight="1">
      <c r="A263" s="6" t="s">
        <v>138</v>
      </c>
      <c r="B263" s="26"/>
      <c r="C263" s="26"/>
      <c r="D263" s="26" t="s">
        <v>1937</v>
      </c>
      <c r="E263" s="44" t="s">
        <v>11545</v>
      </c>
      <c r="F263" s="6" t="s">
        <v>11546</v>
      </c>
      <c r="G263" s="6" t="s">
        <v>1902</v>
      </c>
      <c r="H263" s="6" t="s">
        <v>1924</v>
      </c>
      <c r="I263" s="6" t="s">
        <v>11547</v>
      </c>
      <c r="K263" s="6" t="s">
        <v>133</v>
      </c>
      <c r="L263" s="6" t="s">
        <v>1867</v>
      </c>
      <c r="M263" s="6" t="s">
        <v>11084</v>
      </c>
      <c r="N263" s="45"/>
      <c r="Q263" s="7">
        <f>VLOOKUP(A263,'All Yearling Sale Lots'!$A$2:$O$2482,15)</f>
        <v>50000</v>
      </c>
      <c r="R263" s="28"/>
      <c r="S263" s="28">
        <f t="shared" si="18"/>
        <v>1</v>
      </c>
    </row>
    <row r="264" ht="12.75" customHeight="1">
      <c r="A264" s="6" t="s">
        <v>165</v>
      </c>
      <c r="B264" s="26"/>
      <c r="C264" s="26"/>
      <c r="D264" s="26" t="s">
        <v>1937</v>
      </c>
      <c r="E264" s="44" t="s">
        <v>11548</v>
      </c>
      <c r="F264" s="6" t="s">
        <v>11549</v>
      </c>
      <c r="G264" s="6" t="s">
        <v>1905</v>
      </c>
      <c r="H264" s="6" t="s">
        <v>1924</v>
      </c>
      <c r="I264" s="6" t="s">
        <v>11550</v>
      </c>
      <c r="K264" s="6" t="s">
        <v>75</v>
      </c>
      <c r="L264" s="6" t="s">
        <v>1729</v>
      </c>
      <c r="M264" s="6" t="s">
        <v>11084</v>
      </c>
      <c r="N264" s="45"/>
      <c r="Q264" s="10">
        <f>VLOOKUP(A264,'All Yearling Sale Lots'!$A$2:$O$2482,15)</f>
        <v>10000</v>
      </c>
      <c r="R264" s="28"/>
      <c r="S264" s="28">
        <f t="shared" si="18"/>
        <v>1</v>
      </c>
    </row>
    <row r="265" ht="12.75" customHeight="1">
      <c r="A265" s="6" t="s">
        <v>138</v>
      </c>
      <c r="B265" s="26"/>
      <c r="C265" s="26"/>
      <c r="D265" s="26" t="s">
        <v>1937</v>
      </c>
      <c r="E265" s="44" t="s">
        <v>11551</v>
      </c>
      <c r="F265" s="6" t="s">
        <v>11552</v>
      </c>
      <c r="G265" s="6" t="s">
        <v>1902</v>
      </c>
      <c r="H265" s="6" t="s">
        <v>1952</v>
      </c>
      <c r="I265" s="6" t="s">
        <v>11553</v>
      </c>
      <c r="K265" s="6" t="s">
        <v>133</v>
      </c>
      <c r="L265" s="6" t="s">
        <v>1548</v>
      </c>
      <c r="M265" s="6" t="s">
        <v>11084</v>
      </c>
      <c r="N265" s="45"/>
      <c r="Q265" s="7">
        <f>VLOOKUP(A265,'All Yearling Sale Lots'!$A$2:$O$2482,15)</f>
        <v>50000</v>
      </c>
      <c r="R265" s="28"/>
      <c r="S265" s="28">
        <f t="shared" si="18"/>
        <v>1</v>
      </c>
    </row>
    <row r="266" ht="12.75" customHeight="1">
      <c r="A266" s="6" t="s">
        <v>140</v>
      </c>
      <c r="B266" s="26"/>
      <c r="C266" s="26"/>
      <c r="D266" s="26" t="s">
        <v>1937</v>
      </c>
      <c r="E266" s="44" t="s">
        <v>11554</v>
      </c>
      <c r="F266" s="6" t="s">
        <v>11555</v>
      </c>
      <c r="G266" s="6" t="s">
        <v>1902</v>
      </c>
      <c r="H266" s="6" t="s">
        <v>1924</v>
      </c>
      <c r="I266" s="6" t="s">
        <v>11556</v>
      </c>
      <c r="K266" s="6" t="s">
        <v>2674</v>
      </c>
      <c r="L266" s="6" t="s">
        <v>1839</v>
      </c>
      <c r="M266" s="6" t="s">
        <v>11084</v>
      </c>
      <c r="N266" s="45"/>
      <c r="Q266" s="10">
        <f>VLOOKUP(A266,'All Yearling Sale Lots'!$A$2:$O$2482,15)</f>
        <v>10000</v>
      </c>
      <c r="R266" s="28"/>
      <c r="S266" s="28">
        <f t="shared" si="18"/>
        <v>1</v>
      </c>
    </row>
    <row r="267" ht="12.75" customHeight="1">
      <c r="A267" s="6" t="s">
        <v>48</v>
      </c>
      <c r="B267" s="26"/>
      <c r="C267" s="26"/>
      <c r="D267" s="26" t="s">
        <v>1937</v>
      </c>
      <c r="E267" s="44" t="s">
        <v>11557</v>
      </c>
      <c r="F267" s="6" t="s">
        <v>11558</v>
      </c>
      <c r="G267" s="6" t="s">
        <v>1902</v>
      </c>
      <c r="H267" s="6" t="s">
        <v>1924</v>
      </c>
      <c r="I267" s="6" t="s">
        <v>11559</v>
      </c>
      <c r="K267" s="6" t="s">
        <v>3776</v>
      </c>
      <c r="L267" s="6" t="s">
        <v>1548</v>
      </c>
      <c r="M267" s="6" t="s">
        <v>11084</v>
      </c>
      <c r="N267" s="45"/>
      <c r="Q267" s="11">
        <f>VLOOKUP(A267,'All Yearling Sale Lots'!$A$2:$O$2482,15)</f>
        <v>420000</v>
      </c>
      <c r="R267" s="28"/>
      <c r="S267" s="28">
        <f t="shared" si="18"/>
        <v>1</v>
      </c>
    </row>
    <row r="268" ht="12.75" customHeight="1">
      <c r="A268" s="6" t="s">
        <v>62</v>
      </c>
      <c r="B268" s="26"/>
      <c r="C268" s="26"/>
      <c r="D268" s="26" t="s">
        <v>1937</v>
      </c>
      <c r="E268" s="44" t="s">
        <v>11560</v>
      </c>
      <c r="F268" s="6" t="s">
        <v>11561</v>
      </c>
      <c r="G268" s="6" t="s">
        <v>1902</v>
      </c>
      <c r="H268" s="6" t="s">
        <v>1924</v>
      </c>
      <c r="I268" s="6" t="s">
        <v>11562</v>
      </c>
      <c r="K268" s="6" t="s">
        <v>2205</v>
      </c>
      <c r="L268" s="6" t="s">
        <v>1778</v>
      </c>
      <c r="M268" s="6" t="s">
        <v>11084</v>
      </c>
      <c r="N268" s="45"/>
      <c r="Q268" s="7">
        <f>VLOOKUP(A268,'All Yearling Sale Lots'!$A$2:$O$2482,15)</f>
        <v>30000</v>
      </c>
      <c r="R268" s="28"/>
      <c r="S268" s="28">
        <f t="shared" si="18"/>
        <v>1</v>
      </c>
    </row>
    <row r="269">
      <c r="D269" s="99"/>
    </row>
    <row r="270">
      <c r="A270" s="25" t="s">
        <v>104</v>
      </c>
      <c r="B270" s="35"/>
      <c r="C270" s="35"/>
      <c r="D270" s="35" t="s">
        <v>1949</v>
      </c>
      <c r="E270" s="44" t="s">
        <v>11563</v>
      </c>
      <c r="F270" s="6" t="s">
        <v>11564</v>
      </c>
      <c r="G270" s="6" t="s">
        <v>1902</v>
      </c>
      <c r="H270" s="6" t="s">
        <v>1944</v>
      </c>
      <c r="I270" s="6" t="s">
        <v>11565</v>
      </c>
      <c r="J270" s="6" t="s">
        <v>130</v>
      </c>
      <c r="K270" s="6" t="s">
        <v>2125</v>
      </c>
      <c r="L270" s="6" t="s">
        <v>1827</v>
      </c>
      <c r="M270" s="6" t="s">
        <v>11084</v>
      </c>
      <c r="N270" s="46">
        <v>0.0</v>
      </c>
      <c r="O270" s="47"/>
      <c r="Q270" s="48">
        <v>50000.0</v>
      </c>
      <c r="R270" s="28"/>
      <c r="S270" s="28">
        <f t="shared" ref="S270:S357" si="19">IF(Q270&gt;=O270,1,0)</f>
        <v>1</v>
      </c>
    </row>
    <row r="271">
      <c r="A271" s="25" t="s">
        <v>35</v>
      </c>
      <c r="B271" s="35"/>
      <c r="C271" s="35"/>
      <c r="D271" s="35" t="s">
        <v>1949</v>
      </c>
      <c r="E271" s="44" t="s">
        <v>11566</v>
      </c>
      <c r="F271" s="6" t="s">
        <v>11567</v>
      </c>
      <c r="G271" s="6" t="s">
        <v>1902</v>
      </c>
      <c r="H271" s="6" t="s">
        <v>1924</v>
      </c>
      <c r="I271" s="6" t="s">
        <v>11568</v>
      </c>
      <c r="J271" s="6" t="s">
        <v>133</v>
      </c>
      <c r="K271" s="6" t="s">
        <v>2447</v>
      </c>
      <c r="L271" s="6" t="s">
        <v>1789</v>
      </c>
      <c r="M271" s="6" t="s">
        <v>11084</v>
      </c>
      <c r="N271" s="46">
        <v>0.0</v>
      </c>
      <c r="O271" s="47"/>
      <c r="Q271" s="48">
        <v>17000.0</v>
      </c>
      <c r="R271" s="28"/>
      <c r="S271" s="28">
        <f t="shared" si="19"/>
        <v>1</v>
      </c>
    </row>
    <row r="272">
      <c r="A272" s="25" t="s">
        <v>137</v>
      </c>
      <c r="B272" s="35"/>
      <c r="C272" s="35"/>
      <c r="D272" s="35" t="s">
        <v>1949</v>
      </c>
      <c r="E272" s="44" t="s">
        <v>11569</v>
      </c>
      <c r="F272" s="6" t="s">
        <v>11570</v>
      </c>
      <c r="G272" s="6" t="s">
        <v>1905</v>
      </c>
      <c r="H272" s="6" t="s">
        <v>1924</v>
      </c>
      <c r="I272" s="6" t="s">
        <v>7804</v>
      </c>
      <c r="J272" s="6" t="s">
        <v>48</v>
      </c>
      <c r="K272" s="6" t="s">
        <v>146</v>
      </c>
      <c r="L272" s="6" t="s">
        <v>1576</v>
      </c>
      <c r="M272" s="6" t="s">
        <v>11084</v>
      </c>
      <c r="N272" s="46">
        <v>0.0</v>
      </c>
      <c r="O272" s="47"/>
      <c r="Q272" s="48">
        <v>16000.0</v>
      </c>
      <c r="R272" s="28"/>
      <c r="S272" s="28">
        <f t="shared" si="19"/>
        <v>1</v>
      </c>
    </row>
    <row r="273">
      <c r="A273" s="25" t="s">
        <v>8</v>
      </c>
      <c r="B273" s="35"/>
      <c r="C273" s="35"/>
      <c r="D273" s="35" t="s">
        <v>1949</v>
      </c>
      <c r="E273" s="27" t="s">
        <v>11571</v>
      </c>
      <c r="F273" s="28" t="s">
        <v>11572</v>
      </c>
      <c r="G273" s="28" t="s">
        <v>1902</v>
      </c>
      <c r="H273" s="28" t="s">
        <v>1924</v>
      </c>
      <c r="I273" s="28" t="s">
        <v>11573</v>
      </c>
      <c r="J273" s="28" t="s">
        <v>1926</v>
      </c>
      <c r="K273" s="28" t="s">
        <v>79</v>
      </c>
      <c r="L273" s="32" t="s">
        <v>1729</v>
      </c>
      <c r="M273" s="32" t="s">
        <v>11084</v>
      </c>
      <c r="N273" s="29">
        <v>0.0</v>
      </c>
      <c r="O273" s="49"/>
      <c r="P273" s="50"/>
      <c r="Q273" s="48">
        <v>6000.0</v>
      </c>
      <c r="R273" s="28"/>
      <c r="S273" s="28">
        <f t="shared" si="19"/>
        <v>1</v>
      </c>
      <c r="T273" s="28"/>
      <c r="U273" s="28"/>
      <c r="V273" s="28"/>
    </row>
    <row r="274">
      <c r="A274" s="25" t="s">
        <v>141</v>
      </c>
      <c r="B274" s="35"/>
      <c r="C274" s="35"/>
      <c r="D274" s="35" t="s">
        <v>1949</v>
      </c>
      <c r="E274" s="27" t="s">
        <v>11574</v>
      </c>
      <c r="F274" s="28" t="s">
        <v>11575</v>
      </c>
      <c r="G274" s="28" t="s">
        <v>1902</v>
      </c>
      <c r="H274" s="28" t="s">
        <v>1924</v>
      </c>
      <c r="I274" s="28" t="s">
        <v>11576</v>
      </c>
      <c r="J274" s="28" t="s">
        <v>2387</v>
      </c>
      <c r="K274" s="28" t="s">
        <v>48</v>
      </c>
      <c r="L274" s="32" t="s">
        <v>1505</v>
      </c>
      <c r="M274" s="32" t="s">
        <v>11084</v>
      </c>
      <c r="N274" s="29">
        <v>0.0</v>
      </c>
      <c r="O274" s="49"/>
      <c r="P274" s="50"/>
      <c r="Q274" s="48">
        <v>15000.0</v>
      </c>
      <c r="R274" s="28"/>
      <c r="S274" s="28">
        <f t="shared" si="19"/>
        <v>1</v>
      </c>
      <c r="T274" s="28"/>
      <c r="U274" s="28"/>
      <c r="V274" s="28"/>
    </row>
    <row r="275">
      <c r="A275" s="25" t="s">
        <v>160</v>
      </c>
      <c r="B275" s="35"/>
      <c r="C275" s="35"/>
      <c r="D275" s="35" t="s">
        <v>1949</v>
      </c>
      <c r="E275" s="27" t="s">
        <v>11577</v>
      </c>
      <c r="F275" s="28" t="s">
        <v>11578</v>
      </c>
      <c r="G275" s="28" t="s">
        <v>1905</v>
      </c>
      <c r="H275" s="28" t="s">
        <v>1952</v>
      </c>
      <c r="I275" s="28" t="s">
        <v>11579</v>
      </c>
      <c r="J275" s="28" t="s">
        <v>2205</v>
      </c>
      <c r="K275" s="28" t="s">
        <v>132</v>
      </c>
      <c r="L275" s="32" t="s">
        <v>1418</v>
      </c>
      <c r="M275" s="32" t="s">
        <v>11084</v>
      </c>
      <c r="N275" s="29">
        <v>0.0</v>
      </c>
      <c r="O275" s="49"/>
      <c r="P275" s="50"/>
      <c r="Q275" s="48">
        <v>10000.0</v>
      </c>
      <c r="R275" s="28"/>
      <c r="S275" s="28">
        <f t="shared" si="19"/>
        <v>1</v>
      </c>
      <c r="T275" s="28"/>
      <c r="U275" s="28"/>
      <c r="V275" s="28"/>
    </row>
    <row r="276">
      <c r="A276" s="25" t="s">
        <v>145</v>
      </c>
      <c r="B276" s="35"/>
      <c r="C276" s="35"/>
      <c r="D276" s="35" t="s">
        <v>1949</v>
      </c>
      <c r="E276" s="27" t="s">
        <v>11580</v>
      </c>
      <c r="F276" s="28" t="s">
        <v>11581</v>
      </c>
      <c r="G276" s="28" t="s">
        <v>1902</v>
      </c>
      <c r="H276" s="28" t="s">
        <v>1924</v>
      </c>
      <c r="I276" s="28" t="s">
        <v>11582</v>
      </c>
      <c r="J276" s="28" t="s">
        <v>111</v>
      </c>
      <c r="K276" s="28" t="s">
        <v>1932</v>
      </c>
      <c r="L276" s="32" t="s">
        <v>1638</v>
      </c>
      <c r="M276" s="32" t="s">
        <v>11084</v>
      </c>
      <c r="N276" s="29">
        <v>0.0</v>
      </c>
      <c r="O276" s="49"/>
      <c r="P276" s="50"/>
      <c r="Q276" s="48">
        <v>17500.0</v>
      </c>
      <c r="R276" s="28"/>
      <c r="S276" s="28">
        <f t="shared" si="19"/>
        <v>1</v>
      </c>
      <c r="T276" s="28"/>
      <c r="U276" s="28"/>
      <c r="V276" s="28"/>
    </row>
    <row r="277">
      <c r="A277" s="25" t="s">
        <v>107</v>
      </c>
      <c r="B277" s="35"/>
      <c r="C277" s="35"/>
      <c r="D277" s="35" t="s">
        <v>1949</v>
      </c>
      <c r="E277" s="27" t="s">
        <v>11583</v>
      </c>
      <c r="F277" s="28" t="s">
        <v>11584</v>
      </c>
      <c r="G277" s="28" t="s">
        <v>1905</v>
      </c>
      <c r="H277" s="28" t="s">
        <v>3587</v>
      </c>
      <c r="I277" s="28" t="s">
        <v>11585</v>
      </c>
      <c r="J277" s="28" t="s">
        <v>2205</v>
      </c>
      <c r="K277" s="28" t="s">
        <v>2300</v>
      </c>
      <c r="L277" s="32" t="s">
        <v>1577</v>
      </c>
      <c r="M277" s="32" t="s">
        <v>11084</v>
      </c>
      <c r="N277" s="29">
        <v>0.0</v>
      </c>
      <c r="O277" s="49"/>
      <c r="P277" s="50"/>
      <c r="Q277" s="48">
        <v>6000.0</v>
      </c>
      <c r="R277" s="28"/>
      <c r="S277" s="28">
        <f t="shared" si="19"/>
        <v>1</v>
      </c>
      <c r="T277" s="28"/>
      <c r="U277" s="28"/>
      <c r="V277" s="28"/>
    </row>
    <row r="278">
      <c r="A278" s="25" t="s">
        <v>93</v>
      </c>
      <c r="B278" s="35"/>
      <c r="C278" s="35"/>
      <c r="D278" s="35" t="s">
        <v>1949</v>
      </c>
      <c r="E278" s="27" t="s">
        <v>11586</v>
      </c>
      <c r="F278" s="28" t="s">
        <v>11587</v>
      </c>
      <c r="G278" s="28" t="s">
        <v>1905</v>
      </c>
      <c r="H278" s="28" t="s">
        <v>1924</v>
      </c>
      <c r="I278" s="28" t="s">
        <v>11588</v>
      </c>
      <c r="J278" s="28" t="s">
        <v>2314</v>
      </c>
      <c r="K278" s="28" t="s">
        <v>58</v>
      </c>
      <c r="L278" s="32" t="s">
        <v>1729</v>
      </c>
      <c r="M278" s="32" t="s">
        <v>11084</v>
      </c>
      <c r="N278" s="29">
        <v>0.0</v>
      </c>
      <c r="O278" s="49"/>
      <c r="P278" s="50"/>
      <c r="Q278" s="48">
        <v>125000.0</v>
      </c>
      <c r="R278" s="28"/>
      <c r="S278" s="28">
        <f t="shared" si="19"/>
        <v>1</v>
      </c>
      <c r="T278" s="28"/>
      <c r="U278" s="28"/>
      <c r="V278" s="28"/>
    </row>
    <row r="279">
      <c r="A279" s="25" t="s">
        <v>160</v>
      </c>
      <c r="B279" s="35"/>
      <c r="C279" s="35"/>
      <c r="D279" s="35" t="s">
        <v>1949</v>
      </c>
      <c r="E279" s="27" t="s">
        <v>11589</v>
      </c>
      <c r="F279" s="28" t="s">
        <v>11590</v>
      </c>
      <c r="G279" s="28" t="s">
        <v>1902</v>
      </c>
      <c r="H279" s="28" t="s">
        <v>1952</v>
      </c>
      <c r="I279" s="28" t="s">
        <v>11591</v>
      </c>
      <c r="J279" s="28" t="s">
        <v>2205</v>
      </c>
      <c r="K279" s="28" t="s">
        <v>2882</v>
      </c>
      <c r="L279" s="32" t="s">
        <v>1707</v>
      </c>
      <c r="M279" s="32" t="s">
        <v>11084</v>
      </c>
      <c r="N279" s="29">
        <v>0.0</v>
      </c>
      <c r="O279" s="49"/>
      <c r="P279" s="50"/>
      <c r="Q279" s="48">
        <v>10000.0</v>
      </c>
      <c r="R279" s="28"/>
      <c r="S279" s="28">
        <f t="shared" si="19"/>
        <v>1</v>
      </c>
      <c r="T279" s="28"/>
      <c r="U279" s="28"/>
      <c r="V279" s="28"/>
    </row>
    <row r="280">
      <c r="A280" s="25" t="s">
        <v>95</v>
      </c>
      <c r="B280" s="35"/>
      <c r="C280" s="35"/>
      <c r="D280" s="35" t="s">
        <v>1949</v>
      </c>
      <c r="E280" s="27" t="s">
        <v>11592</v>
      </c>
      <c r="F280" s="28" t="s">
        <v>11593</v>
      </c>
      <c r="G280" s="28" t="s">
        <v>1905</v>
      </c>
      <c r="H280" s="28" t="s">
        <v>2324</v>
      </c>
      <c r="I280" s="28" t="s">
        <v>11594</v>
      </c>
      <c r="J280" s="28" t="s">
        <v>93</v>
      </c>
      <c r="K280" s="28" t="s">
        <v>5745</v>
      </c>
      <c r="L280" s="32" t="s">
        <v>11595</v>
      </c>
      <c r="M280" s="32" t="s">
        <v>11084</v>
      </c>
      <c r="N280" s="29">
        <v>0.0</v>
      </c>
      <c r="O280" s="49"/>
      <c r="P280" s="50"/>
      <c r="Q280" s="48">
        <v>12500.0</v>
      </c>
      <c r="R280" s="28"/>
      <c r="S280" s="28">
        <f t="shared" si="19"/>
        <v>1</v>
      </c>
      <c r="T280" s="28"/>
      <c r="U280" s="28"/>
      <c r="V280" s="28"/>
    </row>
    <row r="281">
      <c r="A281" s="25" t="s">
        <v>150</v>
      </c>
      <c r="B281" s="35"/>
      <c r="C281" s="35"/>
      <c r="D281" s="35" t="s">
        <v>1949</v>
      </c>
      <c r="E281" s="27" t="s">
        <v>11596</v>
      </c>
      <c r="F281" s="28" t="s">
        <v>11597</v>
      </c>
      <c r="G281" s="28" t="s">
        <v>1902</v>
      </c>
      <c r="H281" s="28" t="s">
        <v>1924</v>
      </c>
      <c r="I281" s="28" t="s">
        <v>11598</v>
      </c>
      <c r="J281" s="28" t="s">
        <v>48</v>
      </c>
      <c r="K281" s="28" t="s">
        <v>112</v>
      </c>
      <c r="L281" s="32" t="s">
        <v>1454</v>
      </c>
      <c r="M281" s="32" t="s">
        <v>11084</v>
      </c>
      <c r="N281" s="29">
        <v>0.0</v>
      </c>
      <c r="O281" s="49"/>
      <c r="P281" s="50"/>
      <c r="Q281" s="48">
        <v>12600.0</v>
      </c>
      <c r="R281" s="28"/>
      <c r="S281" s="28">
        <f t="shared" si="19"/>
        <v>1</v>
      </c>
      <c r="T281" s="28"/>
      <c r="U281" s="28"/>
      <c r="V281" s="28"/>
    </row>
    <row r="282">
      <c r="A282" s="25" t="s">
        <v>83</v>
      </c>
      <c r="B282" s="35"/>
      <c r="C282" s="35"/>
      <c r="D282" s="35" t="s">
        <v>1949</v>
      </c>
      <c r="E282" s="27" t="s">
        <v>11599</v>
      </c>
      <c r="F282" s="28" t="s">
        <v>11600</v>
      </c>
      <c r="G282" s="28" t="s">
        <v>1902</v>
      </c>
      <c r="H282" s="28" t="s">
        <v>1952</v>
      </c>
      <c r="I282" s="28" t="s">
        <v>11601</v>
      </c>
      <c r="J282" s="28" t="s">
        <v>2771</v>
      </c>
      <c r="K282" s="28" t="s">
        <v>1978</v>
      </c>
      <c r="L282" s="32" t="s">
        <v>1859</v>
      </c>
      <c r="M282" s="32" t="s">
        <v>11084</v>
      </c>
      <c r="N282" s="29">
        <v>0.0</v>
      </c>
      <c r="O282" s="49"/>
      <c r="P282" s="50"/>
      <c r="Q282" s="48">
        <v>18000.0</v>
      </c>
      <c r="R282" s="28"/>
      <c r="S282" s="28">
        <f t="shared" si="19"/>
        <v>1</v>
      </c>
      <c r="T282" s="28"/>
      <c r="U282" s="28"/>
      <c r="V282" s="28"/>
    </row>
    <row r="283">
      <c r="A283" s="25" t="s">
        <v>141</v>
      </c>
      <c r="B283" s="35"/>
      <c r="C283" s="35"/>
      <c r="D283" s="35" t="s">
        <v>1949</v>
      </c>
      <c r="E283" s="27" t="s">
        <v>11602</v>
      </c>
      <c r="F283" s="28" t="s">
        <v>11603</v>
      </c>
      <c r="G283" s="28" t="s">
        <v>1905</v>
      </c>
      <c r="H283" s="28" t="s">
        <v>1924</v>
      </c>
      <c r="I283" s="28" t="s">
        <v>11604</v>
      </c>
      <c r="J283" s="28" t="s">
        <v>2387</v>
      </c>
      <c r="K283" s="28" t="s">
        <v>132</v>
      </c>
      <c r="L283" s="32" t="s">
        <v>1879</v>
      </c>
      <c r="M283" s="32" t="s">
        <v>11084</v>
      </c>
      <c r="N283" s="29">
        <v>0.0</v>
      </c>
      <c r="O283" s="49"/>
      <c r="P283" s="50"/>
      <c r="Q283" s="48">
        <v>15000.0</v>
      </c>
      <c r="R283" s="28"/>
      <c r="S283" s="28">
        <f t="shared" si="19"/>
        <v>1</v>
      </c>
      <c r="T283" s="28"/>
      <c r="U283" s="28"/>
      <c r="V283" s="28"/>
    </row>
    <row r="284">
      <c r="A284" s="25" t="s">
        <v>125</v>
      </c>
      <c r="B284" s="35"/>
      <c r="C284" s="35"/>
      <c r="D284" s="35" t="s">
        <v>1949</v>
      </c>
      <c r="E284" s="27" t="s">
        <v>11605</v>
      </c>
      <c r="F284" s="28" t="s">
        <v>11606</v>
      </c>
      <c r="G284" s="28" t="s">
        <v>1902</v>
      </c>
      <c r="H284" s="28" t="s">
        <v>1924</v>
      </c>
      <c r="I284" s="28" t="s">
        <v>11607</v>
      </c>
      <c r="J284" s="28" t="s">
        <v>2387</v>
      </c>
      <c r="K284" s="28" t="s">
        <v>107</v>
      </c>
      <c r="L284" s="32" t="s">
        <v>1454</v>
      </c>
      <c r="M284" s="32" t="s">
        <v>11084</v>
      </c>
      <c r="N284" s="29">
        <v>0.0</v>
      </c>
      <c r="O284" s="49"/>
      <c r="P284" s="50"/>
      <c r="Q284" s="48">
        <v>25000.0</v>
      </c>
      <c r="R284" s="28"/>
      <c r="S284" s="28">
        <f t="shared" si="19"/>
        <v>1</v>
      </c>
      <c r="T284" s="28"/>
      <c r="U284" s="28"/>
      <c r="V284" s="28"/>
    </row>
    <row r="285">
      <c r="A285" s="25" t="s">
        <v>33</v>
      </c>
      <c r="B285" s="35"/>
      <c r="C285" s="35"/>
      <c r="D285" s="35" t="s">
        <v>1949</v>
      </c>
      <c r="E285" s="27" t="s">
        <v>11608</v>
      </c>
      <c r="F285" s="28" t="s">
        <v>11609</v>
      </c>
      <c r="G285" s="28" t="s">
        <v>1905</v>
      </c>
      <c r="H285" s="28" t="s">
        <v>1924</v>
      </c>
      <c r="I285" s="28" t="s">
        <v>11610</v>
      </c>
      <c r="J285" s="28" t="s">
        <v>2205</v>
      </c>
      <c r="K285" s="28" t="s">
        <v>86</v>
      </c>
      <c r="L285" s="32" t="s">
        <v>1743</v>
      </c>
      <c r="M285" s="32" t="s">
        <v>11084</v>
      </c>
      <c r="N285" s="29">
        <v>0.0</v>
      </c>
      <c r="O285" s="49"/>
      <c r="P285" s="50"/>
      <c r="Q285" s="48">
        <v>30000.0</v>
      </c>
      <c r="R285" s="28"/>
      <c r="S285" s="28">
        <f t="shared" si="19"/>
        <v>1</v>
      </c>
      <c r="T285" s="28"/>
      <c r="U285" s="28"/>
      <c r="V285" s="28"/>
    </row>
    <row r="286">
      <c r="A286" s="25" t="s">
        <v>112</v>
      </c>
      <c r="B286" s="35"/>
      <c r="C286" s="35"/>
      <c r="D286" s="35" t="s">
        <v>1949</v>
      </c>
      <c r="E286" s="27" t="s">
        <v>11611</v>
      </c>
      <c r="F286" s="28" t="s">
        <v>11612</v>
      </c>
      <c r="G286" s="28" t="s">
        <v>1902</v>
      </c>
      <c r="H286" s="28" t="s">
        <v>1924</v>
      </c>
      <c r="I286" s="28" t="s">
        <v>11613</v>
      </c>
      <c r="J286" s="28" t="s">
        <v>1961</v>
      </c>
      <c r="K286" s="28" t="s">
        <v>5104</v>
      </c>
      <c r="L286" s="32" t="s">
        <v>1612</v>
      </c>
      <c r="M286" s="32" t="s">
        <v>11084</v>
      </c>
      <c r="N286" s="29">
        <v>0.0</v>
      </c>
      <c r="O286" s="49"/>
      <c r="P286" s="50"/>
      <c r="Q286" s="48">
        <v>18000.0</v>
      </c>
      <c r="R286" s="28"/>
      <c r="S286" s="28">
        <f t="shared" si="19"/>
        <v>1</v>
      </c>
      <c r="T286" s="28"/>
      <c r="U286" s="28"/>
      <c r="V286" s="28"/>
    </row>
    <row r="287">
      <c r="A287" s="25" t="s">
        <v>30</v>
      </c>
      <c r="B287" s="35"/>
      <c r="C287" s="35"/>
      <c r="D287" s="35" t="s">
        <v>1949</v>
      </c>
      <c r="E287" s="27" t="s">
        <v>11614</v>
      </c>
      <c r="F287" s="28" t="s">
        <v>11615</v>
      </c>
      <c r="G287" s="28" t="s">
        <v>1905</v>
      </c>
      <c r="H287" s="28" t="s">
        <v>1924</v>
      </c>
      <c r="I287" s="28" t="s">
        <v>11616</v>
      </c>
      <c r="J287" s="28" t="s">
        <v>2568</v>
      </c>
      <c r="K287" s="28" t="s">
        <v>1932</v>
      </c>
      <c r="L287" s="32" t="s">
        <v>1601</v>
      </c>
      <c r="M287" s="32" t="s">
        <v>11084</v>
      </c>
      <c r="N287" s="29">
        <v>0.0</v>
      </c>
      <c r="O287" s="49"/>
      <c r="P287" s="50"/>
      <c r="Q287" s="48">
        <v>50000.0</v>
      </c>
      <c r="R287" s="28"/>
      <c r="S287" s="28">
        <f t="shared" si="19"/>
        <v>1</v>
      </c>
      <c r="T287" s="28"/>
      <c r="U287" s="28"/>
      <c r="V287" s="28"/>
    </row>
    <row r="288">
      <c r="A288" s="25" t="s">
        <v>108</v>
      </c>
      <c r="B288" s="35"/>
      <c r="C288" s="35"/>
      <c r="D288" s="35" t="s">
        <v>1949</v>
      </c>
      <c r="E288" s="27" t="s">
        <v>11617</v>
      </c>
      <c r="F288" s="28" t="s">
        <v>11618</v>
      </c>
      <c r="G288" s="28" t="s">
        <v>1905</v>
      </c>
      <c r="H288" s="28" t="s">
        <v>1924</v>
      </c>
      <c r="I288" s="28" t="s">
        <v>11619</v>
      </c>
      <c r="J288" s="28" t="s">
        <v>48</v>
      </c>
      <c r="K288" s="28" t="s">
        <v>126</v>
      </c>
      <c r="L288" s="32" t="s">
        <v>1601</v>
      </c>
      <c r="M288" s="32" t="s">
        <v>11084</v>
      </c>
      <c r="N288" s="29">
        <v>0.0</v>
      </c>
      <c r="O288" s="49"/>
      <c r="P288" s="50"/>
      <c r="Q288" s="48">
        <v>6000.0</v>
      </c>
      <c r="R288" s="28"/>
      <c r="S288" s="28">
        <f t="shared" si="19"/>
        <v>1</v>
      </c>
      <c r="T288" s="28"/>
      <c r="U288" s="28"/>
      <c r="V288" s="28"/>
    </row>
    <row r="289">
      <c r="A289" s="25" t="s">
        <v>125</v>
      </c>
      <c r="B289" s="35"/>
      <c r="C289" s="35"/>
      <c r="D289" s="35" t="s">
        <v>1949</v>
      </c>
      <c r="E289" s="27" t="s">
        <v>11620</v>
      </c>
      <c r="F289" s="28" t="s">
        <v>11621</v>
      </c>
      <c r="G289" s="28" t="s">
        <v>1905</v>
      </c>
      <c r="H289" s="28" t="s">
        <v>1952</v>
      </c>
      <c r="I289" s="28" t="s">
        <v>11622</v>
      </c>
      <c r="J289" s="28" t="s">
        <v>2387</v>
      </c>
      <c r="K289" s="28" t="s">
        <v>2296</v>
      </c>
      <c r="L289" s="32" t="s">
        <v>1454</v>
      </c>
      <c r="M289" s="32" t="s">
        <v>11084</v>
      </c>
      <c r="N289" s="29">
        <v>0.0</v>
      </c>
      <c r="O289" s="49"/>
      <c r="P289" s="50"/>
      <c r="Q289" s="48">
        <v>25000.0</v>
      </c>
      <c r="R289" s="28"/>
      <c r="S289" s="28">
        <f t="shared" si="19"/>
        <v>1</v>
      </c>
      <c r="T289" s="28"/>
      <c r="U289" s="28"/>
      <c r="V289" s="28"/>
    </row>
    <row r="290">
      <c r="A290" s="25" t="s">
        <v>38</v>
      </c>
      <c r="B290" s="35"/>
      <c r="C290" s="35"/>
      <c r="D290" s="35" t="s">
        <v>1949</v>
      </c>
      <c r="E290" s="27" t="s">
        <v>11623</v>
      </c>
      <c r="F290" s="28" t="s">
        <v>11624</v>
      </c>
      <c r="G290" s="28" t="s">
        <v>1905</v>
      </c>
      <c r="H290" s="28" t="s">
        <v>1924</v>
      </c>
      <c r="I290" s="28" t="s">
        <v>11625</v>
      </c>
      <c r="J290" s="28" t="s">
        <v>2422</v>
      </c>
      <c r="K290" s="28" t="s">
        <v>2568</v>
      </c>
      <c r="L290" s="32" t="s">
        <v>1690</v>
      </c>
      <c r="M290" s="32" t="s">
        <v>11084</v>
      </c>
      <c r="N290" s="29">
        <v>0.0</v>
      </c>
      <c r="O290" s="49"/>
      <c r="P290" s="50"/>
      <c r="Q290" s="48">
        <v>12500.0</v>
      </c>
      <c r="R290" s="28"/>
      <c r="S290" s="28">
        <f t="shared" si="19"/>
        <v>1</v>
      </c>
      <c r="T290" s="28"/>
      <c r="U290" s="28"/>
      <c r="V290" s="28"/>
    </row>
    <row r="291">
      <c r="A291" s="25" t="s">
        <v>145</v>
      </c>
      <c r="B291" s="35"/>
      <c r="C291" s="35"/>
      <c r="D291" s="35" t="s">
        <v>1949</v>
      </c>
      <c r="E291" s="27" t="s">
        <v>11626</v>
      </c>
      <c r="F291" s="28" t="s">
        <v>11627</v>
      </c>
      <c r="G291" s="28" t="s">
        <v>1905</v>
      </c>
      <c r="H291" s="28" t="s">
        <v>1924</v>
      </c>
      <c r="I291" s="28" t="s">
        <v>11628</v>
      </c>
      <c r="J291" s="28" t="s">
        <v>111</v>
      </c>
      <c r="K291" s="28" t="s">
        <v>2568</v>
      </c>
      <c r="L291" s="32" t="s">
        <v>1828</v>
      </c>
      <c r="M291" s="32" t="s">
        <v>11084</v>
      </c>
      <c r="N291" s="29">
        <v>0.0</v>
      </c>
      <c r="O291" s="49"/>
      <c r="P291" s="50"/>
      <c r="Q291" s="48">
        <v>17500.0</v>
      </c>
      <c r="R291" s="28"/>
      <c r="S291" s="28">
        <f t="shared" si="19"/>
        <v>1</v>
      </c>
      <c r="T291" s="28"/>
      <c r="U291" s="28"/>
      <c r="V291" s="28"/>
    </row>
    <row r="292">
      <c r="A292" s="25" t="s">
        <v>21</v>
      </c>
      <c r="B292" s="35"/>
      <c r="C292" s="35"/>
      <c r="D292" s="35" t="s">
        <v>1949</v>
      </c>
      <c r="E292" s="27" t="s">
        <v>11629</v>
      </c>
      <c r="F292" s="28" t="s">
        <v>11630</v>
      </c>
      <c r="G292" s="28" t="s">
        <v>1902</v>
      </c>
      <c r="H292" s="28" t="s">
        <v>1952</v>
      </c>
      <c r="I292" s="28" t="s">
        <v>11631</v>
      </c>
      <c r="J292" s="28" t="s">
        <v>2505</v>
      </c>
      <c r="K292" s="28" t="s">
        <v>12</v>
      </c>
      <c r="L292" s="32" t="s">
        <v>1743</v>
      </c>
      <c r="M292" s="32" t="s">
        <v>11084</v>
      </c>
      <c r="N292" s="29">
        <v>0.0</v>
      </c>
      <c r="O292" s="49"/>
      <c r="P292" s="50"/>
      <c r="Q292" s="48">
        <v>12000.0</v>
      </c>
      <c r="R292" s="28"/>
      <c r="S292" s="28">
        <f t="shared" si="19"/>
        <v>1</v>
      </c>
      <c r="T292" s="28"/>
      <c r="U292" s="28"/>
      <c r="V292" s="28"/>
    </row>
    <row r="293">
      <c r="A293" s="25" t="s">
        <v>50</v>
      </c>
      <c r="B293" s="35"/>
      <c r="C293" s="35"/>
      <c r="D293" s="35" t="s">
        <v>1949</v>
      </c>
      <c r="E293" s="27" t="s">
        <v>11632</v>
      </c>
      <c r="F293" s="28" t="s">
        <v>11633</v>
      </c>
      <c r="G293" s="28" t="s">
        <v>1902</v>
      </c>
      <c r="H293" s="28" t="s">
        <v>1924</v>
      </c>
      <c r="I293" s="28" t="s">
        <v>11634</v>
      </c>
      <c r="J293" s="28" t="s">
        <v>2314</v>
      </c>
      <c r="K293" s="28" t="s">
        <v>66</v>
      </c>
      <c r="L293" s="32" t="s">
        <v>1726</v>
      </c>
      <c r="M293" s="32" t="s">
        <v>11084</v>
      </c>
      <c r="N293" s="29">
        <v>0.0</v>
      </c>
      <c r="O293" s="49"/>
      <c r="P293" s="50"/>
      <c r="Q293" s="48">
        <v>15000.0</v>
      </c>
      <c r="R293" s="28"/>
      <c r="S293" s="28">
        <f t="shared" si="19"/>
        <v>1</v>
      </c>
      <c r="T293" s="28"/>
      <c r="U293" s="28"/>
      <c r="V293" s="28"/>
    </row>
    <row r="294">
      <c r="A294" s="25" t="s">
        <v>168</v>
      </c>
      <c r="B294" s="35"/>
      <c r="C294" s="35"/>
      <c r="D294" s="35" t="s">
        <v>1949</v>
      </c>
      <c r="E294" s="27" t="s">
        <v>11635</v>
      </c>
      <c r="F294" s="28" t="s">
        <v>11636</v>
      </c>
      <c r="G294" s="28" t="s">
        <v>1905</v>
      </c>
      <c r="H294" s="28" t="s">
        <v>1924</v>
      </c>
      <c r="I294" s="28" t="s">
        <v>11637</v>
      </c>
      <c r="J294" s="28" t="s">
        <v>9385</v>
      </c>
      <c r="K294" s="28" t="s">
        <v>3730</v>
      </c>
      <c r="L294" s="32" t="s">
        <v>1736</v>
      </c>
      <c r="M294" s="32" t="s">
        <v>11084</v>
      </c>
      <c r="N294" s="29">
        <v>0.0</v>
      </c>
      <c r="O294" s="49"/>
      <c r="P294" s="50"/>
      <c r="Q294" s="48">
        <v>25000.0</v>
      </c>
      <c r="R294" s="28"/>
      <c r="S294" s="28">
        <f t="shared" si="19"/>
        <v>1</v>
      </c>
      <c r="T294" s="28"/>
      <c r="U294" s="28"/>
      <c r="V294" s="28"/>
    </row>
    <row r="295">
      <c r="A295" s="25" t="s">
        <v>130</v>
      </c>
      <c r="B295" s="35"/>
      <c r="C295" s="35"/>
      <c r="D295" s="35" t="s">
        <v>1949</v>
      </c>
      <c r="E295" s="27" t="s">
        <v>11638</v>
      </c>
      <c r="F295" s="28" t="s">
        <v>11639</v>
      </c>
      <c r="G295" s="28" t="s">
        <v>1902</v>
      </c>
      <c r="H295" s="28" t="s">
        <v>1924</v>
      </c>
      <c r="I295" s="28" t="s">
        <v>11640</v>
      </c>
      <c r="J295" s="28" t="s">
        <v>112</v>
      </c>
      <c r="K295" s="28" t="s">
        <v>3105</v>
      </c>
      <c r="L295" s="32" t="s">
        <v>1844</v>
      </c>
      <c r="M295" s="32" t="s">
        <v>11084</v>
      </c>
      <c r="N295" s="29">
        <v>0.0</v>
      </c>
      <c r="O295" s="49"/>
      <c r="P295" s="50"/>
      <c r="Q295" s="48">
        <v>54000.0</v>
      </c>
      <c r="R295" s="28"/>
      <c r="S295" s="28">
        <f t="shared" si="19"/>
        <v>1</v>
      </c>
      <c r="T295" s="28"/>
      <c r="U295" s="28"/>
      <c r="V295" s="28"/>
    </row>
    <row r="296">
      <c r="A296" s="25" t="s">
        <v>64</v>
      </c>
      <c r="B296" s="35"/>
      <c r="C296" s="35"/>
      <c r="D296" s="35" t="s">
        <v>1949</v>
      </c>
      <c r="E296" s="27" t="s">
        <v>11641</v>
      </c>
      <c r="F296" s="28" t="s">
        <v>11642</v>
      </c>
      <c r="G296" s="28" t="s">
        <v>1905</v>
      </c>
      <c r="H296" s="28" t="s">
        <v>1924</v>
      </c>
      <c r="I296" s="28" t="s">
        <v>11643</v>
      </c>
      <c r="J296" s="28" t="s">
        <v>2205</v>
      </c>
      <c r="K296" s="28" t="s">
        <v>2477</v>
      </c>
      <c r="L296" s="32" t="s">
        <v>1577</v>
      </c>
      <c r="M296" s="32" t="s">
        <v>11084</v>
      </c>
      <c r="N296" s="29">
        <v>0.0</v>
      </c>
      <c r="O296" s="49"/>
      <c r="P296" s="50"/>
      <c r="Q296" s="48">
        <v>17500.0</v>
      </c>
      <c r="R296" s="28"/>
      <c r="S296" s="28">
        <f t="shared" si="19"/>
        <v>1</v>
      </c>
      <c r="T296" s="28"/>
      <c r="U296" s="28"/>
      <c r="V296" s="28"/>
    </row>
    <row r="297">
      <c r="A297" s="25" t="s">
        <v>26</v>
      </c>
      <c r="B297" s="35"/>
      <c r="C297" s="35"/>
      <c r="D297" s="35" t="s">
        <v>1949</v>
      </c>
      <c r="E297" s="27" t="s">
        <v>11644</v>
      </c>
      <c r="F297" s="28" t="s">
        <v>11645</v>
      </c>
      <c r="G297" s="28" t="s">
        <v>1902</v>
      </c>
      <c r="H297" s="28" t="s">
        <v>1952</v>
      </c>
      <c r="I297" s="28" t="s">
        <v>11646</v>
      </c>
      <c r="J297" s="28" t="s">
        <v>2422</v>
      </c>
      <c r="K297" s="28" t="s">
        <v>2477</v>
      </c>
      <c r="L297" s="32" t="s">
        <v>1774</v>
      </c>
      <c r="M297" s="32" t="s">
        <v>11084</v>
      </c>
      <c r="N297" s="29">
        <v>0.0</v>
      </c>
      <c r="O297" s="49"/>
      <c r="P297" s="50"/>
      <c r="Q297" s="48">
        <v>7500.0</v>
      </c>
      <c r="R297" s="28"/>
      <c r="S297" s="28">
        <f t="shared" si="19"/>
        <v>1</v>
      </c>
      <c r="T297" s="28"/>
      <c r="U297" s="28"/>
      <c r="V297" s="28"/>
    </row>
    <row r="298">
      <c r="A298" s="25" t="s">
        <v>97</v>
      </c>
      <c r="B298" s="35"/>
      <c r="C298" s="35"/>
      <c r="D298" s="35" t="s">
        <v>1949</v>
      </c>
      <c r="E298" s="27" t="s">
        <v>11647</v>
      </c>
      <c r="F298" s="28" t="s">
        <v>11648</v>
      </c>
      <c r="G298" s="28" t="s">
        <v>1905</v>
      </c>
      <c r="H298" s="28" t="s">
        <v>1924</v>
      </c>
      <c r="I298" s="28" t="s">
        <v>11649</v>
      </c>
      <c r="J298" s="28" t="s">
        <v>2197</v>
      </c>
      <c r="K298" s="28" t="s">
        <v>11650</v>
      </c>
      <c r="L298" s="32" t="s">
        <v>1863</v>
      </c>
      <c r="M298" s="32" t="s">
        <v>11084</v>
      </c>
      <c r="N298" s="29">
        <v>0.0</v>
      </c>
      <c r="O298" s="49"/>
      <c r="P298" s="50"/>
      <c r="Q298" s="48">
        <v>10000.0</v>
      </c>
      <c r="R298" s="28"/>
      <c r="S298" s="28">
        <f t="shared" si="19"/>
        <v>1</v>
      </c>
      <c r="T298" s="28"/>
      <c r="U298" s="28"/>
      <c r="V298" s="28"/>
    </row>
    <row r="299">
      <c r="A299" s="25" t="s">
        <v>130</v>
      </c>
      <c r="B299" s="35"/>
      <c r="C299" s="35"/>
      <c r="D299" s="35" t="s">
        <v>1949</v>
      </c>
      <c r="E299" s="27" t="s">
        <v>11651</v>
      </c>
      <c r="F299" s="28" t="s">
        <v>11652</v>
      </c>
      <c r="G299" s="28" t="s">
        <v>1902</v>
      </c>
      <c r="H299" s="28" t="s">
        <v>1944</v>
      </c>
      <c r="I299" s="28" t="s">
        <v>11653</v>
      </c>
      <c r="J299" s="28" t="s">
        <v>112</v>
      </c>
      <c r="K299" s="28" t="s">
        <v>3421</v>
      </c>
      <c r="L299" s="32" t="s">
        <v>1454</v>
      </c>
      <c r="M299" s="32" t="s">
        <v>11084</v>
      </c>
      <c r="N299" s="29">
        <v>0.0</v>
      </c>
      <c r="O299" s="49"/>
      <c r="P299" s="50"/>
      <c r="Q299" s="48">
        <v>54000.0</v>
      </c>
      <c r="R299" s="28"/>
      <c r="S299" s="28">
        <f t="shared" si="19"/>
        <v>1</v>
      </c>
      <c r="T299" s="28"/>
      <c r="U299" s="28"/>
      <c r="V299" s="28"/>
    </row>
    <row r="300">
      <c r="A300" s="25" t="s">
        <v>98</v>
      </c>
      <c r="B300" s="35"/>
      <c r="C300" s="35"/>
      <c r="D300" s="35" t="s">
        <v>1949</v>
      </c>
      <c r="E300" s="27" t="s">
        <v>11654</v>
      </c>
      <c r="F300" s="28" t="s">
        <v>11655</v>
      </c>
      <c r="G300" s="28" t="s">
        <v>1905</v>
      </c>
      <c r="H300" s="28" t="s">
        <v>1952</v>
      </c>
      <c r="I300" s="28" t="s">
        <v>11656</v>
      </c>
      <c r="J300" s="28" t="s">
        <v>1978</v>
      </c>
      <c r="K300" s="28" t="s">
        <v>9007</v>
      </c>
      <c r="L300" s="32" t="s">
        <v>11657</v>
      </c>
      <c r="M300" s="32" t="s">
        <v>11084</v>
      </c>
      <c r="N300" s="29">
        <v>0.0</v>
      </c>
      <c r="O300" s="49"/>
      <c r="P300" s="50"/>
      <c r="Q300" s="48">
        <v>12000.0</v>
      </c>
      <c r="R300" s="28"/>
      <c r="S300" s="28">
        <f t="shared" si="19"/>
        <v>1</v>
      </c>
      <c r="T300" s="28"/>
      <c r="U300" s="28"/>
      <c r="V300" s="28"/>
    </row>
    <row r="301">
      <c r="A301" s="25" t="s">
        <v>112</v>
      </c>
      <c r="B301" s="35"/>
      <c r="C301" s="35"/>
      <c r="D301" s="35" t="s">
        <v>1949</v>
      </c>
      <c r="E301" s="27" t="s">
        <v>11658</v>
      </c>
      <c r="F301" s="28" t="s">
        <v>11659</v>
      </c>
      <c r="G301" s="28" t="s">
        <v>1905</v>
      </c>
      <c r="H301" s="28" t="s">
        <v>1924</v>
      </c>
      <c r="I301" s="28" t="s">
        <v>11660</v>
      </c>
      <c r="J301" s="28" t="s">
        <v>1961</v>
      </c>
      <c r="K301" s="28" t="s">
        <v>2314</v>
      </c>
      <c r="L301" s="32" t="s">
        <v>1874</v>
      </c>
      <c r="M301" s="32" t="s">
        <v>11084</v>
      </c>
      <c r="N301" s="29">
        <v>0.0</v>
      </c>
      <c r="O301" s="49"/>
      <c r="P301" s="50"/>
      <c r="Q301" s="48">
        <v>18000.0</v>
      </c>
      <c r="R301" s="28"/>
      <c r="S301" s="28">
        <f t="shared" si="19"/>
        <v>1</v>
      </c>
      <c r="T301" s="28"/>
      <c r="U301" s="28"/>
      <c r="V301" s="28"/>
    </row>
    <row r="302">
      <c r="A302" s="25" t="s">
        <v>9</v>
      </c>
      <c r="B302" s="35"/>
      <c r="C302" s="35"/>
      <c r="D302" s="35" t="s">
        <v>1949</v>
      </c>
      <c r="E302" s="27" t="s">
        <v>11661</v>
      </c>
      <c r="F302" s="28" t="s">
        <v>11662</v>
      </c>
      <c r="G302" s="28" t="s">
        <v>1905</v>
      </c>
      <c r="H302" s="28" t="s">
        <v>1924</v>
      </c>
      <c r="I302" s="28" t="s">
        <v>11663</v>
      </c>
      <c r="J302" s="28" t="s">
        <v>2026</v>
      </c>
      <c r="K302" s="28" t="s">
        <v>3478</v>
      </c>
      <c r="L302" s="32" t="s">
        <v>1777</v>
      </c>
      <c r="M302" s="32" t="s">
        <v>11084</v>
      </c>
      <c r="N302" s="29">
        <v>0.0</v>
      </c>
      <c r="O302" s="49"/>
      <c r="P302" s="50"/>
      <c r="Q302" s="48">
        <v>25000.0</v>
      </c>
      <c r="R302" s="28"/>
      <c r="S302" s="28">
        <f t="shared" si="19"/>
        <v>1</v>
      </c>
      <c r="T302" s="28"/>
      <c r="U302" s="28"/>
      <c r="V302" s="28"/>
    </row>
    <row r="303">
      <c r="A303" s="25" t="s">
        <v>98</v>
      </c>
      <c r="B303" s="35"/>
      <c r="C303" s="35"/>
      <c r="D303" s="35" t="s">
        <v>1949</v>
      </c>
      <c r="E303" s="27" t="s">
        <v>11664</v>
      </c>
      <c r="F303" s="28" t="s">
        <v>11665</v>
      </c>
      <c r="G303" s="28" t="s">
        <v>1905</v>
      </c>
      <c r="H303" s="28" t="s">
        <v>1952</v>
      </c>
      <c r="I303" s="28" t="s">
        <v>11666</v>
      </c>
      <c r="J303" s="28" t="s">
        <v>1978</v>
      </c>
      <c r="K303" s="28" t="s">
        <v>3157</v>
      </c>
      <c r="L303" s="32" t="s">
        <v>1598</v>
      </c>
      <c r="M303" s="32" t="s">
        <v>11084</v>
      </c>
      <c r="N303" s="29">
        <v>0.0</v>
      </c>
      <c r="O303" s="49"/>
      <c r="P303" s="50"/>
      <c r="Q303" s="48">
        <v>12000.0</v>
      </c>
      <c r="R303" s="28"/>
      <c r="S303" s="28">
        <f t="shared" si="19"/>
        <v>1</v>
      </c>
      <c r="T303" s="28"/>
      <c r="U303" s="28"/>
      <c r="V303" s="28"/>
    </row>
    <row r="304">
      <c r="A304" s="25" t="s">
        <v>150</v>
      </c>
      <c r="B304" s="35"/>
      <c r="C304" s="35"/>
      <c r="D304" s="35" t="s">
        <v>1949</v>
      </c>
      <c r="E304" s="27" t="s">
        <v>11667</v>
      </c>
      <c r="F304" s="28" t="s">
        <v>11668</v>
      </c>
      <c r="G304" s="28" t="s">
        <v>1905</v>
      </c>
      <c r="H304" s="28" t="s">
        <v>1924</v>
      </c>
      <c r="I304" s="28" t="s">
        <v>11669</v>
      </c>
      <c r="J304" s="28" t="s">
        <v>48</v>
      </c>
      <c r="K304" s="28" t="s">
        <v>2205</v>
      </c>
      <c r="L304" s="32" t="s">
        <v>11670</v>
      </c>
      <c r="M304" s="32" t="s">
        <v>11084</v>
      </c>
      <c r="N304" s="29">
        <v>0.0</v>
      </c>
      <c r="O304" s="49"/>
      <c r="P304" s="50"/>
      <c r="Q304" s="48">
        <v>12600.0</v>
      </c>
      <c r="R304" s="28"/>
      <c r="S304" s="28">
        <f t="shared" si="19"/>
        <v>1</v>
      </c>
      <c r="T304" s="28"/>
      <c r="U304" s="28"/>
      <c r="V304" s="28"/>
    </row>
    <row r="305">
      <c r="A305" s="25" t="s">
        <v>126</v>
      </c>
      <c r="B305" s="35"/>
      <c r="C305" s="35"/>
      <c r="D305" s="35" t="s">
        <v>1949</v>
      </c>
      <c r="E305" s="27" t="s">
        <v>11671</v>
      </c>
      <c r="F305" s="28" t="s">
        <v>11672</v>
      </c>
      <c r="G305" s="28" t="s">
        <v>1902</v>
      </c>
      <c r="H305" s="28" t="s">
        <v>1924</v>
      </c>
      <c r="I305" s="28" t="s">
        <v>11673</v>
      </c>
      <c r="J305" s="28" t="s">
        <v>127</v>
      </c>
      <c r="K305" s="28" t="s">
        <v>133</v>
      </c>
      <c r="L305" s="32" t="s">
        <v>1839</v>
      </c>
      <c r="M305" s="32" t="s">
        <v>11084</v>
      </c>
      <c r="N305" s="29">
        <v>0.0</v>
      </c>
      <c r="O305" s="49"/>
      <c r="P305" s="50"/>
      <c r="Q305" s="48">
        <v>39000.0</v>
      </c>
      <c r="R305" s="28"/>
      <c r="S305" s="28">
        <f t="shared" si="19"/>
        <v>1</v>
      </c>
      <c r="T305" s="28"/>
      <c r="U305" s="28"/>
      <c r="V305" s="28"/>
    </row>
    <row r="306">
      <c r="A306" s="25" t="s">
        <v>16</v>
      </c>
      <c r="B306" s="35"/>
      <c r="C306" s="35"/>
      <c r="D306" s="35" t="s">
        <v>1949</v>
      </c>
      <c r="E306" s="27" t="s">
        <v>11674</v>
      </c>
      <c r="F306" s="28" t="s">
        <v>11675</v>
      </c>
      <c r="G306" s="28" t="s">
        <v>1902</v>
      </c>
      <c r="H306" s="28" t="s">
        <v>1924</v>
      </c>
      <c r="I306" s="28" t="s">
        <v>11676</v>
      </c>
      <c r="J306" s="28" t="s">
        <v>88</v>
      </c>
      <c r="K306" s="28" t="s">
        <v>19</v>
      </c>
      <c r="L306" s="32" t="s">
        <v>1726</v>
      </c>
      <c r="M306" s="32" t="s">
        <v>11084</v>
      </c>
      <c r="N306" s="29">
        <v>0.0</v>
      </c>
      <c r="O306" s="49"/>
      <c r="P306" s="50"/>
      <c r="Q306" s="48">
        <v>15000.0</v>
      </c>
      <c r="R306" s="28"/>
      <c r="S306" s="28">
        <f t="shared" si="19"/>
        <v>1</v>
      </c>
      <c r="T306" s="28"/>
      <c r="U306" s="28"/>
      <c r="V306" s="28"/>
    </row>
    <row r="307">
      <c r="A307" s="25" t="s">
        <v>16</v>
      </c>
      <c r="B307" s="35"/>
      <c r="C307" s="35"/>
      <c r="D307" s="35" t="s">
        <v>1949</v>
      </c>
      <c r="E307" s="27" t="s">
        <v>11677</v>
      </c>
      <c r="F307" s="28" t="s">
        <v>11678</v>
      </c>
      <c r="G307" s="28" t="s">
        <v>1902</v>
      </c>
      <c r="H307" s="28" t="s">
        <v>1924</v>
      </c>
      <c r="I307" s="28" t="s">
        <v>11679</v>
      </c>
      <c r="J307" s="28" t="s">
        <v>88</v>
      </c>
      <c r="K307" s="28" t="s">
        <v>3828</v>
      </c>
      <c r="L307" s="32" t="s">
        <v>1753</v>
      </c>
      <c r="M307" s="32" t="s">
        <v>11084</v>
      </c>
      <c r="N307" s="29">
        <v>0.0</v>
      </c>
      <c r="O307" s="49"/>
      <c r="P307" s="50"/>
      <c r="Q307" s="48">
        <v>15000.0</v>
      </c>
      <c r="R307" s="28"/>
      <c r="S307" s="28">
        <f t="shared" si="19"/>
        <v>1</v>
      </c>
      <c r="T307" s="28"/>
      <c r="U307" s="28"/>
      <c r="V307" s="28"/>
    </row>
    <row r="308">
      <c r="A308" s="25" t="s">
        <v>98</v>
      </c>
      <c r="B308" s="35"/>
      <c r="C308" s="35"/>
      <c r="D308" s="35" t="s">
        <v>1949</v>
      </c>
      <c r="E308" s="27" t="s">
        <v>11680</v>
      </c>
      <c r="F308" s="28" t="s">
        <v>11681</v>
      </c>
      <c r="G308" s="28" t="s">
        <v>1905</v>
      </c>
      <c r="H308" s="28" t="s">
        <v>1924</v>
      </c>
      <c r="I308" s="28" t="s">
        <v>11682</v>
      </c>
      <c r="J308" s="28" t="s">
        <v>1978</v>
      </c>
      <c r="K308" s="28" t="s">
        <v>3226</v>
      </c>
      <c r="L308" s="32" t="s">
        <v>1844</v>
      </c>
      <c r="M308" s="32" t="s">
        <v>11084</v>
      </c>
      <c r="N308" s="29">
        <v>0.0</v>
      </c>
      <c r="O308" s="49"/>
      <c r="P308" s="50"/>
      <c r="Q308" s="48">
        <v>12000.0</v>
      </c>
      <c r="R308" s="28"/>
      <c r="S308" s="28">
        <f t="shared" si="19"/>
        <v>1</v>
      </c>
      <c r="T308" s="28"/>
      <c r="U308" s="28"/>
      <c r="V308" s="28"/>
    </row>
    <row r="309">
      <c r="A309" s="25" t="s">
        <v>160</v>
      </c>
      <c r="B309" s="35"/>
      <c r="C309" s="35"/>
      <c r="D309" s="35" t="s">
        <v>1949</v>
      </c>
      <c r="E309" s="27" t="s">
        <v>11683</v>
      </c>
      <c r="F309" s="28" t="s">
        <v>11684</v>
      </c>
      <c r="G309" s="28" t="s">
        <v>1905</v>
      </c>
      <c r="H309" s="28" t="s">
        <v>1952</v>
      </c>
      <c r="I309" s="28" t="s">
        <v>11685</v>
      </c>
      <c r="J309" s="28" t="s">
        <v>2205</v>
      </c>
      <c r="K309" s="28" t="s">
        <v>3482</v>
      </c>
      <c r="L309" s="32" t="s">
        <v>11686</v>
      </c>
      <c r="M309" s="32" t="s">
        <v>11084</v>
      </c>
      <c r="N309" s="29">
        <v>0.0</v>
      </c>
      <c r="O309" s="49"/>
      <c r="P309" s="50"/>
      <c r="Q309" s="48">
        <v>10000.0</v>
      </c>
      <c r="R309" s="28"/>
      <c r="S309" s="28">
        <f t="shared" si="19"/>
        <v>1</v>
      </c>
      <c r="T309" s="28"/>
      <c r="U309" s="28"/>
      <c r="V309" s="28"/>
    </row>
    <row r="310">
      <c r="A310" s="25" t="s">
        <v>54</v>
      </c>
      <c r="B310" s="35"/>
      <c r="C310" s="35"/>
      <c r="D310" s="35" t="s">
        <v>1949</v>
      </c>
      <c r="E310" s="27" t="s">
        <v>11687</v>
      </c>
      <c r="F310" s="28" t="s">
        <v>11688</v>
      </c>
      <c r="G310" s="28" t="s">
        <v>1905</v>
      </c>
      <c r="H310" s="28" t="s">
        <v>1924</v>
      </c>
      <c r="I310" s="28" t="s">
        <v>11689</v>
      </c>
      <c r="J310" s="28" t="s">
        <v>9</v>
      </c>
      <c r="K310" s="28" t="s">
        <v>2477</v>
      </c>
      <c r="L310" s="32" t="s">
        <v>1767</v>
      </c>
      <c r="M310" s="32" t="s">
        <v>11084</v>
      </c>
      <c r="N310" s="29">
        <v>0.0</v>
      </c>
      <c r="O310" s="49"/>
      <c r="P310" s="50"/>
      <c r="Q310" s="48">
        <v>12000.0</v>
      </c>
      <c r="R310" s="28"/>
      <c r="S310" s="28">
        <f t="shared" si="19"/>
        <v>1</v>
      </c>
      <c r="T310" s="28"/>
      <c r="U310" s="28"/>
      <c r="V310" s="28"/>
    </row>
    <row r="311">
      <c r="A311" s="25" t="s">
        <v>78</v>
      </c>
      <c r="B311" s="35"/>
      <c r="C311" s="35"/>
      <c r="D311" s="35" t="s">
        <v>1949</v>
      </c>
      <c r="E311" s="27" t="s">
        <v>11690</v>
      </c>
      <c r="F311" s="28" t="s">
        <v>11691</v>
      </c>
      <c r="G311" s="28" t="s">
        <v>1905</v>
      </c>
      <c r="H311" s="28" t="s">
        <v>1924</v>
      </c>
      <c r="I311" s="28" t="s">
        <v>11692</v>
      </c>
      <c r="J311" s="28" t="s">
        <v>79</v>
      </c>
      <c r="K311" s="28" t="s">
        <v>97</v>
      </c>
      <c r="L311" s="32" t="s">
        <v>11686</v>
      </c>
      <c r="M311" s="32" t="s">
        <v>11084</v>
      </c>
      <c r="N311" s="29">
        <v>0.0</v>
      </c>
      <c r="O311" s="49"/>
      <c r="P311" s="50"/>
      <c r="Q311" s="48">
        <v>5000.0</v>
      </c>
      <c r="R311" s="28"/>
      <c r="S311" s="28">
        <f t="shared" si="19"/>
        <v>1</v>
      </c>
      <c r="T311" s="28"/>
      <c r="U311" s="28"/>
      <c r="V311" s="28"/>
    </row>
    <row r="312">
      <c r="A312" s="25" t="s">
        <v>144</v>
      </c>
      <c r="B312" s="35"/>
      <c r="C312" s="35"/>
      <c r="D312" s="35" t="s">
        <v>1949</v>
      </c>
      <c r="E312" s="27" t="s">
        <v>11693</v>
      </c>
      <c r="F312" s="28" t="s">
        <v>11694</v>
      </c>
      <c r="G312" s="28" t="s">
        <v>1902</v>
      </c>
      <c r="H312" s="28" t="s">
        <v>1952</v>
      </c>
      <c r="I312" s="28" t="s">
        <v>11695</v>
      </c>
      <c r="J312" s="28" t="s">
        <v>130</v>
      </c>
      <c r="K312" s="28" t="s">
        <v>3421</v>
      </c>
      <c r="L312" s="32" t="s">
        <v>1846</v>
      </c>
      <c r="M312" s="32" t="s">
        <v>11084</v>
      </c>
      <c r="N312" s="29">
        <v>0.0</v>
      </c>
      <c r="O312" s="49"/>
      <c r="P312" s="50"/>
      <c r="Q312" s="48">
        <v>45000.0</v>
      </c>
      <c r="R312" s="28"/>
      <c r="S312" s="28">
        <f t="shared" si="19"/>
        <v>1</v>
      </c>
      <c r="T312" s="28"/>
      <c r="U312" s="28"/>
      <c r="V312" s="28"/>
    </row>
    <row r="313">
      <c r="A313" s="25" t="s">
        <v>83</v>
      </c>
      <c r="B313" s="35"/>
      <c r="C313" s="35"/>
      <c r="D313" s="35" t="s">
        <v>1949</v>
      </c>
      <c r="E313" s="27" t="s">
        <v>11696</v>
      </c>
      <c r="F313" s="28" t="s">
        <v>11697</v>
      </c>
      <c r="G313" s="28" t="s">
        <v>1905</v>
      </c>
      <c r="H313" s="28" t="s">
        <v>1924</v>
      </c>
      <c r="I313" s="28" t="s">
        <v>11698</v>
      </c>
      <c r="J313" s="28" t="s">
        <v>2771</v>
      </c>
      <c r="K313" s="28" t="s">
        <v>130</v>
      </c>
      <c r="L313" s="32" t="s">
        <v>1743</v>
      </c>
      <c r="M313" s="32" t="s">
        <v>11084</v>
      </c>
      <c r="N313" s="29">
        <v>0.0</v>
      </c>
      <c r="O313" s="49"/>
      <c r="P313" s="50"/>
      <c r="Q313" s="48">
        <v>18000.0</v>
      </c>
      <c r="R313" s="28"/>
      <c r="S313" s="28">
        <f t="shared" si="19"/>
        <v>1</v>
      </c>
      <c r="T313" s="28"/>
      <c r="U313" s="28"/>
      <c r="V313" s="28"/>
    </row>
    <row r="314">
      <c r="A314" s="25" t="s">
        <v>154</v>
      </c>
      <c r="B314" s="35"/>
      <c r="C314" s="35"/>
      <c r="D314" s="35" t="s">
        <v>1949</v>
      </c>
      <c r="E314" s="27" t="s">
        <v>11699</v>
      </c>
      <c r="F314" s="28" t="s">
        <v>11700</v>
      </c>
      <c r="G314" s="28" t="s">
        <v>1905</v>
      </c>
      <c r="H314" s="28" t="s">
        <v>1924</v>
      </c>
      <c r="I314" s="28" t="s">
        <v>11701</v>
      </c>
      <c r="J314" s="28" t="s">
        <v>3157</v>
      </c>
      <c r="K314" s="28" t="s">
        <v>133</v>
      </c>
      <c r="L314" s="32" t="s">
        <v>1454</v>
      </c>
      <c r="M314" s="32" t="s">
        <v>11084</v>
      </c>
      <c r="N314" s="29">
        <v>0.0</v>
      </c>
      <c r="O314" s="49"/>
      <c r="P314" s="50"/>
      <c r="Q314" s="48">
        <v>12500.0</v>
      </c>
      <c r="R314" s="28"/>
      <c r="S314" s="28">
        <f t="shared" si="19"/>
        <v>1</v>
      </c>
      <c r="T314" s="28"/>
      <c r="U314" s="28"/>
      <c r="V314" s="28"/>
    </row>
    <row r="315">
      <c r="A315" s="25" t="s">
        <v>49</v>
      </c>
      <c r="B315" s="35"/>
      <c r="C315" s="35"/>
      <c r="D315" s="35" t="s">
        <v>1949</v>
      </c>
      <c r="E315" s="27" t="s">
        <v>11702</v>
      </c>
      <c r="F315" s="28" t="s">
        <v>11703</v>
      </c>
      <c r="G315" s="28" t="s">
        <v>1905</v>
      </c>
      <c r="H315" s="28" t="s">
        <v>1924</v>
      </c>
      <c r="I315" s="28" t="s">
        <v>11704</v>
      </c>
      <c r="J315" s="28" t="s">
        <v>3157</v>
      </c>
      <c r="K315" s="28" t="s">
        <v>2834</v>
      </c>
      <c r="L315" s="32" t="s">
        <v>1601</v>
      </c>
      <c r="M315" s="32" t="s">
        <v>11084</v>
      </c>
      <c r="N315" s="29">
        <v>0.0</v>
      </c>
      <c r="O315" s="49"/>
      <c r="P315" s="50"/>
      <c r="Q315" s="48">
        <v>5000.0</v>
      </c>
      <c r="R315" s="28"/>
      <c r="S315" s="28">
        <f t="shared" si="19"/>
        <v>1</v>
      </c>
      <c r="T315" s="28"/>
      <c r="U315" s="28"/>
      <c r="V315" s="28"/>
    </row>
    <row r="316">
      <c r="A316" s="25" t="s">
        <v>107</v>
      </c>
      <c r="B316" s="35"/>
      <c r="C316" s="35"/>
      <c r="D316" s="35" t="s">
        <v>1949</v>
      </c>
      <c r="E316" s="27" t="s">
        <v>11705</v>
      </c>
      <c r="F316" s="28" t="s">
        <v>11706</v>
      </c>
      <c r="G316" s="28" t="s">
        <v>1902</v>
      </c>
      <c r="H316" s="28" t="s">
        <v>1952</v>
      </c>
      <c r="I316" s="28" t="s">
        <v>11707</v>
      </c>
      <c r="J316" s="28" t="s">
        <v>2205</v>
      </c>
      <c r="K316" s="28" t="s">
        <v>3482</v>
      </c>
      <c r="L316" s="32" t="s">
        <v>1871</v>
      </c>
      <c r="M316" s="32" t="s">
        <v>11084</v>
      </c>
      <c r="N316" s="29">
        <v>0.0</v>
      </c>
      <c r="O316" s="49"/>
      <c r="P316" s="50"/>
      <c r="Q316" s="48">
        <v>6000.0</v>
      </c>
      <c r="R316" s="28"/>
      <c r="S316" s="28">
        <f t="shared" si="19"/>
        <v>1</v>
      </c>
      <c r="T316" s="28"/>
      <c r="U316" s="28"/>
      <c r="V316" s="28"/>
    </row>
    <row r="317">
      <c r="A317" s="25" t="s">
        <v>135</v>
      </c>
      <c r="B317" s="35"/>
      <c r="C317" s="35"/>
      <c r="D317" s="35" t="s">
        <v>1949</v>
      </c>
      <c r="E317" s="27" t="s">
        <v>11708</v>
      </c>
      <c r="F317" s="28" t="s">
        <v>11709</v>
      </c>
      <c r="G317" s="28" t="s">
        <v>1902</v>
      </c>
      <c r="H317" s="28" t="s">
        <v>1924</v>
      </c>
      <c r="I317" s="28" t="s">
        <v>11710</v>
      </c>
      <c r="J317" s="28" t="s">
        <v>130</v>
      </c>
      <c r="K317" s="28" t="s">
        <v>88</v>
      </c>
      <c r="L317" s="32" t="s">
        <v>1436</v>
      </c>
      <c r="M317" s="32" t="s">
        <v>11084</v>
      </c>
      <c r="N317" s="29">
        <v>0.0</v>
      </c>
      <c r="O317" s="49"/>
      <c r="P317" s="50"/>
      <c r="Q317" s="48">
        <v>10200.0</v>
      </c>
      <c r="R317" s="28"/>
      <c r="S317" s="28">
        <f t="shared" si="19"/>
        <v>1</v>
      </c>
      <c r="T317" s="28"/>
      <c r="U317" s="28"/>
      <c r="V317" s="28"/>
    </row>
    <row r="318">
      <c r="A318" s="25" t="s">
        <v>147</v>
      </c>
      <c r="B318" s="35"/>
      <c r="C318" s="35"/>
      <c r="D318" s="35" t="s">
        <v>1949</v>
      </c>
      <c r="E318" s="27" t="s">
        <v>11711</v>
      </c>
      <c r="F318" s="28" t="s">
        <v>11712</v>
      </c>
      <c r="G318" s="28" t="s">
        <v>1902</v>
      </c>
      <c r="H318" s="28" t="s">
        <v>1952</v>
      </c>
      <c r="I318" s="28" t="s">
        <v>11713</v>
      </c>
      <c r="J318" s="28" t="s">
        <v>79</v>
      </c>
      <c r="K318" s="28" t="s">
        <v>5247</v>
      </c>
      <c r="L318" s="32" t="s">
        <v>1871</v>
      </c>
      <c r="M318" s="32" t="s">
        <v>11084</v>
      </c>
      <c r="N318" s="29">
        <v>0.0</v>
      </c>
      <c r="O318" s="49"/>
      <c r="P318" s="50"/>
      <c r="Q318" s="48">
        <v>12000.0</v>
      </c>
      <c r="R318" s="28"/>
      <c r="S318" s="28">
        <f t="shared" si="19"/>
        <v>1</v>
      </c>
      <c r="T318" s="28"/>
      <c r="U318" s="28"/>
      <c r="V318" s="28"/>
    </row>
    <row r="319">
      <c r="A319" s="25" t="s">
        <v>33</v>
      </c>
      <c r="B319" s="35"/>
      <c r="C319" s="35"/>
      <c r="D319" s="35" t="s">
        <v>1949</v>
      </c>
      <c r="E319" s="27" t="s">
        <v>11714</v>
      </c>
      <c r="F319" s="28" t="s">
        <v>11715</v>
      </c>
      <c r="G319" s="28" t="s">
        <v>1902</v>
      </c>
      <c r="H319" s="28" t="s">
        <v>1952</v>
      </c>
      <c r="I319" s="28" t="s">
        <v>11716</v>
      </c>
      <c r="J319" s="28" t="s">
        <v>2205</v>
      </c>
      <c r="K319" s="28" t="s">
        <v>75</v>
      </c>
      <c r="L319" s="32" t="s">
        <v>11717</v>
      </c>
      <c r="M319" s="32" t="s">
        <v>11084</v>
      </c>
      <c r="N319" s="29">
        <v>0.0</v>
      </c>
      <c r="O319" s="49"/>
      <c r="P319" s="50"/>
      <c r="Q319" s="48">
        <v>30000.0</v>
      </c>
      <c r="R319" s="28"/>
      <c r="S319" s="28">
        <f t="shared" si="19"/>
        <v>1</v>
      </c>
      <c r="T319" s="28"/>
      <c r="U319" s="28"/>
      <c r="V319" s="28"/>
    </row>
    <row r="320">
      <c r="A320" s="25" t="s">
        <v>12</v>
      </c>
      <c r="B320" s="35"/>
      <c r="C320" s="35"/>
      <c r="D320" s="35" t="s">
        <v>1949</v>
      </c>
      <c r="E320" s="27" t="s">
        <v>11718</v>
      </c>
      <c r="F320" s="28" t="s">
        <v>11719</v>
      </c>
      <c r="G320" s="28" t="s">
        <v>1902</v>
      </c>
      <c r="H320" s="28" t="s">
        <v>1924</v>
      </c>
      <c r="I320" s="28" t="s">
        <v>11720</v>
      </c>
      <c r="J320" s="28" t="s">
        <v>48</v>
      </c>
      <c r="K320" s="28" t="s">
        <v>1978</v>
      </c>
      <c r="L320" s="32" t="s">
        <v>1736</v>
      </c>
      <c r="M320" s="32" t="s">
        <v>11084</v>
      </c>
      <c r="N320" s="29">
        <v>0.0</v>
      </c>
      <c r="O320" s="49"/>
      <c r="P320" s="50"/>
      <c r="Q320" s="48">
        <v>12000.0</v>
      </c>
      <c r="R320" s="28"/>
      <c r="S320" s="28">
        <f t="shared" si="19"/>
        <v>1</v>
      </c>
      <c r="T320" s="28"/>
      <c r="U320" s="28"/>
      <c r="V320" s="28"/>
    </row>
    <row r="321">
      <c r="A321" s="25" t="s">
        <v>153</v>
      </c>
      <c r="B321" s="35"/>
      <c r="C321" s="35"/>
      <c r="D321" s="35" t="s">
        <v>1949</v>
      </c>
      <c r="E321" s="27" t="s">
        <v>11721</v>
      </c>
      <c r="F321" s="28" t="s">
        <v>11722</v>
      </c>
      <c r="G321" s="28" t="s">
        <v>1905</v>
      </c>
      <c r="H321" s="28" t="s">
        <v>1924</v>
      </c>
      <c r="I321" s="28" t="s">
        <v>11723</v>
      </c>
      <c r="J321" s="28" t="s">
        <v>2391</v>
      </c>
      <c r="K321" s="28" t="s">
        <v>2300</v>
      </c>
      <c r="L321" s="32" t="s">
        <v>1791</v>
      </c>
      <c r="M321" s="32" t="s">
        <v>11084</v>
      </c>
      <c r="N321" s="29">
        <v>0.0</v>
      </c>
      <c r="O321" s="49"/>
      <c r="P321" s="50"/>
      <c r="Q321" s="48">
        <v>7200.0</v>
      </c>
      <c r="R321" s="28"/>
      <c r="S321" s="28">
        <f t="shared" si="19"/>
        <v>1</v>
      </c>
      <c r="T321" s="28"/>
      <c r="U321" s="28"/>
      <c r="V321" s="28"/>
    </row>
    <row r="322">
      <c r="A322" s="25" t="s">
        <v>10</v>
      </c>
      <c r="B322" s="35"/>
      <c r="C322" s="35"/>
      <c r="D322" s="35" t="s">
        <v>1949</v>
      </c>
      <c r="E322" s="27" t="s">
        <v>11724</v>
      </c>
      <c r="F322" s="28" t="s">
        <v>11725</v>
      </c>
      <c r="G322" s="28" t="s">
        <v>1905</v>
      </c>
      <c r="H322" s="28" t="s">
        <v>1924</v>
      </c>
      <c r="I322" s="28" t="s">
        <v>11726</v>
      </c>
      <c r="J322" s="28" t="s">
        <v>9</v>
      </c>
      <c r="K322" s="28" t="s">
        <v>6919</v>
      </c>
      <c r="L322" s="32" t="s">
        <v>1529</v>
      </c>
      <c r="M322" s="32" t="s">
        <v>11084</v>
      </c>
      <c r="N322" s="29">
        <v>0.0</v>
      </c>
      <c r="O322" s="49"/>
      <c r="P322" s="50"/>
      <c r="Q322" s="48">
        <v>9600.0</v>
      </c>
      <c r="R322" s="28"/>
      <c r="S322" s="28">
        <f t="shared" si="19"/>
        <v>1</v>
      </c>
      <c r="T322" s="28"/>
      <c r="U322" s="28"/>
      <c r="V322" s="28"/>
    </row>
    <row r="323">
      <c r="A323" s="25" t="s">
        <v>61</v>
      </c>
      <c r="B323" s="35"/>
      <c r="C323" s="35"/>
      <c r="D323" s="35" t="s">
        <v>1949</v>
      </c>
      <c r="E323" s="27" t="s">
        <v>11727</v>
      </c>
      <c r="F323" s="28" t="s">
        <v>11728</v>
      </c>
      <c r="G323" s="28" t="s">
        <v>1905</v>
      </c>
      <c r="H323" s="28" t="s">
        <v>1924</v>
      </c>
      <c r="I323" s="28" t="s">
        <v>11729</v>
      </c>
      <c r="J323" s="28" t="s">
        <v>3486</v>
      </c>
      <c r="K323" s="28" t="s">
        <v>2209</v>
      </c>
      <c r="L323" s="32" t="s">
        <v>11686</v>
      </c>
      <c r="M323" s="32" t="s">
        <v>11084</v>
      </c>
      <c r="N323" s="29">
        <v>0.0</v>
      </c>
      <c r="O323" s="49"/>
      <c r="P323" s="50"/>
      <c r="Q323" s="48">
        <v>7000.0</v>
      </c>
      <c r="R323" s="28"/>
      <c r="S323" s="28">
        <f t="shared" si="19"/>
        <v>1</v>
      </c>
      <c r="T323" s="28"/>
      <c r="U323" s="28"/>
      <c r="V323" s="28"/>
    </row>
    <row r="324">
      <c r="A324" s="25" t="s">
        <v>21</v>
      </c>
      <c r="B324" s="35"/>
      <c r="C324" s="35"/>
      <c r="D324" s="35" t="s">
        <v>1949</v>
      </c>
      <c r="E324" s="27" t="s">
        <v>11730</v>
      </c>
      <c r="F324" s="28" t="s">
        <v>11731</v>
      </c>
      <c r="G324" s="28" t="s">
        <v>1902</v>
      </c>
      <c r="H324" s="28" t="s">
        <v>1924</v>
      </c>
      <c r="I324" s="28" t="s">
        <v>11732</v>
      </c>
      <c r="J324" s="28" t="s">
        <v>2505</v>
      </c>
      <c r="K324" s="28" t="s">
        <v>107</v>
      </c>
      <c r="L324" s="32" t="s">
        <v>1454</v>
      </c>
      <c r="M324" s="32" t="s">
        <v>11084</v>
      </c>
      <c r="N324" s="29">
        <v>0.0</v>
      </c>
      <c r="O324" s="49"/>
      <c r="P324" s="50"/>
      <c r="Q324" s="48">
        <v>12000.0</v>
      </c>
      <c r="R324" s="28"/>
      <c r="S324" s="28">
        <f t="shared" si="19"/>
        <v>1</v>
      </c>
      <c r="T324" s="28"/>
      <c r="U324" s="28"/>
      <c r="V324" s="28"/>
    </row>
    <row r="325">
      <c r="A325" s="25" t="s">
        <v>10</v>
      </c>
      <c r="B325" s="35"/>
      <c r="C325" s="35"/>
      <c r="D325" s="35" t="s">
        <v>1949</v>
      </c>
      <c r="E325" s="27" t="s">
        <v>11733</v>
      </c>
      <c r="F325" s="28" t="s">
        <v>11734</v>
      </c>
      <c r="G325" s="28" t="s">
        <v>1902</v>
      </c>
      <c r="H325" s="28" t="s">
        <v>1924</v>
      </c>
      <c r="I325" s="28" t="s">
        <v>11735</v>
      </c>
      <c r="J325" s="28" t="s">
        <v>9</v>
      </c>
      <c r="K325" s="28" t="s">
        <v>8744</v>
      </c>
      <c r="L325" s="32" t="s">
        <v>1577</v>
      </c>
      <c r="M325" s="32" t="s">
        <v>11084</v>
      </c>
      <c r="N325" s="29">
        <v>0.0</v>
      </c>
      <c r="O325" s="49"/>
      <c r="P325" s="50"/>
      <c r="Q325" s="48">
        <v>9600.0</v>
      </c>
      <c r="R325" s="28"/>
      <c r="S325" s="28">
        <f t="shared" si="19"/>
        <v>1</v>
      </c>
      <c r="T325" s="28"/>
      <c r="U325" s="28"/>
      <c r="V325" s="28"/>
    </row>
    <row r="326">
      <c r="A326" s="25" t="s">
        <v>128</v>
      </c>
      <c r="B326" s="35"/>
      <c r="C326" s="35"/>
      <c r="D326" s="35" t="s">
        <v>1949</v>
      </c>
      <c r="E326" s="27" t="s">
        <v>11736</v>
      </c>
      <c r="F326" s="28" t="s">
        <v>11737</v>
      </c>
      <c r="G326" s="28" t="s">
        <v>1905</v>
      </c>
      <c r="H326" s="28" t="s">
        <v>1924</v>
      </c>
      <c r="I326" s="28" t="s">
        <v>11738</v>
      </c>
      <c r="J326" s="28" t="s">
        <v>3882</v>
      </c>
      <c r="K326" s="28" t="s">
        <v>3486</v>
      </c>
      <c r="L326" s="32" t="s">
        <v>1878</v>
      </c>
      <c r="M326" s="32" t="s">
        <v>11084</v>
      </c>
      <c r="N326" s="29">
        <v>0.0</v>
      </c>
      <c r="O326" s="49"/>
      <c r="P326" s="50"/>
      <c r="Q326" s="48">
        <v>7200.0</v>
      </c>
      <c r="R326" s="28"/>
      <c r="S326" s="28">
        <f t="shared" si="19"/>
        <v>1</v>
      </c>
      <c r="T326" s="28"/>
      <c r="U326" s="28"/>
      <c r="V326" s="28"/>
    </row>
    <row r="327">
      <c r="A327" s="25" t="s">
        <v>150</v>
      </c>
      <c r="B327" s="35"/>
      <c r="C327" s="35"/>
      <c r="D327" s="35" t="s">
        <v>1949</v>
      </c>
      <c r="E327" s="27" t="s">
        <v>11739</v>
      </c>
      <c r="F327" s="28" t="s">
        <v>11740</v>
      </c>
      <c r="G327" s="28" t="s">
        <v>1902</v>
      </c>
      <c r="H327" s="28" t="s">
        <v>1944</v>
      </c>
      <c r="I327" s="28" t="s">
        <v>11741</v>
      </c>
      <c r="J327" s="28" t="s">
        <v>48</v>
      </c>
      <c r="K327" s="28" t="s">
        <v>11742</v>
      </c>
      <c r="L327" s="32" t="s">
        <v>1844</v>
      </c>
      <c r="M327" s="32" t="s">
        <v>11084</v>
      </c>
      <c r="N327" s="29">
        <v>0.0</v>
      </c>
      <c r="O327" s="49"/>
      <c r="P327" s="50"/>
      <c r="Q327" s="48">
        <v>12600.0</v>
      </c>
      <c r="R327" s="28"/>
      <c r="S327" s="28">
        <f t="shared" si="19"/>
        <v>1</v>
      </c>
      <c r="T327" s="28"/>
      <c r="U327" s="28"/>
      <c r="V327" s="28"/>
    </row>
    <row r="328">
      <c r="A328" s="25" t="s">
        <v>21</v>
      </c>
      <c r="B328" s="35"/>
      <c r="C328" s="35"/>
      <c r="D328" s="35" t="s">
        <v>1949</v>
      </c>
      <c r="E328" s="27" t="s">
        <v>11743</v>
      </c>
      <c r="F328" s="28" t="s">
        <v>11744</v>
      </c>
      <c r="G328" s="28" t="s">
        <v>1905</v>
      </c>
      <c r="H328" s="28" t="s">
        <v>1924</v>
      </c>
      <c r="I328" s="28" t="s">
        <v>11745</v>
      </c>
      <c r="J328" s="28" t="s">
        <v>2505</v>
      </c>
      <c r="K328" s="28" t="s">
        <v>70</v>
      </c>
      <c r="L328" s="32" t="s">
        <v>1529</v>
      </c>
      <c r="M328" s="32" t="s">
        <v>11084</v>
      </c>
      <c r="N328" s="29">
        <v>0.0</v>
      </c>
      <c r="O328" s="49"/>
      <c r="P328" s="50"/>
      <c r="Q328" s="48">
        <v>12000.0</v>
      </c>
      <c r="R328" s="28"/>
      <c r="S328" s="28">
        <f t="shared" si="19"/>
        <v>1</v>
      </c>
      <c r="T328" s="28"/>
      <c r="U328" s="28"/>
      <c r="V328" s="28"/>
    </row>
    <row r="329">
      <c r="A329" s="25" t="s">
        <v>145</v>
      </c>
      <c r="B329" s="35"/>
      <c r="C329" s="35"/>
      <c r="D329" s="35" t="s">
        <v>1949</v>
      </c>
      <c r="E329" s="27" t="s">
        <v>11746</v>
      </c>
      <c r="F329" s="28" t="s">
        <v>11747</v>
      </c>
      <c r="G329" s="28" t="s">
        <v>1905</v>
      </c>
      <c r="H329" s="28" t="s">
        <v>1924</v>
      </c>
      <c r="I329" s="28" t="s">
        <v>11748</v>
      </c>
      <c r="J329" s="28" t="s">
        <v>111</v>
      </c>
      <c r="K329" s="28" t="s">
        <v>2505</v>
      </c>
      <c r="L329" s="32" t="s">
        <v>1454</v>
      </c>
      <c r="M329" s="32" t="s">
        <v>11084</v>
      </c>
      <c r="N329" s="29">
        <v>0.0</v>
      </c>
      <c r="O329" s="49"/>
      <c r="P329" s="50"/>
      <c r="Q329" s="48">
        <v>17500.0</v>
      </c>
      <c r="R329" s="28"/>
      <c r="S329" s="28">
        <f t="shared" si="19"/>
        <v>1</v>
      </c>
      <c r="T329" s="28"/>
      <c r="U329" s="28"/>
      <c r="V329" s="28"/>
    </row>
    <row r="330">
      <c r="A330" s="25" t="s">
        <v>66</v>
      </c>
      <c r="B330" s="35"/>
      <c r="C330" s="35"/>
      <c r="D330" s="35" t="s">
        <v>1949</v>
      </c>
      <c r="E330" s="27" t="s">
        <v>11749</v>
      </c>
      <c r="F330" s="28" t="s">
        <v>11750</v>
      </c>
      <c r="G330" s="28" t="s">
        <v>1905</v>
      </c>
      <c r="H330" s="28" t="s">
        <v>1924</v>
      </c>
      <c r="I330" s="28" t="s">
        <v>11751</v>
      </c>
      <c r="J330" s="28" t="s">
        <v>1968</v>
      </c>
      <c r="K330" s="28" t="s">
        <v>2391</v>
      </c>
      <c r="L330" s="32" t="s">
        <v>1807</v>
      </c>
      <c r="M330" s="32" t="s">
        <v>11084</v>
      </c>
      <c r="N330" s="29">
        <v>0.0</v>
      </c>
      <c r="O330" s="49"/>
      <c r="P330" s="50"/>
      <c r="Q330" s="48">
        <v>12000.0</v>
      </c>
      <c r="R330" s="28"/>
      <c r="S330" s="28">
        <f t="shared" si="19"/>
        <v>1</v>
      </c>
      <c r="T330" s="28"/>
      <c r="U330" s="28"/>
      <c r="V330" s="28"/>
    </row>
    <row r="331">
      <c r="A331" s="25" t="s">
        <v>150</v>
      </c>
      <c r="B331" s="35"/>
      <c r="C331" s="35"/>
      <c r="D331" s="35" t="s">
        <v>1949</v>
      </c>
      <c r="E331" s="27" t="s">
        <v>11752</v>
      </c>
      <c r="F331" s="28" t="s">
        <v>11753</v>
      </c>
      <c r="G331" s="28" t="s">
        <v>1902</v>
      </c>
      <c r="H331" s="28" t="s">
        <v>1924</v>
      </c>
      <c r="I331" s="28" t="s">
        <v>11754</v>
      </c>
      <c r="J331" s="28" t="s">
        <v>48</v>
      </c>
      <c r="K331" s="28" t="s">
        <v>127</v>
      </c>
      <c r="L331" s="32" t="s">
        <v>1418</v>
      </c>
      <c r="M331" s="32" t="s">
        <v>11084</v>
      </c>
      <c r="N331" s="29">
        <v>0.0</v>
      </c>
      <c r="O331" s="49"/>
      <c r="P331" s="50"/>
      <c r="Q331" s="48">
        <v>12600.0</v>
      </c>
      <c r="R331" s="28"/>
      <c r="S331" s="28">
        <f t="shared" si="19"/>
        <v>1</v>
      </c>
      <c r="T331" s="28"/>
      <c r="U331" s="28"/>
      <c r="V331" s="28"/>
    </row>
    <row r="332">
      <c r="A332" s="25" t="s">
        <v>120</v>
      </c>
      <c r="B332" s="35"/>
      <c r="C332" s="35"/>
      <c r="D332" s="35" t="s">
        <v>1949</v>
      </c>
      <c r="E332" s="27" t="s">
        <v>11755</v>
      </c>
      <c r="F332" s="28" t="s">
        <v>11756</v>
      </c>
      <c r="G332" s="28" t="s">
        <v>1902</v>
      </c>
      <c r="H332" s="28" t="s">
        <v>1924</v>
      </c>
      <c r="I332" s="28" t="s">
        <v>11757</v>
      </c>
      <c r="J332" s="28" t="s">
        <v>2361</v>
      </c>
      <c r="K332" s="28" t="s">
        <v>3226</v>
      </c>
      <c r="L332" s="32" t="s">
        <v>1823</v>
      </c>
      <c r="M332" s="32" t="s">
        <v>11084</v>
      </c>
      <c r="N332" s="29">
        <v>0.0</v>
      </c>
      <c r="O332" s="49"/>
      <c r="P332" s="50"/>
      <c r="Q332" s="48">
        <v>7500.0</v>
      </c>
      <c r="R332" s="28"/>
      <c r="S332" s="28">
        <f t="shared" si="19"/>
        <v>1</v>
      </c>
      <c r="T332" s="28"/>
      <c r="U332" s="28"/>
      <c r="V332" s="28"/>
    </row>
    <row r="333">
      <c r="A333" s="25" t="s">
        <v>16</v>
      </c>
      <c r="B333" s="35"/>
      <c r="C333" s="35"/>
      <c r="D333" s="35" t="s">
        <v>1949</v>
      </c>
      <c r="E333" s="27" t="s">
        <v>11758</v>
      </c>
      <c r="F333" s="28" t="s">
        <v>11759</v>
      </c>
      <c r="G333" s="28" t="s">
        <v>1902</v>
      </c>
      <c r="H333" s="28" t="s">
        <v>1924</v>
      </c>
      <c r="I333" s="28" t="s">
        <v>11760</v>
      </c>
      <c r="J333" s="28" t="s">
        <v>88</v>
      </c>
      <c r="K333" s="28" t="s">
        <v>48</v>
      </c>
      <c r="L333" s="32" t="s">
        <v>1614</v>
      </c>
      <c r="M333" s="32" t="s">
        <v>11084</v>
      </c>
      <c r="N333" s="29">
        <v>0.0</v>
      </c>
      <c r="O333" s="49"/>
      <c r="P333" s="50"/>
      <c r="Q333" s="48">
        <v>15000.0</v>
      </c>
      <c r="R333" s="28"/>
      <c r="S333" s="28">
        <f t="shared" si="19"/>
        <v>1</v>
      </c>
      <c r="T333" s="28"/>
      <c r="U333" s="28"/>
      <c r="V333" s="28"/>
    </row>
    <row r="334">
      <c r="A334" s="25" t="s">
        <v>156</v>
      </c>
      <c r="B334" s="35"/>
      <c r="C334" s="35"/>
      <c r="D334" s="35" t="s">
        <v>1949</v>
      </c>
      <c r="E334" s="27" t="s">
        <v>11761</v>
      </c>
      <c r="F334" s="28" t="s">
        <v>11762</v>
      </c>
      <c r="G334" s="28" t="s">
        <v>1905</v>
      </c>
      <c r="H334" s="28" t="s">
        <v>1924</v>
      </c>
      <c r="I334" s="28" t="s">
        <v>11763</v>
      </c>
      <c r="J334" s="28" t="s">
        <v>2205</v>
      </c>
      <c r="K334" s="28" t="s">
        <v>2484</v>
      </c>
      <c r="L334" s="32" t="s">
        <v>1418</v>
      </c>
      <c r="M334" s="32" t="s">
        <v>11084</v>
      </c>
      <c r="N334" s="29">
        <v>0.0</v>
      </c>
      <c r="O334" s="49"/>
      <c r="P334" s="50"/>
      <c r="Q334" s="48">
        <v>10800.0</v>
      </c>
      <c r="R334" s="28"/>
      <c r="S334" s="28">
        <f t="shared" si="19"/>
        <v>1</v>
      </c>
      <c r="T334" s="28"/>
      <c r="U334" s="28"/>
      <c r="V334" s="28"/>
    </row>
    <row r="335">
      <c r="A335" s="25" t="s">
        <v>147</v>
      </c>
      <c r="B335" s="35"/>
      <c r="C335" s="35"/>
      <c r="D335" s="35" t="s">
        <v>1949</v>
      </c>
      <c r="E335" s="27" t="s">
        <v>11764</v>
      </c>
      <c r="F335" s="28" t="s">
        <v>11765</v>
      </c>
      <c r="G335" s="28" t="s">
        <v>1905</v>
      </c>
      <c r="H335" s="28" t="s">
        <v>1924</v>
      </c>
      <c r="I335" s="28" t="s">
        <v>11766</v>
      </c>
      <c r="J335" s="28" t="s">
        <v>79</v>
      </c>
      <c r="K335" s="28" t="s">
        <v>107</v>
      </c>
      <c r="L335" s="32" t="s">
        <v>11767</v>
      </c>
      <c r="M335" s="32" t="s">
        <v>11084</v>
      </c>
      <c r="N335" s="29">
        <v>0.0</v>
      </c>
      <c r="O335" s="49"/>
      <c r="P335" s="50"/>
      <c r="Q335" s="48">
        <v>12000.0</v>
      </c>
      <c r="R335" s="28"/>
      <c r="S335" s="28">
        <f t="shared" si="19"/>
        <v>1</v>
      </c>
      <c r="T335" s="28"/>
      <c r="U335" s="28"/>
      <c r="V335" s="28"/>
    </row>
    <row r="336">
      <c r="A336" s="25" t="s">
        <v>155</v>
      </c>
      <c r="B336" s="35"/>
      <c r="C336" s="35"/>
      <c r="D336" s="35" t="s">
        <v>1949</v>
      </c>
      <c r="E336" s="27" t="s">
        <v>11768</v>
      </c>
      <c r="F336" s="28" t="s">
        <v>11769</v>
      </c>
      <c r="G336" s="28" t="s">
        <v>1902</v>
      </c>
      <c r="H336" s="28" t="s">
        <v>1924</v>
      </c>
      <c r="I336" s="28" t="s">
        <v>11770</v>
      </c>
      <c r="J336" s="28" t="s">
        <v>88</v>
      </c>
      <c r="K336" s="28" t="s">
        <v>11771</v>
      </c>
      <c r="L336" s="32" t="s">
        <v>1501</v>
      </c>
      <c r="M336" s="32" t="s">
        <v>11084</v>
      </c>
      <c r="N336" s="29">
        <v>0.0</v>
      </c>
      <c r="O336" s="49"/>
      <c r="P336" s="50"/>
      <c r="Q336" s="48">
        <v>6000.0</v>
      </c>
      <c r="R336" s="28"/>
      <c r="S336" s="28">
        <f t="shared" si="19"/>
        <v>1</v>
      </c>
      <c r="T336" s="28"/>
      <c r="U336" s="28"/>
      <c r="V336" s="28"/>
    </row>
    <row r="337">
      <c r="A337" s="25" t="s">
        <v>144</v>
      </c>
      <c r="B337" s="35"/>
      <c r="C337" s="35"/>
      <c r="D337" s="35" t="s">
        <v>1949</v>
      </c>
      <c r="E337" s="27" t="s">
        <v>11772</v>
      </c>
      <c r="F337" s="28" t="s">
        <v>11773</v>
      </c>
      <c r="G337" s="28" t="s">
        <v>1902</v>
      </c>
      <c r="H337" s="28" t="s">
        <v>1924</v>
      </c>
      <c r="I337" s="28" t="s">
        <v>11774</v>
      </c>
      <c r="J337" s="28" t="s">
        <v>130</v>
      </c>
      <c r="K337" s="28" t="s">
        <v>2314</v>
      </c>
      <c r="L337" s="32" t="s">
        <v>1693</v>
      </c>
      <c r="M337" s="32" t="s">
        <v>11084</v>
      </c>
      <c r="N337" s="29">
        <v>0.0</v>
      </c>
      <c r="O337" s="49"/>
      <c r="P337" s="50"/>
      <c r="Q337" s="48">
        <v>45000.0</v>
      </c>
      <c r="R337" s="28"/>
      <c r="S337" s="28">
        <f t="shared" si="19"/>
        <v>1</v>
      </c>
      <c r="T337" s="28"/>
      <c r="U337" s="28"/>
      <c r="V337" s="28"/>
    </row>
    <row r="338">
      <c r="A338" s="25" t="s">
        <v>144</v>
      </c>
      <c r="B338" s="35"/>
      <c r="C338" s="35"/>
      <c r="D338" s="35" t="s">
        <v>1983</v>
      </c>
      <c r="E338" s="27" t="s">
        <v>11775</v>
      </c>
      <c r="F338" s="28" t="s">
        <v>11776</v>
      </c>
      <c r="G338" s="28" t="s">
        <v>1905</v>
      </c>
      <c r="H338" s="28" t="s">
        <v>1952</v>
      </c>
      <c r="I338" s="28" t="s">
        <v>11777</v>
      </c>
      <c r="J338" s="28" t="s">
        <v>130</v>
      </c>
      <c r="K338" s="28" t="s">
        <v>79</v>
      </c>
      <c r="L338" s="32" t="s">
        <v>11778</v>
      </c>
      <c r="M338" s="32" t="s">
        <v>11084</v>
      </c>
      <c r="N338" s="29">
        <v>0.0</v>
      </c>
      <c r="O338" s="49"/>
      <c r="P338" s="50"/>
      <c r="Q338" s="48">
        <v>45000.0</v>
      </c>
      <c r="R338" s="28"/>
      <c r="S338" s="28">
        <f t="shared" si="19"/>
        <v>1</v>
      </c>
      <c r="T338" s="28"/>
      <c r="U338" s="28"/>
      <c r="V338" s="28"/>
    </row>
    <row r="339">
      <c r="A339" s="25" t="s">
        <v>17</v>
      </c>
      <c r="B339" s="35"/>
      <c r="C339" s="35"/>
      <c r="D339" s="35" t="s">
        <v>1983</v>
      </c>
      <c r="E339" s="27" t="s">
        <v>11779</v>
      </c>
      <c r="F339" s="28" t="s">
        <v>11780</v>
      </c>
      <c r="G339" s="28" t="s">
        <v>1902</v>
      </c>
      <c r="H339" s="28" t="s">
        <v>1924</v>
      </c>
      <c r="I339" s="28" t="s">
        <v>11781</v>
      </c>
      <c r="J339" s="28" t="s">
        <v>111</v>
      </c>
      <c r="K339" s="28" t="s">
        <v>2111</v>
      </c>
      <c r="L339" s="32" t="s">
        <v>11782</v>
      </c>
      <c r="M339" s="32" t="s">
        <v>11084</v>
      </c>
      <c r="N339" s="29">
        <v>0.0</v>
      </c>
      <c r="O339" s="49"/>
      <c r="P339" s="50"/>
      <c r="Q339" s="48">
        <v>5000.0</v>
      </c>
      <c r="R339" s="28"/>
      <c r="S339" s="28">
        <f t="shared" si="19"/>
        <v>1</v>
      </c>
      <c r="T339" s="28"/>
      <c r="U339" s="28"/>
      <c r="V339" s="28"/>
    </row>
    <row r="340">
      <c r="A340" s="25" t="s">
        <v>99</v>
      </c>
      <c r="B340" s="35"/>
      <c r="C340" s="35"/>
      <c r="D340" s="35" t="s">
        <v>1983</v>
      </c>
      <c r="E340" s="27" t="s">
        <v>11783</v>
      </c>
      <c r="F340" s="28" t="s">
        <v>11784</v>
      </c>
      <c r="G340" s="28" t="s">
        <v>1902</v>
      </c>
      <c r="H340" s="28" t="s">
        <v>1924</v>
      </c>
      <c r="I340" s="28" t="s">
        <v>11785</v>
      </c>
      <c r="J340" s="28" t="s">
        <v>146</v>
      </c>
      <c r="K340" s="28" t="s">
        <v>44</v>
      </c>
      <c r="L340" s="32" t="s">
        <v>1693</v>
      </c>
      <c r="M340" s="32" t="s">
        <v>11084</v>
      </c>
      <c r="N340" s="29">
        <v>0.0</v>
      </c>
      <c r="O340" s="49"/>
      <c r="P340" s="50"/>
      <c r="Q340" s="48">
        <v>12000.0</v>
      </c>
      <c r="R340" s="28"/>
      <c r="S340" s="28">
        <f t="shared" si="19"/>
        <v>1</v>
      </c>
      <c r="T340" s="28"/>
      <c r="U340" s="28"/>
      <c r="V340" s="28"/>
    </row>
    <row r="341">
      <c r="A341" s="25" t="s">
        <v>155</v>
      </c>
      <c r="B341" s="35"/>
      <c r="C341" s="35"/>
      <c r="D341" s="35" t="s">
        <v>1983</v>
      </c>
      <c r="E341" s="27" t="s">
        <v>11786</v>
      </c>
      <c r="F341" s="28" t="s">
        <v>11787</v>
      </c>
      <c r="G341" s="28" t="s">
        <v>1905</v>
      </c>
      <c r="H341" s="28" t="s">
        <v>1924</v>
      </c>
      <c r="I341" s="28" t="s">
        <v>11788</v>
      </c>
      <c r="J341" s="28" t="s">
        <v>88</v>
      </c>
      <c r="K341" s="28" t="s">
        <v>7613</v>
      </c>
      <c r="L341" s="32" t="s">
        <v>1669</v>
      </c>
      <c r="M341" s="32" t="s">
        <v>11084</v>
      </c>
      <c r="N341" s="29">
        <v>0.0</v>
      </c>
      <c r="O341" s="49"/>
      <c r="P341" s="50"/>
      <c r="Q341" s="48">
        <v>6000.0</v>
      </c>
      <c r="R341" s="28"/>
      <c r="S341" s="28">
        <f t="shared" si="19"/>
        <v>1</v>
      </c>
      <c r="T341" s="28"/>
      <c r="U341" s="28"/>
      <c r="V341" s="28"/>
    </row>
    <row r="342">
      <c r="A342" s="25" t="s">
        <v>70</v>
      </c>
      <c r="B342" s="35"/>
      <c r="C342" s="35"/>
      <c r="D342" s="35" t="s">
        <v>1983</v>
      </c>
      <c r="E342" s="27" t="s">
        <v>11789</v>
      </c>
      <c r="F342" s="28" t="s">
        <v>11790</v>
      </c>
      <c r="G342" s="28" t="s">
        <v>1905</v>
      </c>
      <c r="H342" s="28" t="s">
        <v>1924</v>
      </c>
      <c r="I342" s="28" t="s">
        <v>11791</v>
      </c>
      <c r="J342" s="28" t="s">
        <v>146</v>
      </c>
      <c r="K342" s="28" t="s">
        <v>48</v>
      </c>
      <c r="L342" s="32" t="s">
        <v>11778</v>
      </c>
      <c r="M342" s="32" t="s">
        <v>11084</v>
      </c>
      <c r="N342" s="29">
        <v>0.0</v>
      </c>
      <c r="O342" s="49"/>
      <c r="P342" s="50"/>
      <c r="Q342" s="48">
        <v>12000.0</v>
      </c>
      <c r="R342" s="28"/>
      <c r="S342" s="28">
        <f t="shared" si="19"/>
        <v>1</v>
      </c>
      <c r="T342" s="28"/>
      <c r="U342" s="28"/>
      <c r="V342" s="28"/>
    </row>
    <row r="343">
      <c r="A343" s="25" t="s">
        <v>90</v>
      </c>
      <c r="B343" s="35"/>
      <c r="C343" s="35"/>
      <c r="D343" s="35" t="s">
        <v>1983</v>
      </c>
      <c r="E343" s="27" t="s">
        <v>11792</v>
      </c>
      <c r="F343" s="28" t="s">
        <v>11793</v>
      </c>
      <c r="G343" s="28" t="s">
        <v>1905</v>
      </c>
      <c r="H343" s="28" t="s">
        <v>1924</v>
      </c>
      <c r="I343" s="28" t="s">
        <v>11794</v>
      </c>
      <c r="J343" s="28" t="s">
        <v>111</v>
      </c>
      <c r="K343" s="28" t="s">
        <v>11795</v>
      </c>
      <c r="L343" s="32" t="s">
        <v>1614</v>
      </c>
      <c r="M343" s="32" t="s">
        <v>11084</v>
      </c>
      <c r="N343" s="29">
        <v>0.0</v>
      </c>
      <c r="O343" s="49"/>
      <c r="P343" s="50"/>
      <c r="Q343" s="48">
        <v>5000.0</v>
      </c>
      <c r="R343" s="28"/>
      <c r="S343" s="28">
        <f t="shared" si="19"/>
        <v>1</v>
      </c>
      <c r="T343" s="28"/>
      <c r="U343" s="28"/>
      <c r="V343" s="28"/>
    </row>
    <row r="344">
      <c r="A344" s="25" t="s">
        <v>122</v>
      </c>
      <c r="B344" s="35"/>
      <c r="C344" s="35"/>
      <c r="D344" s="35" t="s">
        <v>1983</v>
      </c>
      <c r="E344" s="27" t="s">
        <v>11796</v>
      </c>
      <c r="F344" s="28" t="s">
        <v>11797</v>
      </c>
      <c r="G344" s="28" t="s">
        <v>1902</v>
      </c>
      <c r="H344" s="28" t="s">
        <v>1924</v>
      </c>
      <c r="I344" s="28" t="s">
        <v>11798</v>
      </c>
      <c r="J344" s="28" t="s">
        <v>75</v>
      </c>
      <c r="K344" s="28" t="s">
        <v>12</v>
      </c>
      <c r="L344" s="32" t="s">
        <v>1743</v>
      </c>
      <c r="M344" s="32" t="s">
        <v>11084</v>
      </c>
      <c r="N344" s="29">
        <v>0.0</v>
      </c>
      <c r="O344" s="49"/>
      <c r="P344" s="50"/>
      <c r="Q344" s="48">
        <v>12500.0</v>
      </c>
      <c r="R344" s="28"/>
      <c r="S344" s="28">
        <f t="shared" si="19"/>
        <v>1</v>
      </c>
      <c r="T344" s="28"/>
      <c r="U344" s="28"/>
      <c r="V344" s="28"/>
    </row>
    <row r="345">
      <c r="A345" s="25" t="s">
        <v>47</v>
      </c>
      <c r="B345" s="35"/>
      <c r="C345" s="35"/>
      <c r="D345" s="35" t="s">
        <v>1983</v>
      </c>
      <c r="E345" s="27" t="s">
        <v>11799</v>
      </c>
      <c r="F345" s="28" t="s">
        <v>11800</v>
      </c>
      <c r="G345" s="28" t="s">
        <v>1905</v>
      </c>
      <c r="H345" s="28" t="s">
        <v>1924</v>
      </c>
      <c r="I345" s="28" t="s">
        <v>11801</v>
      </c>
      <c r="J345" s="28" t="s">
        <v>2176</v>
      </c>
      <c r="K345" s="28" t="s">
        <v>3692</v>
      </c>
      <c r="L345" s="32" t="s">
        <v>1501</v>
      </c>
      <c r="M345" s="32" t="s">
        <v>11084</v>
      </c>
      <c r="N345" s="29">
        <v>0.0</v>
      </c>
      <c r="O345" s="49"/>
      <c r="P345" s="50"/>
      <c r="Q345" s="48">
        <v>7800.0</v>
      </c>
      <c r="R345" s="28"/>
      <c r="S345" s="28">
        <f t="shared" si="19"/>
        <v>1</v>
      </c>
      <c r="T345" s="28"/>
      <c r="U345" s="28"/>
      <c r="V345" s="28"/>
    </row>
    <row r="346">
      <c r="A346" s="25" t="s">
        <v>10529</v>
      </c>
      <c r="B346" s="35"/>
      <c r="C346" s="35"/>
      <c r="D346" s="35" t="s">
        <v>1983</v>
      </c>
      <c r="E346" s="27" t="s">
        <v>11802</v>
      </c>
      <c r="F346" s="28" t="s">
        <v>11803</v>
      </c>
      <c r="G346" s="28" t="s">
        <v>1905</v>
      </c>
      <c r="H346" s="28" t="s">
        <v>1924</v>
      </c>
      <c r="I346" s="28" t="s">
        <v>11804</v>
      </c>
      <c r="J346" s="28" t="s">
        <v>86</v>
      </c>
      <c r="K346" s="28" t="s">
        <v>11805</v>
      </c>
      <c r="L346" s="32" t="s">
        <v>1598</v>
      </c>
      <c r="M346" s="32" t="s">
        <v>11084</v>
      </c>
      <c r="N346" s="29">
        <v>0.0</v>
      </c>
      <c r="O346" s="49"/>
      <c r="P346" s="50"/>
      <c r="Q346" s="48">
        <v>12500.0</v>
      </c>
      <c r="R346" s="28"/>
      <c r="S346" s="28">
        <f t="shared" si="19"/>
        <v>1</v>
      </c>
      <c r="T346" s="28"/>
      <c r="U346" s="28"/>
      <c r="V346" s="28"/>
    </row>
    <row r="347">
      <c r="A347" s="25" t="s">
        <v>136</v>
      </c>
      <c r="B347" s="35"/>
      <c r="C347" s="35"/>
      <c r="D347" s="35" t="s">
        <v>1983</v>
      </c>
      <c r="E347" s="27" t="s">
        <v>11806</v>
      </c>
      <c r="F347" s="28" t="s">
        <v>11807</v>
      </c>
      <c r="G347" s="28" t="s">
        <v>1902</v>
      </c>
      <c r="H347" s="28" t="s">
        <v>1924</v>
      </c>
      <c r="I347" s="28" t="s">
        <v>11808</v>
      </c>
      <c r="J347" s="28" t="s">
        <v>133</v>
      </c>
      <c r="K347" s="28" t="s">
        <v>44</v>
      </c>
      <c r="L347" s="32" t="s">
        <v>11717</v>
      </c>
      <c r="M347" s="32" t="s">
        <v>11084</v>
      </c>
      <c r="N347" s="29">
        <v>0.0</v>
      </c>
      <c r="O347" s="49"/>
      <c r="P347" s="50"/>
      <c r="Q347" s="48">
        <v>25000.0</v>
      </c>
      <c r="R347" s="28"/>
      <c r="S347" s="28">
        <f t="shared" si="19"/>
        <v>1</v>
      </c>
      <c r="T347" s="28"/>
      <c r="U347" s="28"/>
      <c r="V347" s="28"/>
    </row>
    <row r="348">
      <c r="A348" s="25" t="s">
        <v>11809</v>
      </c>
      <c r="B348" s="35"/>
      <c r="C348" s="35"/>
      <c r="D348" s="35" t="s">
        <v>1983</v>
      </c>
      <c r="E348" s="27" t="s">
        <v>11810</v>
      </c>
      <c r="F348" s="28" t="s">
        <v>11811</v>
      </c>
      <c r="G348" s="28" t="s">
        <v>1902</v>
      </c>
      <c r="H348" s="28" t="s">
        <v>1952</v>
      </c>
      <c r="I348" s="28" t="s">
        <v>11812</v>
      </c>
      <c r="J348" s="28" t="s">
        <v>6560</v>
      </c>
      <c r="K348" s="28" t="s">
        <v>47</v>
      </c>
      <c r="L348" s="32" t="s">
        <v>1693</v>
      </c>
      <c r="M348" s="32" t="s">
        <v>11084</v>
      </c>
      <c r="N348" s="29">
        <v>0.0</v>
      </c>
      <c r="O348" s="49"/>
      <c r="P348" s="50"/>
      <c r="Q348" s="48">
        <v>3500.0</v>
      </c>
      <c r="R348" s="28"/>
      <c r="S348" s="28">
        <f t="shared" si="19"/>
        <v>1</v>
      </c>
      <c r="T348" s="28"/>
      <c r="U348" s="28"/>
      <c r="V348" s="28"/>
    </row>
    <row r="349">
      <c r="A349" s="25" t="s">
        <v>99</v>
      </c>
      <c r="B349" s="35"/>
      <c r="C349" s="35"/>
      <c r="D349" s="35" t="s">
        <v>1983</v>
      </c>
      <c r="E349" s="27" t="s">
        <v>11813</v>
      </c>
      <c r="F349" s="28" t="s">
        <v>11814</v>
      </c>
      <c r="G349" s="28" t="s">
        <v>1902</v>
      </c>
      <c r="H349" s="28" t="s">
        <v>1924</v>
      </c>
      <c r="I349" s="28" t="s">
        <v>11815</v>
      </c>
      <c r="J349" s="28" t="s">
        <v>146</v>
      </c>
      <c r="K349" s="28" t="s">
        <v>4506</v>
      </c>
      <c r="L349" s="32" t="s">
        <v>1693</v>
      </c>
      <c r="M349" s="32" t="s">
        <v>11084</v>
      </c>
      <c r="N349" s="29">
        <v>0.0</v>
      </c>
      <c r="O349" s="49"/>
      <c r="P349" s="50"/>
      <c r="Q349" s="48">
        <v>12000.0</v>
      </c>
      <c r="R349" s="28"/>
      <c r="S349" s="28">
        <f t="shared" si="19"/>
        <v>1</v>
      </c>
      <c r="T349" s="28"/>
      <c r="U349" s="28"/>
      <c r="V349" s="28"/>
    </row>
    <row r="350">
      <c r="A350" s="25" t="s">
        <v>98</v>
      </c>
      <c r="B350" s="35"/>
      <c r="C350" s="35"/>
      <c r="D350" s="35" t="s">
        <v>1983</v>
      </c>
      <c r="E350" s="27" t="s">
        <v>11816</v>
      </c>
      <c r="F350" s="28" t="s">
        <v>11817</v>
      </c>
      <c r="G350" s="28" t="s">
        <v>1902</v>
      </c>
      <c r="H350" s="28" t="s">
        <v>2382</v>
      </c>
      <c r="I350" s="28" t="s">
        <v>11818</v>
      </c>
      <c r="J350" s="28" t="s">
        <v>1978</v>
      </c>
      <c r="K350" s="28" t="s">
        <v>3828</v>
      </c>
      <c r="L350" s="32" t="s">
        <v>1450</v>
      </c>
      <c r="M350" s="32" t="s">
        <v>11084</v>
      </c>
      <c r="N350" s="29">
        <v>0.0</v>
      </c>
      <c r="O350" s="49"/>
      <c r="P350" s="50"/>
      <c r="Q350" s="48">
        <v>12000.0</v>
      </c>
      <c r="R350" s="28"/>
      <c r="S350" s="28">
        <f t="shared" si="19"/>
        <v>1</v>
      </c>
      <c r="T350" s="28"/>
      <c r="U350" s="28"/>
      <c r="V350" s="28"/>
    </row>
    <row r="351">
      <c r="A351" s="25" t="s">
        <v>34</v>
      </c>
      <c r="B351" s="35"/>
      <c r="C351" s="35"/>
      <c r="D351" s="35" t="s">
        <v>1983</v>
      </c>
      <c r="E351" s="27" t="s">
        <v>11819</v>
      </c>
      <c r="F351" s="28" t="s">
        <v>11820</v>
      </c>
      <c r="G351" s="28" t="s">
        <v>1905</v>
      </c>
      <c r="H351" s="28" t="s">
        <v>1924</v>
      </c>
      <c r="I351" s="28" t="s">
        <v>11821</v>
      </c>
      <c r="J351" s="28" t="s">
        <v>2205</v>
      </c>
      <c r="K351" s="28" t="s">
        <v>2402</v>
      </c>
      <c r="L351" s="32" t="s">
        <v>11717</v>
      </c>
      <c r="M351" s="32" t="s">
        <v>11084</v>
      </c>
      <c r="N351" s="29">
        <v>0.0</v>
      </c>
      <c r="O351" s="49"/>
      <c r="P351" s="50"/>
      <c r="Q351" s="48">
        <v>17000.0</v>
      </c>
      <c r="R351" s="28"/>
      <c r="S351" s="28">
        <f t="shared" si="19"/>
        <v>1</v>
      </c>
      <c r="T351" s="28"/>
      <c r="U351" s="28"/>
      <c r="V351" s="28"/>
    </row>
    <row r="352">
      <c r="A352" s="25" t="s">
        <v>155</v>
      </c>
      <c r="B352" s="35"/>
      <c r="C352" s="35"/>
      <c r="D352" s="35" t="s">
        <v>1983</v>
      </c>
      <c r="E352" s="27" t="s">
        <v>11822</v>
      </c>
      <c r="F352" s="28" t="s">
        <v>11823</v>
      </c>
      <c r="G352" s="28" t="s">
        <v>1902</v>
      </c>
      <c r="H352" s="28" t="s">
        <v>1924</v>
      </c>
      <c r="I352" s="28" t="s">
        <v>11824</v>
      </c>
      <c r="J352" s="28" t="s">
        <v>88</v>
      </c>
      <c r="K352" s="28" t="s">
        <v>2391</v>
      </c>
      <c r="L352" s="32" t="s">
        <v>1498</v>
      </c>
      <c r="M352" s="32" t="s">
        <v>11084</v>
      </c>
      <c r="N352" s="29">
        <v>0.0</v>
      </c>
      <c r="O352" s="49"/>
      <c r="P352" s="50"/>
      <c r="Q352" s="48">
        <v>6000.0</v>
      </c>
      <c r="R352" s="28"/>
      <c r="S352" s="28">
        <f t="shared" si="19"/>
        <v>1</v>
      </c>
      <c r="T352" s="28"/>
      <c r="U352" s="28"/>
      <c r="V352" s="28"/>
    </row>
    <row r="353">
      <c r="A353" s="25" t="s">
        <v>72</v>
      </c>
      <c r="B353" s="35"/>
      <c r="C353" s="35"/>
      <c r="D353" s="35" t="s">
        <v>1983</v>
      </c>
      <c r="E353" s="27" t="s">
        <v>11825</v>
      </c>
      <c r="F353" s="28" t="s">
        <v>11826</v>
      </c>
      <c r="G353" s="28" t="s">
        <v>1905</v>
      </c>
      <c r="H353" s="28" t="s">
        <v>1924</v>
      </c>
      <c r="I353" s="28" t="s">
        <v>11827</v>
      </c>
      <c r="J353" s="28" t="s">
        <v>88</v>
      </c>
      <c r="K353" s="28" t="s">
        <v>2201</v>
      </c>
      <c r="L353" s="32" t="s">
        <v>1693</v>
      </c>
      <c r="M353" s="32" t="s">
        <v>11084</v>
      </c>
      <c r="N353" s="29">
        <v>0.0</v>
      </c>
      <c r="O353" s="49"/>
      <c r="P353" s="50"/>
      <c r="Q353" s="48">
        <v>22500.0</v>
      </c>
      <c r="R353" s="28"/>
      <c r="S353" s="28">
        <f t="shared" si="19"/>
        <v>1</v>
      </c>
      <c r="T353" s="28"/>
      <c r="U353" s="28"/>
      <c r="V353" s="28"/>
    </row>
    <row r="354">
      <c r="A354" s="25" t="s">
        <v>104</v>
      </c>
      <c r="B354" s="35"/>
      <c r="C354" s="35"/>
      <c r="D354" s="35" t="s">
        <v>1983</v>
      </c>
      <c r="E354" s="27" t="s">
        <v>11828</v>
      </c>
      <c r="F354" s="28" t="s">
        <v>11829</v>
      </c>
      <c r="G354" s="28" t="s">
        <v>1902</v>
      </c>
      <c r="H354" s="28" t="s">
        <v>1924</v>
      </c>
      <c r="I354" s="28" t="s">
        <v>11830</v>
      </c>
      <c r="J354" s="28" t="s">
        <v>130</v>
      </c>
      <c r="K354" s="28" t="s">
        <v>1982</v>
      </c>
      <c r="L354" s="32" t="s">
        <v>11831</v>
      </c>
      <c r="M354" s="32" t="s">
        <v>11084</v>
      </c>
      <c r="N354" s="29">
        <v>0.0</v>
      </c>
      <c r="O354" s="49"/>
      <c r="P354" s="50"/>
      <c r="Q354" s="48">
        <v>50000.0</v>
      </c>
      <c r="R354" s="28"/>
      <c r="S354" s="28">
        <f t="shared" si="19"/>
        <v>1</v>
      </c>
      <c r="T354" s="28"/>
      <c r="U354" s="28"/>
      <c r="V354" s="28"/>
    </row>
    <row r="355">
      <c r="A355" s="25" t="s">
        <v>10</v>
      </c>
      <c r="B355" s="35"/>
      <c r="C355" s="35"/>
      <c r="D355" s="35" t="s">
        <v>1983</v>
      </c>
      <c r="E355" s="27" t="s">
        <v>11832</v>
      </c>
      <c r="F355" s="28" t="s">
        <v>11833</v>
      </c>
      <c r="G355" s="28" t="s">
        <v>1902</v>
      </c>
      <c r="H355" s="28" t="s">
        <v>1924</v>
      </c>
      <c r="I355" s="28" t="s">
        <v>11834</v>
      </c>
      <c r="J355" s="28" t="s">
        <v>9</v>
      </c>
      <c r="K355" s="28" t="s">
        <v>88</v>
      </c>
      <c r="L355" s="32" t="s">
        <v>11835</v>
      </c>
      <c r="M355" s="32" t="s">
        <v>11084</v>
      </c>
      <c r="N355" s="29">
        <v>0.0</v>
      </c>
      <c r="O355" s="49"/>
      <c r="P355" s="50"/>
      <c r="Q355" s="48">
        <v>9600.0</v>
      </c>
      <c r="R355" s="28"/>
      <c r="S355" s="28">
        <f t="shared" si="19"/>
        <v>1</v>
      </c>
      <c r="T355" s="28"/>
      <c r="U355" s="28"/>
      <c r="V355" s="28"/>
    </row>
    <row r="356">
      <c r="A356" s="25" t="s">
        <v>155</v>
      </c>
      <c r="B356" s="35"/>
      <c r="C356" s="35"/>
      <c r="D356" s="35" t="s">
        <v>1983</v>
      </c>
      <c r="E356" s="27" t="s">
        <v>11836</v>
      </c>
      <c r="F356" s="28" t="s">
        <v>11837</v>
      </c>
      <c r="G356" s="28" t="s">
        <v>1902</v>
      </c>
      <c r="H356" s="28" t="s">
        <v>1924</v>
      </c>
      <c r="I356" s="28" t="s">
        <v>11838</v>
      </c>
      <c r="J356" s="28" t="s">
        <v>88</v>
      </c>
      <c r="K356" s="28" t="s">
        <v>43</v>
      </c>
      <c r="L356" s="32" t="s">
        <v>1693</v>
      </c>
      <c r="M356" s="32" t="s">
        <v>11084</v>
      </c>
      <c r="N356" s="29">
        <v>0.0</v>
      </c>
      <c r="O356" s="49"/>
      <c r="P356" s="50"/>
      <c r="Q356" s="48">
        <v>6000.0</v>
      </c>
      <c r="R356" s="28"/>
      <c r="S356" s="28">
        <f t="shared" si="19"/>
        <v>1</v>
      </c>
      <c r="T356" s="28"/>
      <c r="U356" s="28"/>
      <c r="V356" s="28"/>
    </row>
    <row r="357">
      <c r="A357" s="25" t="s">
        <v>27</v>
      </c>
      <c r="B357" s="35"/>
      <c r="C357" s="35"/>
      <c r="D357" s="35" t="s">
        <v>1983</v>
      </c>
      <c r="E357" s="27" t="s">
        <v>11839</v>
      </c>
      <c r="F357" s="28" t="s">
        <v>11840</v>
      </c>
      <c r="G357" s="28" t="s">
        <v>1905</v>
      </c>
      <c r="H357" s="28" t="s">
        <v>1924</v>
      </c>
      <c r="I357" s="28" t="s">
        <v>11841</v>
      </c>
      <c r="J357" s="28" t="s">
        <v>2422</v>
      </c>
      <c r="K357" s="28" t="s">
        <v>88</v>
      </c>
      <c r="L357" s="32" t="s">
        <v>1604</v>
      </c>
      <c r="M357" s="32" t="s">
        <v>11084</v>
      </c>
      <c r="N357" s="29">
        <v>0.0</v>
      </c>
      <c r="O357" s="28"/>
      <c r="P357" s="50"/>
      <c r="Q357" s="48">
        <v>7500.0</v>
      </c>
      <c r="R357" s="28"/>
      <c r="S357" s="28">
        <f t="shared" si="19"/>
        <v>1</v>
      </c>
      <c r="T357" s="28"/>
      <c r="U357" s="28"/>
      <c r="V357" s="28"/>
    </row>
    <row r="358">
      <c r="D358" s="99"/>
    </row>
    <row r="359">
      <c r="D359" s="99"/>
    </row>
    <row r="360">
      <c r="D360" s="99"/>
    </row>
    <row r="361">
      <c r="D361" s="99"/>
    </row>
    <row r="362">
      <c r="D362" s="99"/>
    </row>
    <row r="363">
      <c r="D363" s="99"/>
    </row>
    <row r="364">
      <c r="D364" s="99"/>
    </row>
    <row r="365">
      <c r="D365" s="99"/>
    </row>
    <row r="366">
      <c r="D366" s="99"/>
    </row>
    <row r="367">
      <c r="D367" s="99"/>
    </row>
    <row r="368">
      <c r="D368" s="99"/>
    </row>
    <row r="369">
      <c r="D369" s="99"/>
    </row>
    <row r="370">
      <c r="D370" s="99"/>
    </row>
    <row r="371">
      <c r="D371" s="99"/>
    </row>
    <row r="372">
      <c r="D372" s="99"/>
    </row>
    <row r="373">
      <c r="D373" s="99"/>
    </row>
    <row r="374">
      <c r="D374" s="99"/>
    </row>
    <row r="375">
      <c r="D375" s="99"/>
    </row>
    <row r="376">
      <c r="D376" s="99"/>
    </row>
    <row r="377">
      <c r="D377" s="99"/>
    </row>
    <row r="378">
      <c r="D378" s="99"/>
    </row>
    <row r="379">
      <c r="D379" s="99"/>
    </row>
    <row r="380">
      <c r="D380" s="99"/>
    </row>
    <row r="381">
      <c r="D381" s="99"/>
    </row>
    <row r="382">
      <c r="D382" s="99"/>
    </row>
    <row r="383">
      <c r="D383" s="99"/>
    </row>
    <row r="384">
      <c r="D384" s="99"/>
    </row>
    <row r="385">
      <c r="D385" s="99"/>
    </row>
    <row r="386">
      <c r="D386" s="99"/>
    </row>
    <row r="387">
      <c r="D387" s="99"/>
    </row>
    <row r="388">
      <c r="D388" s="99"/>
    </row>
    <row r="389">
      <c r="D389" s="99"/>
    </row>
    <row r="390">
      <c r="D390" s="99"/>
    </row>
    <row r="391">
      <c r="D391" s="99"/>
    </row>
    <row r="392">
      <c r="D392" s="99"/>
    </row>
    <row r="393">
      <c r="D393" s="99"/>
    </row>
    <row r="394">
      <c r="D394" s="99"/>
    </row>
    <row r="395">
      <c r="D395" s="99"/>
    </row>
    <row r="396">
      <c r="D396" s="99"/>
    </row>
    <row r="397">
      <c r="D397" s="99"/>
    </row>
    <row r="398">
      <c r="D398" s="99"/>
    </row>
    <row r="399">
      <c r="D399" s="99"/>
    </row>
    <row r="400">
      <c r="D400" s="99"/>
    </row>
    <row r="401">
      <c r="D401" s="99"/>
    </row>
    <row r="402">
      <c r="D402" s="99"/>
    </row>
    <row r="403">
      <c r="D403" s="99"/>
    </row>
    <row r="404">
      <c r="D404" s="99"/>
    </row>
    <row r="405">
      <c r="D405" s="99"/>
    </row>
    <row r="406">
      <c r="D406" s="99"/>
    </row>
    <row r="407">
      <c r="D407" s="99"/>
    </row>
    <row r="408">
      <c r="D408" s="99"/>
    </row>
    <row r="409">
      <c r="D409" s="99"/>
    </row>
    <row r="410">
      <c r="D410" s="99"/>
    </row>
    <row r="411">
      <c r="D411" s="99"/>
    </row>
    <row r="412">
      <c r="D412" s="99"/>
    </row>
    <row r="413">
      <c r="D413" s="99"/>
    </row>
    <row r="414">
      <c r="D414" s="99"/>
    </row>
    <row r="415">
      <c r="D415" s="99"/>
    </row>
    <row r="416">
      <c r="D416" s="99"/>
    </row>
    <row r="417">
      <c r="D417" s="99"/>
    </row>
    <row r="418">
      <c r="D418" s="99"/>
    </row>
    <row r="419">
      <c r="D419" s="99"/>
    </row>
    <row r="420">
      <c r="D420" s="99"/>
    </row>
    <row r="421">
      <c r="D421" s="99"/>
    </row>
    <row r="422">
      <c r="D422" s="99"/>
    </row>
    <row r="423">
      <c r="D423" s="99"/>
    </row>
    <row r="424">
      <c r="D424" s="99"/>
    </row>
    <row r="425">
      <c r="D425" s="99"/>
    </row>
    <row r="426">
      <c r="D426" s="99"/>
    </row>
    <row r="427">
      <c r="D427" s="99"/>
    </row>
    <row r="428">
      <c r="D428" s="99"/>
    </row>
    <row r="429">
      <c r="D429" s="99"/>
    </row>
    <row r="430">
      <c r="D430" s="99"/>
    </row>
    <row r="431">
      <c r="D431" s="99"/>
    </row>
    <row r="432">
      <c r="D432" s="99"/>
    </row>
    <row r="433">
      <c r="D433" s="99"/>
    </row>
    <row r="434">
      <c r="D434" s="99"/>
    </row>
    <row r="435">
      <c r="D435" s="99"/>
    </row>
    <row r="436">
      <c r="D436" s="99"/>
    </row>
    <row r="437">
      <c r="D437" s="99"/>
    </row>
    <row r="438">
      <c r="D438" s="99"/>
    </row>
    <row r="439">
      <c r="D439" s="99"/>
    </row>
    <row r="440">
      <c r="D440" s="99"/>
    </row>
    <row r="441">
      <c r="D441" s="99"/>
    </row>
    <row r="442">
      <c r="D442" s="99"/>
    </row>
    <row r="443">
      <c r="D443" s="99"/>
    </row>
    <row r="444">
      <c r="D444" s="99"/>
    </row>
    <row r="445">
      <c r="D445" s="99"/>
    </row>
    <row r="446">
      <c r="D446" s="99"/>
    </row>
    <row r="447">
      <c r="D447" s="99"/>
    </row>
    <row r="448">
      <c r="D448" s="99"/>
    </row>
    <row r="449">
      <c r="D449" s="99"/>
    </row>
    <row r="450">
      <c r="D450" s="99"/>
    </row>
    <row r="451">
      <c r="D451" s="99"/>
    </row>
    <row r="452">
      <c r="D452" s="99"/>
    </row>
    <row r="453">
      <c r="D453" s="99"/>
    </row>
    <row r="454">
      <c r="D454" s="99"/>
    </row>
    <row r="455">
      <c r="D455" s="99"/>
    </row>
    <row r="456">
      <c r="D456" s="99"/>
    </row>
    <row r="457">
      <c r="D457" s="99"/>
    </row>
    <row r="458">
      <c r="D458" s="99"/>
    </row>
    <row r="459">
      <c r="D459" s="99"/>
    </row>
    <row r="460">
      <c r="D460" s="99"/>
    </row>
    <row r="461">
      <c r="D461" s="99"/>
    </row>
    <row r="462">
      <c r="D462" s="99"/>
    </row>
    <row r="463">
      <c r="D463" s="99"/>
    </row>
    <row r="464">
      <c r="D464" s="99"/>
    </row>
    <row r="465">
      <c r="D465" s="99"/>
    </row>
    <row r="466">
      <c r="D466" s="99"/>
    </row>
    <row r="467">
      <c r="D467" s="99"/>
    </row>
    <row r="468">
      <c r="D468" s="99"/>
    </row>
    <row r="469">
      <c r="D469" s="99"/>
    </row>
    <row r="470">
      <c r="D470" s="99"/>
    </row>
    <row r="471">
      <c r="D471" s="99"/>
    </row>
    <row r="472">
      <c r="D472" s="99"/>
    </row>
    <row r="473">
      <c r="D473" s="99"/>
    </row>
    <row r="474">
      <c r="D474" s="99"/>
    </row>
    <row r="475">
      <c r="D475" s="99"/>
    </row>
    <row r="476">
      <c r="D476" s="99"/>
    </row>
    <row r="477">
      <c r="D477" s="99"/>
    </row>
    <row r="478">
      <c r="D478" s="99"/>
    </row>
    <row r="479">
      <c r="D479" s="99"/>
    </row>
    <row r="480">
      <c r="D480" s="99"/>
    </row>
    <row r="481">
      <c r="D481" s="99"/>
    </row>
    <row r="482">
      <c r="D482" s="99"/>
    </row>
    <row r="483">
      <c r="D483" s="99"/>
    </row>
    <row r="484">
      <c r="D484" s="99"/>
    </row>
    <row r="485">
      <c r="D485" s="99"/>
    </row>
    <row r="486">
      <c r="D486" s="99"/>
    </row>
    <row r="487">
      <c r="D487" s="99"/>
    </row>
    <row r="488">
      <c r="D488" s="99"/>
    </row>
    <row r="489">
      <c r="D489" s="99"/>
    </row>
    <row r="490">
      <c r="D490" s="99"/>
    </row>
    <row r="491">
      <c r="D491" s="99"/>
    </row>
    <row r="492">
      <c r="D492" s="99"/>
    </row>
    <row r="493">
      <c r="D493" s="99"/>
    </row>
    <row r="494">
      <c r="D494" s="99"/>
    </row>
    <row r="495">
      <c r="D495" s="99"/>
    </row>
    <row r="496">
      <c r="D496" s="99"/>
    </row>
    <row r="497">
      <c r="D497" s="99"/>
    </row>
    <row r="498">
      <c r="D498" s="99"/>
    </row>
    <row r="499">
      <c r="D499" s="99"/>
    </row>
    <row r="500">
      <c r="D500" s="99"/>
    </row>
    <row r="501">
      <c r="D501" s="99"/>
    </row>
    <row r="502">
      <c r="D502" s="99"/>
    </row>
    <row r="503">
      <c r="D503" s="99"/>
    </row>
    <row r="504">
      <c r="D504" s="99"/>
    </row>
    <row r="505">
      <c r="D505" s="99"/>
    </row>
    <row r="506">
      <c r="D506" s="99"/>
    </row>
    <row r="507">
      <c r="D507" s="99"/>
    </row>
    <row r="508">
      <c r="D508" s="99"/>
    </row>
    <row r="509">
      <c r="D509" s="99"/>
    </row>
    <row r="510">
      <c r="D510" s="99"/>
    </row>
    <row r="511">
      <c r="D511" s="99"/>
    </row>
    <row r="512">
      <c r="D512" s="99"/>
    </row>
    <row r="513">
      <c r="D513" s="99"/>
    </row>
    <row r="514">
      <c r="D514" s="99"/>
    </row>
    <row r="515">
      <c r="D515" s="99"/>
    </row>
    <row r="516">
      <c r="D516" s="99"/>
    </row>
    <row r="517">
      <c r="D517" s="99"/>
    </row>
    <row r="518">
      <c r="D518" s="99"/>
    </row>
    <row r="519">
      <c r="D519" s="99"/>
    </row>
    <row r="520">
      <c r="D520" s="99"/>
    </row>
    <row r="521">
      <c r="D521" s="99"/>
    </row>
    <row r="522">
      <c r="D522" s="99"/>
    </row>
    <row r="523">
      <c r="D523" s="99"/>
    </row>
    <row r="524">
      <c r="D524" s="99"/>
    </row>
    <row r="525">
      <c r="D525" s="99"/>
    </row>
    <row r="526">
      <c r="D526" s="99"/>
    </row>
    <row r="527">
      <c r="D527" s="99"/>
    </row>
    <row r="528">
      <c r="D528" s="99"/>
    </row>
    <row r="529">
      <c r="D529" s="99"/>
    </row>
    <row r="530">
      <c r="D530" s="99"/>
    </row>
    <row r="531">
      <c r="D531" s="99"/>
    </row>
    <row r="532">
      <c r="D532" s="99"/>
    </row>
    <row r="533">
      <c r="D533" s="99"/>
    </row>
    <row r="534">
      <c r="D534" s="99"/>
    </row>
    <row r="535">
      <c r="D535" s="99"/>
    </row>
    <row r="536">
      <c r="D536" s="99"/>
    </row>
    <row r="537">
      <c r="D537" s="99"/>
    </row>
    <row r="538">
      <c r="D538" s="99"/>
    </row>
    <row r="539">
      <c r="D539" s="99"/>
    </row>
    <row r="540">
      <c r="D540" s="99"/>
    </row>
    <row r="541">
      <c r="D541" s="99"/>
    </row>
    <row r="542">
      <c r="D542" s="99"/>
    </row>
    <row r="543">
      <c r="D543" s="99"/>
    </row>
    <row r="544">
      <c r="D544" s="99"/>
    </row>
    <row r="545">
      <c r="D545" s="99"/>
    </row>
    <row r="546">
      <c r="D546" s="99"/>
    </row>
    <row r="547">
      <c r="D547" s="99"/>
    </row>
    <row r="548">
      <c r="D548" s="99"/>
    </row>
    <row r="549">
      <c r="D549" s="99"/>
    </row>
    <row r="550">
      <c r="D550" s="99"/>
    </row>
    <row r="551">
      <c r="D551" s="99"/>
    </row>
    <row r="552">
      <c r="D552" s="99"/>
    </row>
    <row r="553">
      <c r="D553" s="99"/>
    </row>
    <row r="554">
      <c r="D554" s="99"/>
    </row>
    <row r="555">
      <c r="D555" s="99"/>
    </row>
    <row r="556">
      <c r="D556" s="99"/>
    </row>
    <row r="557">
      <c r="D557" s="99"/>
    </row>
    <row r="558">
      <c r="D558" s="99"/>
    </row>
    <row r="559">
      <c r="D559" s="99"/>
    </row>
    <row r="560">
      <c r="D560" s="99"/>
    </row>
    <row r="561">
      <c r="D561" s="99"/>
    </row>
    <row r="562">
      <c r="D562" s="99"/>
    </row>
    <row r="563">
      <c r="D563" s="99"/>
    </row>
    <row r="564">
      <c r="D564" s="99"/>
    </row>
    <row r="565">
      <c r="D565" s="99"/>
    </row>
    <row r="566">
      <c r="D566" s="99"/>
    </row>
    <row r="567">
      <c r="D567" s="99"/>
    </row>
    <row r="568">
      <c r="D568" s="99"/>
    </row>
    <row r="569">
      <c r="D569" s="99"/>
    </row>
    <row r="570">
      <c r="D570" s="99"/>
    </row>
    <row r="571">
      <c r="D571" s="99"/>
    </row>
    <row r="572">
      <c r="D572" s="99"/>
    </row>
    <row r="573">
      <c r="D573" s="99"/>
    </row>
    <row r="574">
      <c r="D574" s="99"/>
    </row>
    <row r="575">
      <c r="D575" s="99"/>
    </row>
    <row r="576">
      <c r="D576" s="99"/>
    </row>
    <row r="577">
      <c r="D577" s="99"/>
    </row>
    <row r="578">
      <c r="D578" s="99"/>
    </row>
    <row r="579">
      <c r="D579" s="99"/>
    </row>
    <row r="580">
      <c r="D580" s="99"/>
    </row>
    <row r="581">
      <c r="D581" s="99"/>
    </row>
    <row r="582">
      <c r="D582" s="99"/>
    </row>
    <row r="583">
      <c r="D583" s="99"/>
    </row>
    <row r="584">
      <c r="D584" s="99"/>
    </row>
    <row r="585">
      <c r="D585" s="99"/>
    </row>
    <row r="586">
      <c r="D586" s="99"/>
    </row>
    <row r="587">
      <c r="D587" s="99"/>
    </row>
    <row r="588">
      <c r="D588" s="99"/>
    </row>
    <row r="589">
      <c r="D589" s="99"/>
    </row>
    <row r="590">
      <c r="D590" s="99"/>
    </row>
    <row r="591">
      <c r="D591" s="99"/>
    </row>
    <row r="592">
      <c r="D592" s="99"/>
    </row>
    <row r="593">
      <c r="D593" s="99"/>
    </row>
    <row r="594">
      <c r="D594" s="99"/>
    </row>
    <row r="595">
      <c r="D595" s="99"/>
    </row>
    <row r="596">
      <c r="D596" s="99"/>
    </row>
    <row r="597">
      <c r="D597" s="99"/>
    </row>
    <row r="598">
      <c r="D598" s="99"/>
    </row>
    <row r="599">
      <c r="D599" s="99"/>
    </row>
    <row r="600">
      <c r="D600" s="99"/>
    </row>
    <row r="601">
      <c r="D601" s="99"/>
    </row>
    <row r="602">
      <c r="D602" s="99"/>
    </row>
    <row r="603">
      <c r="D603" s="99"/>
    </row>
    <row r="604">
      <c r="D604" s="99"/>
    </row>
    <row r="605">
      <c r="D605" s="99"/>
    </row>
    <row r="606">
      <c r="D606" s="99"/>
    </row>
    <row r="607">
      <c r="D607" s="99"/>
    </row>
    <row r="608">
      <c r="D608" s="99"/>
    </row>
    <row r="609">
      <c r="D609" s="99"/>
    </row>
    <row r="610">
      <c r="D610" s="99"/>
    </row>
    <row r="611">
      <c r="D611" s="99"/>
    </row>
    <row r="612">
      <c r="D612" s="99"/>
    </row>
    <row r="613">
      <c r="D613" s="99"/>
    </row>
    <row r="614">
      <c r="D614" s="99"/>
    </row>
    <row r="615">
      <c r="D615" s="99"/>
    </row>
    <row r="616">
      <c r="D616" s="99"/>
    </row>
    <row r="617">
      <c r="D617" s="99"/>
    </row>
    <row r="618">
      <c r="D618" s="99"/>
    </row>
    <row r="619">
      <c r="D619" s="99"/>
    </row>
    <row r="620">
      <c r="D620" s="99"/>
    </row>
    <row r="621">
      <c r="D621" s="99"/>
    </row>
    <row r="622">
      <c r="D622" s="99"/>
    </row>
    <row r="623">
      <c r="D623" s="99"/>
    </row>
    <row r="624">
      <c r="D624" s="99"/>
    </row>
    <row r="625">
      <c r="D625" s="99"/>
    </row>
    <row r="626">
      <c r="D626" s="99"/>
    </row>
    <row r="627">
      <c r="D627" s="99"/>
    </row>
    <row r="628">
      <c r="D628" s="99"/>
    </row>
    <row r="629">
      <c r="D629" s="99"/>
    </row>
    <row r="630">
      <c r="D630" s="99"/>
    </row>
    <row r="631">
      <c r="D631" s="99"/>
    </row>
    <row r="632">
      <c r="D632" s="99"/>
    </row>
    <row r="633">
      <c r="D633" s="99"/>
    </row>
    <row r="634">
      <c r="D634" s="99"/>
    </row>
    <row r="635">
      <c r="D635" s="99"/>
    </row>
    <row r="636">
      <c r="D636" s="99"/>
    </row>
    <row r="637">
      <c r="D637" s="99"/>
    </row>
    <row r="638">
      <c r="D638" s="99"/>
    </row>
    <row r="639">
      <c r="D639" s="99"/>
    </row>
    <row r="640">
      <c r="D640" s="99"/>
    </row>
    <row r="641">
      <c r="D641" s="99"/>
    </row>
    <row r="642">
      <c r="D642" s="99"/>
    </row>
    <row r="643">
      <c r="D643" s="99"/>
    </row>
    <row r="644">
      <c r="D644" s="99"/>
    </row>
    <row r="645">
      <c r="D645" s="99"/>
    </row>
    <row r="646">
      <c r="D646" s="99"/>
    </row>
    <row r="647">
      <c r="D647" s="99"/>
    </row>
    <row r="648">
      <c r="D648" s="99"/>
    </row>
    <row r="649">
      <c r="D649" s="99"/>
    </row>
    <row r="650">
      <c r="D650" s="99"/>
    </row>
    <row r="651">
      <c r="D651" s="99"/>
    </row>
    <row r="652">
      <c r="D652" s="99"/>
    </row>
    <row r="653">
      <c r="D653" s="99"/>
    </row>
    <row r="654">
      <c r="D654" s="99"/>
    </row>
    <row r="655">
      <c r="D655" s="99"/>
    </row>
    <row r="656">
      <c r="D656" s="99"/>
    </row>
    <row r="657">
      <c r="D657" s="99"/>
    </row>
    <row r="658">
      <c r="D658" s="99"/>
    </row>
    <row r="659">
      <c r="D659" s="99"/>
    </row>
    <row r="660">
      <c r="D660" s="99"/>
    </row>
    <row r="661">
      <c r="D661" s="99"/>
    </row>
    <row r="662">
      <c r="D662" s="99"/>
    </row>
    <row r="663">
      <c r="D663" s="99"/>
    </row>
    <row r="664">
      <c r="D664" s="99"/>
    </row>
    <row r="665">
      <c r="D665" s="99"/>
    </row>
    <row r="666">
      <c r="D666" s="99"/>
    </row>
    <row r="667">
      <c r="D667" s="99"/>
    </row>
    <row r="668">
      <c r="D668" s="99"/>
    </row>
    <row r="669">
      <c r="D669" s="99"/>
    </row>
    <row r="670">
      <c r="D670" s="99"/>
    </row>
    <row r="671">
      <c r="D671" s="99"/>
    </row>
    <row r="672">
      <c r="D672" s="99"/>
    </row>
    <row r="673">
      <c r="D673" s="99"/>
    </row>
    <row r="674">
      <c r="D674" s="99"/>
    </row>
    <row r="675">
      <c r="D675" s="99"/>
    </row>
    <row r="676">
      <c r="D676" s="99"/>
    </row>
    <row r="677">
      <c r="D677" s="99"/>
    </row>
    <row r="678">
      <c r="D678" s="99"/>
    </row>
    <row r="679">
      <c r="D679" s="99"/>
    </row>
    <row r="680">
      <c r="D680" s="99"/>
    </row>
    <row r="681">
      <c r="D681" s="99"/>
    </row>
    <row r="682">
      <c r="D682" s="99"/>
    </row>
    <row r="683">
      <c r="D683" s="99"/>
    </row>
    <row r="684">
      <c r="D684" s="99"/>
    </row>
    <row r="685">
      <c r="D685" s="99"/>
    </row>
    <row r="686">
      <c r="D686" s="99"/>
    </row>
    <row r="687">
      <c r="D687" s="99"/>
    </row>
    <row r="688">
      <c r="D688" s="99"/>
    </row>
    <row r="689">
      <c r="D689" s="99"/>
    </row>
    <row r="690">
      <c r="D690" s="99"/>
    </row>
    <row r="691">
      <c r="D691" s="99"/>
    </row>
    <row r="692">
      <c r="D692" s="99"/>
    </row>
    <row r="693">
      <c r="D693" s="99"/>
    </row>
    <row r="694">
      <c r="D694" s="99"/>
    </row>
    <row r="695">
      <c r="D695" s="99"/>
    </row>
    <row r="696">
      <c r="D696" s="99"/>
    </row>
    <row r="697">
      <c r="D697" s="99"/>
    </row>
    <row r="698">
      <c r="D698" s="99"/>
    </row>
    <row r="699">
      <c r="D699" s="99"/>
    </row>
    <row r="700">
      <c r="D700" s="99"/>
    </row>
    <row r="701">
      <c r="D701" s="99"/>
    </row>
    <row r="702">
      <c r="D702" s="99"/>
    </row>
    <row r="703">
      <c r="D703" s="99"/>
    </row>
    <row r="704">
      <c r="D704" s="99"/>
    </row>
    <row r="705">
      <c r="D705" s="99"/>
    </row>
    <row r="706">
      <c r="D706" s="99"/>
    </row>
    <row r="707">
      <c r="D707" s="99"/>
    </row>
    <row r="708">
      <c r="D708" s="99"/>
    </row>
    <row r="709">
      <c r="D709" s="99"/>
    </row>
    <row r="710">
      <c r="D710" s="99"/>
    </row>
    <row r="711">
      <c r="D711" s="99"/>
    </row>
    <row r="712">
      <c r="D712" s="99"/>
    </row>
    <row r="713">
      <c r="D713" s="99"/>
    </row>
    <row r="714">
      <c r="D714" s="99"/>
    </row>
    <row r="715">
      <c r="D715" s="99"/>
    </row>
    <row r="716">
      <c r="D716" s="99"/>
    </row>
    <row r="717">
      <c r="D717" s="99"/>
    </row>
    <row r="718">
      <c r="D718" s="99"/>
    </row>
    <row r="719">
      <c r="D719" s="99"/>
    </row>
    <row r="720">
      <c r="D720" s="99"/>
    </row>
    <row r="721">
      <c r="D721" s="99"/>
    </row>
    <row r="722">
      <c r="D722" s="99"/>
    </row>
    <row r="723">
      <c r="D723" s="99"/>
    </row>
    <row r="724">
      <c r="D724" s="99"/>
    </row>
    <row r="725">
      <c r="D725" s="99"/>
    </row>
    <row r="726">
      <c r="D726" s="99"/>
    </row>
    <row r="727">
      <c r="D727" s="99"/>
    </row>
    <row r="728">
      <c r="D728" s="99"/>
    </row>
    <row r="729">
      <c r="D729" s="99"/>
    </row>
    <row r="730">
      <c r="D730" s="99"/>
    </row>
    <row r="731">
      <c r="D731" s="99"/>
    </row>
    <row r="732">
      <c r="D732" s="99"/>
    </row>
    <row r="733">
      <c r="D733" s="99"/>
    </row>
    <row r="734">
      <c r="D734" s="99"/>
    </row>
    <row r="735">
      <c r="D735" s="99"/>
    </row>
    <row r="736">
      <c r="D736" s="99"/>
    </row>
    <row r="737">
      <c r="D737" s="99"/>
    </row>
    <row r="738">
      <c r="D738" s="99"/>
    </row>
    <row r="739">
      <c r="D739" s="99"/>
    </row>
    <row r="740">
      <c r="D740" s="99"/>
    </row>
    <row r="741">
      <c r="D741" s="99"/>
    </row>
    <row r="742">
      <c r="D742" s="99"/>
    </row>
    <row r="743">
      <c r="D743" s="99"/>
    </row>
    <row r="744">
      <c r="D744" s="99"/>
    </row>
    <row r="745">
      <c r="D745" s="99"/>
    </row>
    <row r="746">
      <c r="D746" s="99"/>
    </row>
    <row r="747">
      <c r="D747" s="99"/>
    </row>
    <row r="748">
      <c r="D748" s="99"/>
    </row>
    <row r="749">
      <c r="D749" s="99"/>
    </row>
    <row r="750">
      <c r="D750" s="99"/>
    </row>
    <row r="751">
      <c r="D751" s="99"/>
    </row>
    <row r="752">
      <c r="D752" s="99"/>
    </row>
    <row r="753">
      <c r="D753" s="99"/>
    </row>
    <row r="754">
      <c r="D754" s="99"/>
    </row>
    <row r="755">
      <c r="D755" s="99"/>
    </row>
    <row r="756">
      <c r="D756" s="99"/>
    </row>
    <row r="757">
      <c r="D757" s="99"/>
    </row>
    <row r="758">
      <c r="D758" s="99"/>
    </row>
    <row r="759">
      <c r="D759" s="99"/>
    </row>
    <row r="760">
      <c r="D760" s="99"/>
    </row>
    <row r="761">
      <c r="D761" s="99"/>
    </row>
    <row r="762">
      <c r="D762" s="99"/>
    </row>
    <row r="763">
      <c r="D763" s="99"/>
    </row>
    <row r="764">
      <c r="D764" s="99"/>
    </row>
    <row r="765">
      <c r="D765" s="99"/>
    </row>
    <row r="766">
      <c r="D766" s="99"/>
    </row>
    <row r="767">
      <c r="D767" s="99"/>
    </row>
    <row r="768">
      <c r="D768" s="99"/>
    </row>
    <row r="769">
      <c r="D769" s="99"/>
    </row>
    <row r="770">
      <c r="D770" s="99"/>
    </row>
    <row r="771">
      <c r="D771" s="99"/>
    </row>
    <row r="772">
      <c r="D772" s="99"/>
    </row>
    <row r="773">
      <c r="D773" s="99"/>
    </row>
    <row r="774">
      <c r="D774" s="99"/>
    </row>
    <row r="775">
      <c r="D775" s="99"/>
    </row>
    <row r="776">
      <c r="D776" s="99"/>
    </row>
    <row r="777">
      <c r="D777" s="99"/>
    </row>
    <row r="778">
      <c r="D778" s="99"/>
    </row>
    <row r="779">
      <c r="D779" s="99"/>
    </row>
    <row r="780">
      <c r="D780" s="99"/>
    </row>
    <row r="781">
      <c r="D781" s="99"/>
    </row>
    <row r="782">
      <c r="D782" s="99"/>
    </row>
    <row r="783">
      <c r="D783" s="99"/>
    </row>
    <row r="784">
      <c r="D784" s="99"/>
    </row>
    <row r="785">
      <c r="D785" s="99"/>
    </row>
    <row r="786">
      <c r="D786" s="99"/>
    </row>
    <row r="787">
      <c r="D787" s="99"/>
    </row>
    <row r="788">
      <c r="D788" s="99"/>
    </row>
    <row r="789">
      <c r="D789" s="99"/>
    </row>
    <row r="790">
      <c r="D790" s="99"/>
    </row>
    <row r="791">
      <c r="D791" s="99"/>
    </row>
    <row r="792">
      <c r="D792" s="99"/>
    </row>
    <row r="793">
      <c r="D793" s="99"/>
    </row>
    <row r="794">
      <c r="D794" s="99"/>
    </row>
    <row r="795">
      <c r="D795" s="99"/>
    </row>
    <row r="796">
      <c r="D796" s="99"/>
    </row>
    <row r="797">
      <c r="D797" s="99"/>
    </row>
    <row r="798">
      <c r="D798" s="99"/>
    </row>
    <row r="799">
      <c r="D799" s="99"/>
    </row>
    <row r="800">
      <c r="D800" s="99"/>
    </row>
    <row r="801">
      <c r="D801" s="99"/>
    </row>
    <row r="802">
      <c r="D802" s="99"/>
    </row>
    <row r="803">
      <c r="D803" s="99"/>
    </row>
    <row r="804">
      <c r="D804" s="99"/>
    </row>
    <row r="805">
      <c r="D805" s="99"/>
    </row>
    <row r="806">
      <c r="D806" s="99"/>
    </row>
    <row r="807">
      <c r="D807" s="99"/>
    </row>
    <row r="808">
      <c r="D808" s="99"/>
    </row>
    <row r="809">
      <c r="D809" s="99"/>
    </row>
    <row r="810">
      <c r="D810" s="99"/>
    </row>
    <row r="811">
      <c r="D811" s="99"/>
    </row>
    <row r="812">
      <c r="D812" s="99"/>
    </row>
    <row r="813">
      <c r="D813" s="99"/>
    </row>
    <row r="814">
      <c r="D814" s="99"/>
    </row>
    <row r="815">
      <c r="D815" s="99"/>
    </row>
    <row r="816">
      <c r="D816" s="99"/>
    </row>
    <row r="817">
      <c r="D817" s="99"/>
    </row>
    <row r="818">
      <c r="D818" s="99"/>
    </row>
    <row r="819">
      <c r="D819" s="99"/>
    </row>
    <row r="820">
      <c r="D820" s="99"/>
    </row>
    <row r="821">
      <c r="D821" s="99"/>
    </row>
    <row r="822">
      <c r="D822" s="99"/>
    </row>
    <row r="823">
      <c r="D823" s="99"/>
    </row>
    <row r="824">
      <c r="D824" s="99"/>
    </row>
    <row r="825">
      <c r="D825" s="99"/>
    </row>
    <row r="826">
      <c r="D826" s="99"/>
    </row>
    <row r="827">
      <c r="D827" s="99"/>
    </row>
    <row r="828">
      <c r="D828" s="99"/>
    </row>
    <row r="829">
      <c r="D829" s="99"/>
    </row>
    <row r="830">
      <c r="D830" s="99"/>
    </row>
    <row r="831">
      <c r="D831" s="99"/>
    </row>
    <row r="832">
      <c r="D832" s="99"/>
    </row>
    <row r="833">
      <c r="D833" s="99"/>
    </row>
    <row r="834">
      <c r="D834" s="99"/>
    </row>
    <row r="835">
      <c r="D835" s="99"/>
    </row>
    <row r="836">
      <c r="D836" s="99"/>
    </row>
    <row r="837">
      <c r="D837" s="99"/>
    </row>
    <row r="838">
      <c r="D838" s="99"/>
    </row>
    <row r="839">
      <c r="D839" s="99"/>
    </row>
    <row r="840">
      <c r="D840" s="99"/>
    </row>
    <row r="841">
      <c r="D841" s="99"/>
    </row>
    <row r="842">
      <c r="D842" s="99"/>
    </row>
    <row r="843">
      <c r="D843" s="99"/>
    </row>
    <row r="844">
      <c r="D844" s="99"/>
    </row>
    <row r="845">
      <c r="D845" s="99"/>
    </row>
    <row r="846">
      <c r="D846" s="99"/>
    </row>
    <row r="847">
      <c r="D847" s="99"/>
    </row>
    <row r="848">
      <c r="D848" s="99"/>
    </row>
    <row r="849">
      <c r="D849" s="99"/>
    </row>
    <row r="850">
      <c r="D850" s="99"/>
    </row>
    <row r="851">
      <c r="D851" s="99"/>
    </row>
    <row r="852">
      <c r="D852" s="99"/>
    </row>
    <row r="853">
      <c r="D853" s="99"/>
    </row>
    <row r="854">
      <c r="D854" s="99"/>
    </row>
    <row r="855">
      <c r="D855" s="99"/>
    </row>
    <row r="856">
      <c r="D856" s="99"/>
    </row>
    <row r="857">
      <c r="D857" s="99"/>
    </row>
    <row r="858">
      <c r="D858" s="99"/>
    </row>
    <row r="859">
      <c r="D859" s="99"/>
    </row>
    <row r="860">
      <c r="D860" s="99"/>
    </row>
    <row r="861">
      <c r="D861" s="99"/>
    </row>
    <row r="862">
      <c r="D862" s="99"/>
    </row>
    <row r="863">
      <c r="D863" s="99"/>
    </row>
    <row r="864">
      <c r="D864" s="99"/>
    </row>
    <row r="865">
      <c r="D865" s="99"/>
    </row>
    <row r="866">
      <c r="D866" s="99"/>
    </row>
    <row r="867">
      <c r="D867" s="99"/>
    </row>
    <row r="868">
      <c r="D868" s="99"/>
    </row>
    <row r="869">
      <c r="D869" s="99"/>
    </row>
    <row r="870">
      <c r="D870" s="99"/>
    </row>
    <row r="871">
      <c r="D871" s="99"/>
    </row>
    <row r="872">
      <c r="D872" s="99"/>
    </row>
    <row r="873">
      <c r="D873" s="99"/>
    </row>
    <row r="874">
      <c r="D874" s="99"/>
    </row>
    <row r="875">
      <c r="D875" s="99"/>
    </row>
    <row r="876">
      <c r="D876" s="99"/>
    </row>
    <row r="877">
      <c r="D877" s="99"/>
    </row>
    <row r="878">
      <c r="D878" s="99"/>
    </row>
    <row r="879">
      <c r="D879" s="99"/>
    </row>
    <row r="880">
      <c r="D880" s="99"/>
    </row>
    <row r="881">
      <c r="D881" s="99"/>
    </row>
    <row r="882">
      <c r="D882" s="99"/>
    </row>
    <row r="883">
      <c r="D883" s="99"/>
    </row>
    <row r="884">
      <c r="D884" s="99"/>
    </row>
    <row r="885">
      <c r="D885" s="99"/>
    </row>
    <row r="886">
      <c r="D886" s="99"/>
    </row>
    <row r="887">
      <c r="D887" s="99"/>
    </row>
    <row r="888">
      <c r="D888" s="99"/>
    </row>
    <row r="889">
      <c r="D889" s="99"/>
    </row>
    <row r="890">
      <c r="D890" s="99"/>
    </row>
    <row r="891">
      <c r="D891" s="99"/>
    </row>
    <row r="892">
      <c r="D892" s="99"/>
    </row>
    <row r="893">
      <c r="D893" s="99"/>
    </row>
    <row r="894">
      <c r="D894" s="99"/>
    </row>
    <row r="895">
      <c r="D895" s="99"/>
    </row>
    <row r="896">
      <c r="D896" s="99"/>
    </row>
    <row r="897">
      <c r="D897" s="99"/>
    </row>
    <row r="898">
      <c r="D898" s="99"/>
    </row>
    <row r="899">
      <c r="D899" s="99"/>
    </row>
    <row r="900">
      <c r="D900" s="99"/>
    </row>
    <row r="901">
      <c r="D901" s="99"/>
    </row>
    <row r="902">
      <c r="D902" s="99"/>
    </row>
    <row r="903">
      <c r="D903" s="99"/>
    </row>
    <row r="904">
      <c r="D904" s="99"/>
    </row>
    <row r="905">
      <c r="D905" s="99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1.22" defaultRowHeight="15.75"/>
  <cols>
    <col customWidth="1" hidden="1" min="1" max="2" width="5.78"/>
    <col customWidth="1" min="3" max="4" width="5.78"/>
    <col customWidth="1" hidden="1" min="5" max="5" width="42.0"/>
    <col customWidth="1" min="6" max="6" width="4.67"/>
    <col customWidth="1" min="7" max="7" width="7.33"/>
    <col customWidth="1" min="8" max="9" width="24.33"/>
    <col customWidth="1" hidden="1" min="10" max="10" width="12.33"/>
    <col customWidth="1" min="11" max="11" width="12.33"/>
    <col customWidth="1" min="12" max="13" width="24.33"/>
    <col customWidth="1" hidden="1" min="14" max="14" width="24.33"/>
    <col customWidth="1" min="15" max="15" width="48.0"/>
    <col customWidth="1" min="16" max="16" width="39.0"/>
    <col customWidth="1" min="17" max="17" width="13.33"/>
    <col customWidth="1" hidden="1" min="18" max="18" width="13.33"/>
    <col customWidth="1" min="19" max="26" width="10.56"/>
  </cols>
  <sheetData>
    <row r="1" ht="12.75" customHeight="1">
      <c r="A1" s="112" t="s">
        <v>11842</v>
      </c>
      <c r="B1" s="75" t="s">
        <v>11843</v>
      </c>
      <c r="C1" s="112" t="s">
        <v>1885</v>
      </c>
      <c r="D1" s="112" t="s">
        <v>1886</v>
      </c>
      <c r="E1" s="75" t="s">
        <v>1887</v>
      </c>
      <c r="F1" s="75" t="s">
        <v>1888</v>
      </c>
      <c r="G1" s="75" t="s">
        <v>1889</v>
      </c>
      <c r="H1" s="75" t="s">
        <v>9443</v>
      </c>
      <c r="I1" s="75" t="s">
        <v>1890</v>
      </c>
      <c r="J1" s="112" t="s">
        <v>11844</v>
      </c>
      <c r="K1" s="75" t="s">
        <v>11845</v>
      </c>
      <c r="L1" s="75" t="s">
        <v>1891</v>
      </c>
      <c r="M1" s="75" t="s">
        <v>1892</v>
      </c>
      <c r="N1" s="75" t="s">
        <v>11846</v>
      </c>
      <c r="O1" s="75" t="s">
        <v>1393</v>
      </c>
      <c r="P1" s="75" t="s">
        <v>170</v>
      </c>
      <c r="Q1" s="77" t="s">
        <v>11847</v>
      </c>
      <c r="R1" s="75" t="s">
        <v>11848</v>
      </c>
      <c r="S1" s="75"/>
      <c r="T1" s="75"/>
      <c r="U1" s="75"/>
      <c r="V1" s="75"/>
      <c r="W1" s="75"/>
      <c r="X1" s="75"/>
      <c r="Y1" s="75"/>
      <c r="Z1" s="75"/>
    </row>
    <row r="2" ht="12.75" customHeight="1">
      <c r="A2" s="44">
        <v>2024.0</v>
      </c>
      <c r="B2" s="6" t="s">
        <v>11849</v>
      </c>
      <c r="C2" s="44">
        <v>1.0</v>
      </c>
      <c r="D2" s="44" t="s">
        <v>7467</v>
      </c>
      <c r="E2" s="6" t="s">
        <v>7468</v>
      </c>
      <c r="F2" s="6" t="s">
        <v>1905</v>
      </c>
      <c r="G2" s="6" t="s">
        <v>1952</v>
      </c>
      <c r="H2" s="6" t="s">
        <v>130</v>
      </c>
      <c r="I2" s="6" t="s">
        <v>7469</v>
      </c>
      <c r="J2" s="44">
        <v>2023.0</v>
      </c>
      <c r="K2" s="109"/>
      <c r="L2" s="6" t="s">
        <v>112</v>
      </c>
      <c r="M2" s="6" t="s">
        <v>1941</v>
      </c>
      <c r="N2" s="6" t="s">
        <v>11057</v>
      </c>
      <c r="O2" s="6" t="s">
        <v>1669</v>
      </c>
      <c r="P2" s="6" t="s">
        <v>895</v>
      </c>
      <c r="Q2" s="45">
        <v>10000.0</v>
      </c>
      <c r="R2" s="6" t="s">
        <v>11057</v>
      </c>
    </row>
    <row r="3" ht="12.75" customHeight="1">
      <c r="A3" s="44">
        <v>2024.0</v>
      </c>
      <c r="B3" s="6" t="s">
        <v>11849</v>
      </c>
      <c r="C3" s="44">
        <v>1.0</v>
      </c>
      <c r="D3" s="44" t="s">
        <v>6725</v>
      </c>
      <c r="E3" s="6" t="s">
        <v>6726</v>
      </c>
      <c r="F3" s="6" t="s">
        <v>1902</v>
      </c>
      <c r="G3" s="6" t="s">
        <v>2382</v>
      </c>
      <c r="H3" s="6" t="s">
        <v>115</v>
      </c>
      <c r="I3" s="6" t="s">
        <v>6727</v>
      </c>
      <c r="J3" s="44">
        <v>2023.0</v>
      </c>
      <c r="K3" s="109"/>
      <c r="L3" s="6" t="s">
        <v>93</v>
      </c>
      <c r="M3" s="6" t="s">
        <v>5000</v>
      </c>
      <c r="N3" s="6" t="s">
        <v>11057</v>
      </c>
      <c r="O3" s="6" t="s">
        <v>1534</v>
      </c>
      <c r="P3" s="6" t="s">
        <v>459</v>
      </c>
      <c r="Q3" s="45">
        <v>4000.0</v>
      </c>
      <c r="R3" s="6" t="s">
        <v>11057</v>
      </c>
    </row>
    <row r="4" ht="12.75" customHeight="1">
      <c r="A4" s="44">
        <v>2024.0</v>
      </c>
      <c r="B4" s="6" t="s">
        <v>11849</v>
      </c>
      <c r="C4" s="44">
        <v>1.0</v>
      </c>
      <c r="D4" s="44" t="s">
        <v>8638</v>
      </c>
      <c r="E4" s="6" t="s">
        <v>8639</v>
      </c>
      <c r="F4" s="6" t="s">
        <v>1902</v>
      </c>
      <c r="G4" s="6" t="s">
        <v>1924</v>
      </c>
      <c r="H4" s="6" t="s">
        <v>147</v>
      </c>
      <c r="I4" s="6" t="s">
        <v>8640</v>
      </c>
      <c r="J4" s="44">
        <v>2023.0</v>
      </c>
      <c r="K4" s="109"/>
      <c r="L4" s="6" t="s">
        <v>79</v>
      </c>
      <c r="M4" s="6" t="s">
        <v>5104</v>
      </c>
      <c r="N4" s="6" t="s">
        <v>11057</v>
      </c>
      <c r="O4" s="6" t="s">
        <v>1612</v>
      </c>
      <c r="P4" s="6" t="s">
        <v>1163</v>
      </c>
      <c r="Q4" s="45">
        <v>45000.0</v>
      </c>
      <c r="R4" s="6" t="s">
        <v>11057</v>
      </c>
    </row>
    <row r="5" ht="12.75" customHeight="1">
      <c r="A5" s="44">
        <v>2024.0</v>
      </c>
      <c r="B5" s="6" t="s">
        <v>11849</v>
      </c>
      <c r="C5" s="44">
        <v>1.0</v>
      </c>
      <c r="D5" s="44" t="s">
        <v>9531</v>
      </c>
      <c r="E5" s="6" t="s">
        <v>9532</v>
      </c>
      <c r="F5" s="6" t="s">
        <v>1902</v>
      </c>
      <c r="G5" s="6" t="s">
        <v>1924</v>
      </c>
      <c r="H5" s="6" t="s">
        <v>16</v>
      </c>
      <c r="I5" s="6" t="s">
        <v>9533</v>
      </c>
      <c r="J5" s="44">
        <v>2023.0</v>
      </c>
      <c r="K5" s="109"/>
      <c r="L5" s="6" t="s">
        <v>88</v>
      </c>
      <c r="M5" s="6" t="s">
        <v>5971</v>
      </c>
      <c r="N5" s="6" t="s">
        <v>11057</v>
      </c>
      <c r="O5" s="6" t="s">
        <v>1679</v>
      </c>
      <c r="P5" s="6" t="s">
        <v>9469</v>
      </c>
      <c r="Q5" s="45">
        <v>21000.0</v>
      </c>
      <c r="R5" s="6" t="s">
        <v>11057</v>
      </c>
    </row>
    <row r="6" ht="12.75" customHeight="1">
      <c r="A6" s="44">
        <v>2024.0</v>
      </c>
      <c r="B6" s="6" t="s">
        <v>11849</v>
      </c>
      <c r="C6" s="44">
        <v>1.0</v>
      </c>
      <c r="D6" s="44" t="s">
        <v>4353</v>
      </c>
      <c r="E6" s="6" t="s">
        <v>4354</v>
      </c>
      <c r="F6" s="6" t="s">
        <v>1902</v>
      </c>
      <c r="G6" s="6" t="s">
        <v>1924</v>
      </c>
      <c r="H6" s="6" t="s">
        <v>66</v>
      </c>
      <c r="I6" s="6" t="s">
        <v>4355</v>
      </c>
      <c r="J6" s="44">
        <v>2023.0</v>
      </c>
      <c r="K6" s="109"/>
      <c r="L6" s="6" t="s">
        <v>1968</v>
      </c>
      <c r="M6" s="6" t="s">
        <v>3478</v>
      </c>
      <c r="N6" s="6" t="s">
        <v>11057</v>
      </c>
      <c r="O6" s="6" t="s">
        <v>1454</v>
      </c>
      <c r="P6" s="6" t="s">
        <v>698</v>
      </c>
      <c r="Q6" s="45">
        <v>15000.0</v>
      </c>
      <c r="R6" s="6" t="s">
        <v>11057</v>
      </c>
    </row>
    <row r="7" ht="12.75" customHeight="1">
      <c r="A7" s="44">
        <v>2024.0</v>
      </c>
      <c r="B7" s="6" t="s">
        <v>11849</v>
      </c>
      <c r="C7" s="44">
        <v>1.0</v>
      </c>
      <c r="D7" s="44" t="s">
        <v>9418</v>
      </c>
      <c r="E7" s="6" t="s">
        <v>9419</v>
      </c>
      <c r="F7" s="6" t="s">
        <v>1902</v>
      </c>
      <c r="G7" s="6" t="s">
        <v>1924</v>
      </c>
      <c r="H7" s="6" t="s">
        <v>168</v>
      </c>
      <c r="I7" s="6" t="s">
        <v>9420</v>
      </c>
      <c r="J7" s="44">
        <v>2023.0</v>
      </c>
      <c r="K7" s="109"/>
      <c r="L7" s="6" t="s">
        <v>9385</v>
      </c>
      <c r="M7" s="6" t="s">
        <v>2296</v>
      </c>
      <c r="N7" s="6" t="s">
        <v>11057</v>
      </c>
      <c r="O7" s="6" t="s">
        <v>1859</v>
      </c>
      <c r="P7" s="6" t="s">
        <v>760</v>
      </c>
      <c r="Q7" s="45">
        <v>32000.0</v>
      </c>
      <c r="R7" s="6" t="s">
        <v>11057</v>
      </c>
    </row>
    <row r="8" ht="12.75" customHeight="1">
      <c r="A8" s="44">
        <v>2024.0</v>
      </c>
      <c r="B8" s="6" t="s">
        <v>11849</v>
      </c>
      <c r="C8" s="44">
        <v>1.0</v>
      </c>
      <c r="D8" s="44" t="s">
        <v>10030</v>
      </c>
      <c r="E8" s="6" t="s">
        <v>10031</v>
      </c>
      <c r="F8" s="6" t="s">
        <v>1905</v>
      </c>
      <c r="G8" s="6" t="s">
        <v>1924</v>
      </c>
      <c r="H8" s="6" t="s">
        <v>75</v>
      </c>
      <c r="I8" s="6" t="s">
        <v>10032</v>
      </c>
      <c r="J8" s="44">
        <v>2023.0</v>
      </c>
      <c r="K8" s="109"/>
      <c r="L8" s="6" t="s">
        <v>4620</v>
      </c>
      <c r="M8" s="6" t="s">
        <v>2454</v>
      </c>
      <c r="N8" s="6" t="s">
        <v>11057</v>
      </c>
      <c r="O8" s="6" t="s">
        <v>1844</v>
      </c>
      <c r="P8" s="6" t="s">
        <v>9469</v>
      </c>
      <c r="Q8" s="45">
        <v>2000.0</v>
      </c>
      <c r="R8" s="6" t="s">
        <v>11057</v>
      </c>
    </row>
    <row r="9" ht="12.75" customHeight="1">
      <c r="A9" s="44">
        <v>2024.0</v>
      </c>
      <c r="B9" s="6" t="s">
        <v>11849</v>
      </c>
      <c r="C9" s="44">
        <v>1.0</v>
      </c>
      <c r="D9" s="44" t="s">
        <v>9515</v>
      </c>
      <c r="E9" s="6" t="s">
        <v>9516</v>
      </c>
      <c r="F9" s="6" t="s">
        <v>1902</v>
      </c>
      <c r="G9" s="6" t="s">
        <v>1924</v>
      </c>
      <c r="H9" s="6" t="s">
        <v>13</v>
      </c>
      <c r="I9" s="6" t="s">
        <v>9517</v>
      </c>
      <c r="J9" s="44">
        <v>2023.0</v>
      </c>
      <c r="K9" s="109"/>
      <c r="L9" s="6" t="s">
        <v>130</v>
      </c>
      <c r="M9" s="6" t="s">
        <v>4147</v>
      </c>
      <c r="N9" s="6" t="s">
        <v>11057</v>
      </c>
      <c r="O9" s="6" t="s">
        <v>1450</v>
      </c>
      <c r="P9" s="6" t="s">
        <v>9469</v>
      </c>
      <c r="Q9" s="45">
        <v>30000.0</v>
      </c>
      <c r="R9" s="6" t="s">
        <v>11057</v>
      </c>
    </row>
    <row r="10" ht="12.75" customHeight="1">
      <c r="A10" s="44">
        <v>2024.0</v>
      </c>
      <c r="B10" s="6" t="s">
        <v>11849</v>
      </c>
      <c r="C10" s="44">
        <v>1.0</v>
      </c>
      <c r="D10" s="44" t="s">
        <v>11563</v>
      </c>
      <c r="E10" s="6" t="s">
        <v>11564</v>
      </c>
      <c r="F10" s="6" t="s">
        <v>1902</v>
      </c>
      <c r="G10" s="6" t="s">
        <v>1944</v>
      </c>
      <c r="H10" s="6" t="s">
        <v>104</v>
      </c>
      <c r="I10" s="6" t="s">
        <v>11565</v>
      </c>
      <c r="J10" s="44">
        <v>2023.0</v>
      </c>
      <c r="K10" s="109"/>
      <c r="L10" s="6" t="s">
        <v>130</v>
      </c>
      <c r="M10" s="6" t="s">
        <v>2125</v>
      </c>
      <c r="N10" s="6" t="s">
        <v>11057</v>
      </c>
      <c r="O10" s="6" t="s">
        <v>1827</v>
      </c>
      <c r="P10" s="6" t="s">
        <v>11084</v>
      </c>
      <c r="Q10" s="45"/>
      <c r="R10" s="6" t="s">
        <v>11057</v>
      </c>
    </row>
    <row r="11" ht="12.75" customHeight="1">
      <c r="A11" s="44">
        <v>2024.0</v>
      </c>
      <c r="B11" s="6" t="s">
        <v>11849</v>
      </c>
      <c r="C11" s="44">
        <v>1.0</v>
      </c>
      <c r="D11" s="44" t="s">
        <v>6063</v>
      </c>
      <c r="E11" s="6" t="s">
        <v>6064</v>
      </c>
      <c r="F11" s="6" t="s">
        <v>1905</v>
      </c>
      <c r="G11" s="6" t="s">
        <v>1944</v>
      </c>
      <c r="H11" s="6" t="s">
        <v>104</v>
      </c>
      <c r="I11" s="6" t="s">
        <v>6065</v>
      </c>
      <c r="J11" s="44">
        <v>2023.0</v>
      </c>
      <c r="K11" s="109"/>
      <c r="L11" s="6" t="s">
        <v>130</v>
      </c>
      <c r="M11" s="6" t="s">
        <v>146</v>
      </c>
      <c r="N11" s="6" t="s">
        <v>11057</v>
      </c>
      <c r="O11" s="6" t="s">
        <v>1838</v>
      </c>
      <c r="P11" s="6" t="s">
        <v>1005</v>
      </c>
      <c r="Q11" s="45">
        <v>37000.0</v>
      </c>
      <c r="R11" s="6" t="s">
        <v>11057</v>
      </c>
    </row>
    <row r="12" ht="12.75" customHeight="1">
      <c r="A12" s="44">
        <v>2024.0</v>
      </c>
      <c r="B12" s="6" t="s">
        <v>11849</v>
      </c>
      <c r="C12" s="44">
        <v>1.0</v>
      </c>
      <c r="D12" s="44" t="s">
        <v>2623</v>
      </c>
      <c r="E12" s="6" t="s">
        <v>2624</v>
      </c>
      <c r="F12" s="6" t="s">
        <v>1902</v>
      </c>
      <c r="G12" s="6" t="s">
        <v>1924</v>
      </c>
      <c r="H12" s="6" t="s">
        <v>22</v>
      </c>
      <c r="I12" s="6" t="s">
        <v>2625</v>
      </c>
      <c r="J12" s="44">
        <v>2023.0</v>
      </c>
      <c r="K12" s="109"/>
      <c r="L12" s="6" t="s">
        <v>93</v>
      </c>
      <c r="M12" s="6" t="s">
        <v>2626</v>
      </c>
      <c r="N12" s="6" t="s">
        <v>11057</v>
      </c>
      <c r="O12" s="6" t="s">
        <v>1543</v>
      </c>
      <c r="P12" s="6" t="s">
        <v>309</v>
      </c>
      <c r="Q12" s="45">
        <v>8000.0</v>
      </c>
      <c r="R12" s="6" t="s">
        <v>11057</v>
      </c>
    </row>
    <row r="13" ht="12.75" customHeight="1">
      <c r="A13" s="44">
        <v>2024.0</v>
      </c>
      <c r="B13" s="6" t="s">
        <v>11849</v>
      </c>
      <c r="C13" s="44">
        <v>1.0</v>
      </c>
      <c r="D13" s="44" t="s">
        <v>10862</v>
      </c>
      <c r="E13" s="6" t="s">
        <v>10863</v>
      </c>
      <c r="F13" s="6" t="s">
        <v>1902</v>
      </c>
      <c r="G13" s="6" t="s">
        <v>1952</v>
      </c>
      <c r="H13" s="6" t="s">
        <v>147</v>
      </c>
      <c r="I13" s="6" t="s">
        <v>10864</v>
      </c>
      <c r="J13" s="44">
        <v>2023.0</v>
      </c>
      <c r="K13" s="109"/>
      <c r="L13" s="6" t="s">
        <v>79</v>
      </c>
      <c r="M13" s="6" t="s">
        <v>2314</v>
      </c>
      <c r="N13" s="6" t="s">
        <v>11057</v>
      </c>
      <c r="O13" s="6" t="s">
        <v>10381</v>
      </c>
      <c r="P13" s="6" t="s">
        <v>9469</v>
      </c>
      <c r="Q13" s="45">
        <v>30000.0</v>
      </c>
      <c r="R13" s="6" t="s">
        <v>11057</v>
      </c>
    </row>
    <row r="14" ht="12.75" customHeight="1">
      <c r="A14" s="44">
        <v>2024.0</v>
      </c>
      <c r="B14" s="6" t="s">
        <v>11849</v>
      </c>
      <c r="C14" s="44">
        <v>1.0</v>
      </c>
      <c r="D14" s="44" t="s">
        <v>4898</v>
      </c>
      <c r="E14" s="6" t="s">
        <v>4899</v>
      </c>
      <c r="F14" s="6" t="s">
        <v>1905</v>
      </c>
      <c r="G14" s="6" t="s">
        <v>1924</v>
      </c>
      <c r="H14" s="6" t="s">
        <v>83</v>
      </c>
      <c r="I14" s="6" t="s">
        <v>4900</v>
      </c>
      <c r="J14" s="44">
        <v>2023.0</v>
      </c>
      <c r="K14" s="109"/>
      <c r="L14" s="6" t="s">
        <v>2771</v>
      </c>
      <c r="M14" s="6" t="s">
        <v>58</v>
      </c>
      <c r="N14" s="6" t="s">
        <v>11057</v>
      </c>
      <c r="O14" s="6" t="s">
        <v>1859</v>
      </c>
      <c r="P14" s="6" t="s">
        <v>522</v>
      </c>
      <c r="Q14" s="45">
        <v>48000.0</v>
      </c>
      <c r="R14" s="6" t="s">
        <v>11057</v>
      </c>
    </row>
    <row r="15" ht="12.75" customHeight="1">
      <c r="A15" s="44">
        <v>2024.0</v>
      </c>
      <c r="B15" s="6" t="s">
        <v>11849</v>
      </c>
      <c r="C15" s="44">
        <v>1.0</v>
      </c>
      <c r="D15" s="44" t="s">
        <v>11566</v>
      </c>
      <c r="E15" s="6" t="s">
        <v>11567</v>
      </c>
      <c r="F15" s="6" t="s">
        <v>1902</v>
      </c>
      <c r="G15" s="6" t="s">
        <v>1924</v>
      </c>
      <c r="H15" s="6" t="s">
        <v>35</v>
      </c>
      <c r="I15" s="6" t="s">
        <v>11568</v>
      </c>
      <c r="J15" s="44">
        <v>2023.0</v>
      </c>
      <c r="K15" s="109"/>
      <c r="L15" s="6" t="s">
        <v>133</v>
      </c>
      <c r="M15" s="6" t="s">
        <v>2447</v>
      </c>
      <c r="N15" s="6" t="s">
        <v>11057</v>
      </c>
      <c r="O15" s="6" t="s">
        <v>1789</v>
      </c>
      <c r="P15" s="6" t="s">
        <v>11084</v>
      </c>
      <c r="Q15" s="45"/>
      <c r="R15" s="6" t="s">
        <v>11057</v>
      </c>
    </row>
    <row r="16" ht="12.75" customHeight="1">
      <c r="A16" s="44">
        <v>2024.0</v>
      </c>
      <c r="B16" s="6" t="s">
        <v>11849</v>
      </c>
      <c r="C16" s="44">
        <v>1.0</v>
      </c>
      <c r="D16" s="44" t="s">
        <v>2339</v>
      </c>
      <c r="E16" s="6" t="s">
        <v>2340</v>
      </c>
      <c r="F16" s="6" t="s">
        <v>1905</v>
      </c>
      <c r="G16" s="6" t="s">
        <v>1924</v>
      </c>
      <c r="H16" s="6" t="s">
        <v>16</v>
      </c>
      <c r="I16" s="6" t="s">
        <v>2341</v>
      </c>
      <c r="J16" s="44">
        <v>2023.0</v>
      </c>
      <c r="K16" s="109"/>
      <c r="L16" s="6" t="s">
        <v>88</v>
      </c>
      <c r="M16" s="6" t="s">
        <v>2296</v>
      </c>
      <c r="N16" s="6" t="s">
        <v>11057</v>
      </c>
      <c r="O16" s="6" t="s">
        <v>1729</v>
      </c>
      <c r="P16" s="6" t="s">
        <v>1064</v>
      </c>
      <c r="Q16" s="45">
        <v>16000.0</v>
      </c>
      <c r="R16" s="6" t="s">
        <v>11057</v>
      </c>
    </row>
    <row r="17" ht="12.75" customHeight="1">
      <c r="A17" s="44">
        <v>2024.0</v>
      </c>
      <c r="B17" s="6" t="s">
        <v>11849</v>
      </c>
      <c r="C17" s="44">
        <v>1.0</v>
      </c>
      <c r="D17" s="44" t="s">
        <v>4636</v>
      </c>
      <c r="E17" s="6" t="s">
        <v>4637</v>
      </c>
      <c r="F17" s="6" t="s">
        <v>1902</v>
      </c>
      <c r="G17" s="6" t="s">
        <v>1924</v>
      </c>
      <c r="H17" s="6" t="s">
        <v>75</v>
      </c>
      <c r="I17" s="6" t="s">
        <v>4638</v>
      </c>
      <c r="J17" s="44">
        <v>2023.0</v>
      </c>
      <c r="K17" s="109"/>
      <c r="L17" s="6" t="s">
        <v>4620</v>
      </c>
      <c r="M17" s="6" t="s">
        <v>2391</v>
      </c>
      <c r="N17" s="6" t="s">
        <v>11057</v>
      </c>
      <c r="O17" s="6" t="s">
        <v>1455</v>
      </c>
      <c r="P17" s="6" t="s">
        <v>255</v>
      </c>
      <c r="Q17" s="45">
        <v>10000.0</v>
      </c>
      <c r="R17" s="6" t="s">
        <v>11057</v>
      </c>
    </row>
    <row r="18" ht="12.75" customHeight="1">
      <c r="A18" s="44">
        <v>2024.0</v>
      </c>
      <c r="B18" s="6" t="s">
        <v>11849</v>
      </c>
      <c r="C18" s="44">
        <v>1.0</v>
      </c>
      <c r="D18" s="44" t="s">
        <v>1950</v>
      </c>
      <c r="E18" s="6" t="s">
        <v>1951</v>
      </c>
      <c r="F18" s="6" t="s">
        <v>1905</v>
      </c>
      <c r="G18" s="6" t="s">
        <v>1952</v>
      </c>
      <c r="H18" s="6" t="s">
        <v>8</v>
      </c>
      <c r="I18" s="6" t="s">
        <v>1953</v>
      </c>
      <c r="J18" s="44">
        <v>2023.0</v>
      </c>
      <c r="K18" s="109"/>
      <c r="L18" s="6" t="s">
        <v>1926</v>
      </c>
      <c r="M18" s="6" t="s">
        <v>1954</v>
      </c>
      <c r="N18" s="6" t="s">
        <v>11057</v>
      </c>
      <c r="O18" s="6" t="s">
        <v>1669</v>
      </c>
      <c r="P18" s="6" t="s">
        <v>382</v>
      </c>
      <c r="Q18" s="45">
        <v>8000.0</v>
      </c>
      <c r="R18" s="6" t="s">
        <v>11057</v>
      </c>
    </row>
    <row r="19" ht="12.75" customHeight="1">
      <c r="A19" s="44">
        <v>2024.0</v>
      </c>
      <c r="B19" s="6" t="s">
        <v>11849</v>
      </c>
      <c r="C19" s="44">
        <v>1.0</v>
      </c>
      <c r="D19" s="44" t="s">
        <v>3371</v>
      </c>
      <c r="E19" s="6" t="s">
        <v>3372</v>
      </c>
      <c r="F19" s="6" t="s">
        <v>1902</v>
      </c>
      <c r="G19" s="6" t="s">
        <v>1924</v>
      </c>
      <c r="H19" s="6" t="s">
        <v>39</v>
      </c>
      <c r="I19" s="6" t="s">
        <v>3373</v>
      </c>
      <c r="J19" s="44">
        <v>2023.0</v>
      </c>
      <c r="K19" s="109"/>
      <c r="L19" s="6" t="s">
        <v>88</v>
      </c>
      <c r="M19" s="6" t="s">
        <v>3374</v>
      </c>
      <c r="N19" s="6" t="s">
        <v>11057</v>
      </c>
      <c r="O19" s="6" t="s">
        <v>1608</v>
      </c>
      <c r="P19" s="6" t="s">
        <v>1204</v>
      </c>
      <c r="Q19" s="45">
        <v>34000.0</v>
      </c>
      <c r="R19" s="6" t="s">
        <v>11057</v>
      </c>
    </row>
    <row r="20" ht="12.75" customHeight="1">
      <c r="A20" s="44">
        <v>2024.0</v>
      </c>
      <c r="B20" s="6" t="s">
        <v>11849</v>
      </c>
      <c r="C20" s="44">
        <v>1.0</v>
      </c>
      <c r="D20" s="44" t="s">
        <v>11569</v>
      </c>
      <c r="E20" s="6" t="s">
        <v>11570</v>
      </c>
      <c r="F20" s="6" t="s">
        <v>1905</v>
      </c>
      <c r="G20" s="6" t="s">
        <v>1924</v>
      </c>
      <c r="H20" s="6" t="s">
        <v>137</v>
      </c>
      <c r="I20" s="6" t="s">
        <v>7804</v>
      </c>
      <c r="J20" s="44">
        <v>2023.0</v>
      </c>
      <c r="K20" s="109"/>
      <c r="L20" s="6" t="s">
        <v>48</v>
      </c>
      <c r="M20" s="6" t="s">
        <v>146</v>
      </c>
      <c r="N20" s="6" t="s">
        <v>11057</v>
      </c>
      <c r="O20" s="6" t="s">
        <v>1576</v>
      </c>
      <c r="P20" s="6" t="s">
        <v>11084</v>
      </c>
      <c r="Q20" s="45"/>
      <c r="R20" s="6" t="s">
        <v>11057</v>
      </c>
    </row>
    <row r="21" ht="12.75" customHeight="1">
      <c r="A21" s="44">
        <v>2024.0</v>
      </c>
      <c r="B21" s="6" t="s">
        <v>11849</v>
      </c>
      <c r="C21" s="44">
        <v>1.0</v>
      </c>
      <c r="D21" s="44" t="s">
        <v>4541</v>
      </c>
      <c r="E21" s="6" t="s">
        <v>4542</v>
      </c>
      <c r="F21" s="6" t="s">
        <v>1902</v>
      </c>
      <c r="G21" s="6" t="s">
        <v>1924</v>
      </c>
      <c r="H21" s="6" t="s">
        <v>71</v>
      </c>
      <c r="I21" s="6" t="s">
        <v>4543</v>
      </c>
      <c r="J21" s="44">
        <v>2023.0</v>
      </c>
      <c r="K21" s="109"/>
      <c r="L21" s="6" t="s">
        <v>70</v>
      </c>
      <c r="M21" s="6" t="s">
        <v>43</v>
      </c>
      <c r="N21" s="6" t="s">
        <v>11057</v>
      </c>
      <c r="O21" s="6" t="s">
        <v>1603</v>
      </c>
      <c r="P21" s="6" t="s">
        <v>378</v>
      </c>
      <c r="Q21" s="45">
        <v>62000.0</v>
      </c>
      <c r="R21" s="6" t="s">
        <v>11057</v>
      </c>
    </row>
    <row r="22" ht="12.75" customHeight="1">
      <c r="A22" s="44">
        <v>2024.0</v>
      </c>
      <c r="B22" s="6" t="s">
        <v>11849</v>
      </c>
      <c r="C22" s="44">
        <v>1.0</v>
      </c>
      <c r="D22" s="44" t="s">
        <v>4356</v>
      </c>
      <c r="E22" s="6" t="s">
        <v>4357</v>
      </c>
      <c r="F22" s="6" t="s">
        <v>1902</v>
      </c>
      <c r="G22" s="6" t="s">
        <v>1924</v>
      </c>
      <c r="H22" s="6" t="s">
        <v>66</v>
      </c>
      <c r="I22" s="6" t="s">
        <v>4358</v>
      </c>
      <c r="J22" s="44">
        <v>2023.0</v>
      </c>
      <c r="K22" s="109"/>
      <c r="L22" s="6" t="s">
        <v>1968</v>
      </c>
      <c r="M22" s="6" t="s">
        <v>2678</v>
      </c>
      <c r="N22" s="6" t="s">
        <v>11057</v>
      </c>
      <c r="O22" s="6" t="s">
        <v>1874</v>
      </c>
      <c r="P22" s="6" t="s">
        <v>309</v>
      </c>
      <c r="Q22" s="45">
        <v>55000.0</v>
      </c>
      <c r="R22" s="6" t="s">
        <v>11057</v>
      </c>
    </row>
    <row r="23" ht="12.75" customHeight="1">
      <c r="A23" s="44">
        <v>2024.0</v>
      </c>
      <c r="B23" s="6" t="s">
        <v>11849</v>
      </c>
      <c r="C23" s="44">
        <v>1.0</v>
      </c>
      <c r="D23" s="44" t="s">
        <v>10161</v>
      </c>
      <c r="E23" s="6" t="s">
        <v>10162</v>
      </c>
      <c r="F23" s="6" t="s">
        <v>1905</v>
      </c>
      <c r="G23" s="6" t="s">
        <v>1924</v>
      </c>
      <c r="H23" s="6" t="s">
        <v>87</v>
      </c>
      <c r="I23" s="6" t="s">
        <v>10163</v>
      </c>
      <c r="J23" s="44">
        <v>2023.0</v>
      </c>
      <c r="K23" s="109"/>
      <c r="L23" s="6" t="s">
        <v>88</v>
      </c>
      <c r="M23" s="6" t="s">
        <v>44</v>
      </c>
      <c r="N23" s="6" t="s">
        <v>11057</v>
      </c>
      <c r="O23" s="6" t="s">
        <v>1828</v>
      </c>
      <c r="P23" s="6" t="s">
        <v>9465</v>
      </c>
      <c r="Q23" s="45">
        <v>14000.0</v>
      </c>
      <c r="R23" s="6" t="s">
        <v>11850</v>
      </c>
    </row>
    <row r="24" ht="12.75" customHeight="1">
      <c r="A24" s="44">
        <v>2024.0</v>
      </c>
      <c r="B24" s="6" t="s">
        <v>11849</v>
      </c>
      <c r="C24" s="44">
        <v>1.0</v>
      </c>
      <c r="D24" s="44" t="s">
        <v>2342</v>
      </c>
      <c r="E24" s="6" t="s">
        <v>2343</v>
      </c>
      <c r="F24" s="6" t="s">
        <v>1902</v>
      </c>
      <c r="G24" s="6" t="s">
        <v>1924</v>
      </c>
      <c r="H24" s="6" t="s">
        <v>16</v>
      </c>
      <c r="I24" s="6" t="s">
        <v>2344</v>
      </c>
      <c r="J24" s="44">
        <v>2023.0</v>
      </c>
      <c r="K24" s="109"/>
      <c r="L24" s="6" t="s">
        <v>88</v>
      </c>
      <c r="M24" s="6" t="s">
        <v>1978</v>
      </c>
      <c r="N24" s="6" t="s">
        <v>11057</v>
      </c>
      <c r="O24" s="6" t="s">
        <v>1578</v>
      </c>
      <c r="P24" s="6" t="s">
        <v>616</v>
      </c>
      <c r="Q24" s="45">
        <v>24000.0</v>
      </c>
      <c r="R24" s="6" t="s">
        <v>11057</v>
      </c>
    </row>
    <row r="25" ht="12.75" customHeight="1">
      <c r="A25" s="44">
        <v>2024.0</v>
      </c>
      <c r="B25" s="6" t="s">
        <v>11849</v>
      </c>
      <c r="C25" s="44">
        <v>1.0</v>
      </c>
      <c r="D25" s="44" t="s">
        <v>9001</v>
      </c>
      <c r="E25" s="6" t="s">
        <v>9002</v>
      </c>
      <c r="F25" s="6" t="s">
        <v>1902</v>
      </c>
      <c r="G25" s="6" t="s">
        <v>1924</v>
      </c>
      <c r="H25" s="6" t="s">
        <v>155</v>
      </c>
      <c r="I25" s="6" t="s">
        <v>9003</v>
      </c>
      <c r="J25" s="44">
        <v>2023.0</v>
      </c>
      <c r="K25" s="109"/>
      <c r="L25" s="6" t="s">
        <v>88</v>
      </c>
      <c r="M25" s="6" t="s">
        <v>3886</v>
      </c>
      <c r="N25" s="6" t="s">
        <v>11057</v>
      </c>
      <c r="O25" s="6" t="s">
        <v>1638</v>
      </c>
      <c r="P25" s="6" t="s">
        <v>669</v>
      </c>
      <c r="Q25" s="45">
        <v>8000.0</v>
      </c>
      <c r="R25" s="6" t="s">
        <v>11057</v>
      </c>
    </row>
    <row r="26" ht="12.75" customHeight="1">
      <c r="A26" s="44">
        <v>2024.0</v>
      </c>
      <c r="B26" s="6" t="s">
        <v>11849</v>
      </c>
      <c r="C26" s="44">
        <v>1.0</v>
      </c>
      <c r="D26" s="44" t="s">
        <v>7306</v>
      </c>
      <c r="E26" s="6" t="s">
        <v>7307</v>
      </c>
      <c r="F26" s="6" t="s">
        <v>1902</v>
      </c>
      <c r="G26" s="6" t="s">
        <v>1952</v>
      </c>
      <c r="H26" s="6" t="s">
        <v>128</v>
      </c>
      <c r="I26" s="6" t="s">
        <v>7308</v>
      </c>
      <c r="J26" s="44">
        <v>2023.0</v>
      </c>
      <c r="K26" s="109"/>
      <c r="L26" s="6" t="s">
        <v>3882</v>
      </c>
      <c r="M26" s="6" t="s">
        <v>2125</v>
      </c>
      <c r="N26" s="6" t="s">
        <v>11057</v>
      </c>
      <c r="O26" s="6" t="s">
        <v>1839</v>
      </c>
      <c r="P26" s="6" t="s">
        <v>379</v>
      </c>
      <c r="Q26" s="45">
        <v>45000.0</v>
      </c>
      <c r="R26" s="6" t="s">
        <v>11057</v>
      </c>
    </row>
    <row r="27" ht="12.75" customHeight="1">
      <c r="A27" s="44">
        <v>2024.0</v>
      </c>
      <c r="B27" s="6" t="s">
        <v>11849</v>
      </c>
      <c r="C27" s="44">
        <v>1.0</v>
      </c>
      <c r="D27" s="44" t="s">
        <v>2547</v>
      </c>
      <c r="E27" s="6" t="s">
        <v>2548</v>
      </c>
      <c r="F27" s="6" t="s">
        <v>1902</v>
      </c>
      <c r="G27" s="6" t="s">
        <v>1924</v>
      </c>
      <c r="H27" s="6" t="s">
        <v>19</v>
      </c>
      <c r="I27" s="6" t="s">
        <v>2549</v>
      </c>
      <c r="J27" s="44">
        <v>2023.0</v>
      </c>
      <c r="K27" s="109"/>
      <c r="L27" s="6" t="s">
        <v>1968</v>
      </c>
      <c r="M27" s="6" t="s">
        <v>2550</v>
      </c>
      <c r="N27" s="6" t="s">
        <v>11057</v>
      </c>
      <c r="O27" s="6" t="s">
        <v>1671</v>
      </c>
      <c r="P27" s="6" t="s">
        <v>648</v>
      </c>
      <c r="Q27" s="45">
        <v>42000.0</v>
      </c>
      <c r="R27" s="6" t="s">
        <v>11057</v>
      </c>
    </row>
    <row r="28" ht="12.75" customHeight="1">
      <c r="A28" s="44">
        <v>2024.0</v>
      </c>
      <c r="B28" s="6" t="s">
        <v>11849</v>
      </c>
      <c r="C28" s="44">
        <v>1.0</v>
      </c>
      <c r="D28" s="44" t="s">
        <v>4639</v>
      </c>
      <c r="E28" s="6" t="s">
        <v>4640</v>
      </c>
      <c r="F28" s="6" t="s">
        <v>1905</v>
      </c>
      <c r="G28" s="6" t="s">
        <v>1924</v>
      </c>
      <c r="H28" s="6" t="s">
        <v>75</v>
      </c>
      <c r="I28" s="6" t="s">
        <v>4641</v>
      </c>
      <c r="J28" s="44">
        <v>2023.0</v>
      </c>
      <c r="K28" s="109"/>
      <c r="L28" s="6" t="s">
        <v>4620</v>
      </c>
      <c r="M28" s="6" t="s">
        <v>107</v>
      </c>
      <c r="N28" s="6" t="s">
        <v>11057</v>
      </c>
      <c r="O28" s="6" t="s">
        <v>813</v>
      </c>
      <c r="P28" s="6" t="s">
        <v>792</v>
      </c>
      <c r="Q28" s="45">
        <v>34000.0</v>
      </c>
      <c r="R28" s="6" t="s">
        <v>11057</v>
      </c>
    </row>
    <row r="29" ht="12.75" customHeight="1">
      <c r="A29" s="44">
        <v>2024.0</v>
      </c>
      <c r="B29" s="6" t="s">
        <v>11849</v>
      </c>
      <c r="C29" s="44">
        <v>1.0</v>
      </c>
      <c r="D29" s="44" t="s">
        <v>8596</v>
      </c>
      <c r="E29" s="6" t="s">
        <v>8597</v>
      </c>
      <c r="F29" s="6" t="s">
        <v>1902</v>
      </c>
      <c r="G29" s="6" t="s">
        <v>1924</v>
      </c>
      <c r="H29" s="6" t="s">
        <v>145</v>
      </c>
      <c r="I29" s="6" t="s">
        <v>8598</v>
      </c>
      <c r="J29" s="44">
        <v>2023.0</v>
      </c>
      <c r="K29" s="109"/>
      <c r="L29" s="6" t="s">
        <v>111</v>
      </c>
      <c r="M29" s="6" t="s">
        <v>58</v>
      </c>
      <c r="N29" s="6" t="s">
        <v>11057</v>
      </c>
      <c r="O29" s="6" t="s">
        <v>1839</v>
      </c>
      <c r="P29" s="6" t="s">
        <v>479</v>
      </c>
      <c r="Q29" s="45">
        <v>32000.0</v>
      </c>
      <c r="R29" s="6" t="s">
        <v>11057</v>
      </c>
    </row>
    <row r="30" ht="12.75" customHeight="1">
      <c r="A30" s="44">
        <v>2024.0</v>
      </c>
      <c r="B30" s="6" t="s">
        <v>11849</v>
      </c>
      <c r="C30" s="44">
        <v>1.0</v>
      </c>
      <c r="D30" s="44" t="s">
        <v>5656</v>
      </c>
      <c r="E30" s="6" t="s">
        <v>5657</v>
      </c>
      <c r="F30" s="6" t="s">
        <v>1902</v>
      </c>
      <c r="G30" s="6" t="s">
        <v>1924</v>
      </c>
      <c r="H30" s="6" t="s">
        <v>96</v>
      </c>
      <c r="I30" s="6" t="s">
        <v>5658</v>
      </c>
      <c r="J30" s="44">
        <v>2023.0</v>
      </c>
      <c r="K30" s="109"/>
      <c r="L30" s="6" t="s">
        <v>79</v>
      </c>
      <c r="M30" s="6" t="s">
        <v>2314</v>
      </c>
      <c r="N30" s="6" t="s">
        <v>11057</v>
      </c>
      <c r="O30" s="6" t="s">
        <v>1679</v>
      </c>
      <c r="P30" s="6" t="s">
        <v>879</v>
      </c>
      <c r="Q30" s="45">
        <v>11000.0</v>
      </c>
      <c r="R30" s="6" t="s">
        <v>11057</v>
      </c>
    </row>
    <row r="31" ht="12.75" customHeight="1">
      <c r="A31" s="44">
        <v>2024.0</v>
      </c>
      <c r="B31" s="6" t="s">
        <v>11849</v>
      </c>
      <c r="C31" s="44">
        <v>1.0</v>
      </c>
      <c r="D31" s="44" t="s">
        <v>8718</v>
      </c>
      <c r="E31" s="6" t="s">
        <v>8719</v>
      </c>
      <c r="F31" s="6" t="s">
        <v>1902</v>
      </c>
      <c r="G31" s="6" t="s">
        <v>1924</v>
      </c>
      <c r="H31" s="6" t="s">
        <v>150</v>
      </c>
      <c r="I31" s="6" t="s">
        <v>8720</v>
      </c>
      <c r="J31" s="44">
        <v>2023.0</v>
      </c>
      <c r="K31" s="109"/>
      <c r="L31" s="6" t="s">
        <v>48</v>
      </c>
      <c r="M31" s="6" t="s">
        <v>3482</v>
      </c>
      <c r="N31" s="6" t="s">
        <v>11057</v>
      </c>
      <c r="O31" s="6" t="s">
        <v>1844</v>
      </c>
      <c r="P31" s="6" t="s">
        <v>364</v>
      </c>
      <c r="Q31" s="45">
        <v>10000.0</v>
      </c>
      <c r="R31" s="6" t="s">
        <v>11057</v>
      </c>
    </row>
    <row r="32" ht="12.75" customHeight="1">
      <c r="A32" s="44">
        <v>2024.0</v>
      </c>
      <c r="B32" s="6" t="s">
        <v>11849</v>
      </c>
      <c r="C32" s="44">
        <v>1.0</v>
      </c>
      <c r="D32" s="44" t="s">
        <v>2068</v>
      </c>
      <c r="E32" s="6" t="s">
        <v>2069</v>
      </c>
      <c r="F32" s="6" t="s">
        <v>1905</v>
      </c>
      <c r="G32" s="6" t="s">
        <v>1924</v>
      </c>
      <c r="H32" s="6" t="s">
        <v>9</v>
      </c>
      <c r="I32" s="6" t="s">
        <v>2070</v>
      </c>
      <c r="J32" s="44">
        <v>2023.0</v>
      </c>
      <c r="K32" s="109"/>
      <c r="L32" s="6" t="s">
        <v>2026</v>
      </c>
      <c r="M32" s="6" t="s">
        <v>120</v>
      </c>
      <c r="N32" s="6" t="s">
        <v>11057</v>
      </c>
      <c r="O32" s="6" t="s">
        <v>1777</v>
      </c>
      <c r="P32" s="6" t="s">
        <v>418</v>
      </c>
      <c r="Q32" s="45">
        <v>18000.0</v>
      </c>
      <c r="R32" s="6" t="s">
        <v>11057</v>
      </c>
    </row>
    <row r="33" ht="12.75" customHeight="1">
      <c r="A33" s="44">
        <v>2024.0</v>
      </c>
      <c r="B33" s="6" t="s">
        <v>11849</v>
      </c>
      <c r="C33" s="44">
        <v>1.0</v>
      </c>
      <c r="D33" s="44" t="s">
        <v>9068</v>
      </c>
      <c r="E33" s="6" t="s">
        <v>9069</v>
      </c>
      <c r="F33" s="6" t="s">
        <v>1902</v>
      </c>
      <c r="G33" s="6" t="s">
        <v>1924</v>
      </c>
      <c r="H33" s="6" t="s">
        <v>156</v>
      </c>
      <c r="I33" s="6" t="s">
        <v>9070</v>
      </c>
      <c r="J33" s="44">
        <v>2023.0</v>
      </c>
      <c r="K33" s="109"/>
      <c r="L33" s="6" t="s">
        <v>2205</v>
      </c>
      <c r="M33" s="6" t="s">
        <v>3421</v>
      </c>
      <c r="N33" s="6" t="s">
        <v>11057</v>
      </c>
      <c r="O33" s="6" t="s">
        <v>1454</v>
      </c>
      <c r="P33" s="6" t="s">
        <v>420</v>
      </c>
      <c r="Q33" s="45">
        <v>8000.0</v>
      </c>
      <c r="R33" s="6" t="s">
        <v>11851</v>
      </c>
    </row>
    <row r="34" ht="12.75" customHeight="1">
      <c r="A34" s="44">
        <v>2024.0</v>
      </c>
      <c r="B34" s="6" t="s">
        <v>11849</v>
      </c>
      <c r="C34" s="44">
        <v>1.0</v>
      </c>
      <c r="D34" s="44" t="s">
        <v>9595</v>
      </c>
      <c r="E34" s="6" t="s">
        <v>9596</v>
      </c>
      <c r="F34" s="6" t="s">
        <v>1905</v>
      </c>
      <c r="G34" s="6" t="s">
        <v>1924</v>
      </c>
      <c r="H34" s="6" t="s">
        <v>21</v>
      </c>
      <c r="I34" s="6" t="s">
        <v>9597</v>
      </c>
      <c r="J34" s="44">
        <v>2023.0</v>
      </c>
      <c r="K34" s="109"/>
      <c r="L34" s="6" t="s">
        <v>2505</v>
      </c>
      <c r="M34" s="6" t="s">
        <v>12</v>
      </c>
      <c r="N34" s="6" t="s">
        <v>11057</v>
      </c>
      <c r="O34" s="6" t="s">
        <v>1874</v>
      </c>
      <c r="P34" s="6" t="s">
        <v>9469</v>
      </c>
      <c r="Q34" s="45">
        <v>5000.0</v>
      </c>
      <c r="R34" s="6" t="s">
        <v>11057</v>
      </c>
    </row>
    <row r="35" ht="12.75" customHeight="1">
      <c r="A35" s="44">
        <v>2024.0</v>
      </c>
      <c r="B35" s="6" t="s">
        <v>11849</v>
      </c>
      <c r="C35" s="44">
        <v>1.0</v>
      </c>
      <c r="D35" s="44" t="s">
        <v>10298</v>
      </c>
      <c r="E35" s="6" t="s">
        <v>10299</v>
      </c>
      <c r="F35" s="6" t="s">
        <v>1905</v>
      </c>
      <c r="G35" s="6" t="s">
        <v>1924</v>
      </c>
      <c r="H35" s="6" t="s">
        <v>98</v>
      </c>
      <c r="I35" s="6" t="s">
        <v>10300</v>
      </c>
      <c r="J35" s="44">
        <v>2023.0</v>
      </c>
      <c r="K35" s="109"/>
      <c r="L35" s="6" t="s">
        <v>1978</v>
      </c>
      <c r="M35" s="6" t="s">
        <v>2314</v>
      </c>
      <c r="N35" s="6" t="s">
        <v>11057</v>
      </c>
      <c r="O35" s="6" t="s">
        <v>1454</v>
      </c>
      <c r="P35" s="6" t="s">
        <v>9469</v>
      </c>
      <c r="Q35" s="45">
        <v>1000.0</v>
      </c>
      <c r="R35" s="6" t="s">
        <v>11057</v>
      </c>
    </row>
    <row r="36" ht="12.75" customHeight="1">
      <c r="A36" s="44">
        <v>2024.0</v>
      </c>
      <c r="B36" s="6" t="s">
        <v>11849</v>
      </c>
      <c r="C36" s="44">
        <v>1.0</v>
      </c>
      <c r="D36" s="44" t="s">
        <v>4279</v>
      </c>
      <c r="E36" s="6" t="s">
        <v>4280</v>
      </c>
      <c r="F36" s="6" t="s">
        <v>1902</v>
      </c>
      <c r="G36" s="6" t="s">
        <v>1952</v>
      </c>
      <c r="H36" s="6" t="s">
        <v>63</v>
      </c>
      <c r="I36" s="6" t="s">
        <v>4281</v>
      </c>
      <c r="J36" s="44">
        <v>2023.0</v>
      </c>
      <c r="K36" s="109"/>
      <c r="L36" s="6" t="s">
        <v>48</v>
      </c>
      <c r="M36" s="6" t="s">
        <v>75</v>
      </c>
      <c r="N36" s="6" t="s">
        <v>11057</v>
      </c>
      <c r="O36" s="6" t="s">
        <v>1649</v>
      </c>
      <c r="P36" s="6" t="s">
        <v>974</v>
      </c>
      <c r="Q36" s="45">
        <v>14000.0</v>
      </c>
      <c r="R36" s="6" t="s">
        <v>11057</v>
      </c>
    </row>
    <row r="37" ht="12.75" customHeight="1">
      <c r="A37" s="44">
        <v>2024.0</v>
      </c>
      <c r="B37" s="6" t="s">
        <v>11849</v>
      </c>
      <c r="C37" s="44">
        <v>1.0</v>
      </c>
      <c r="D37" s="44" t="s">
        <v>6593</v>
      </c>
      <c r="E37" s="6" t="s">
        <v>6594</v>
      </c>
      <c r="F37" s="6" t="s">
        <v>1905</v>
      </c>
      <c r="G37" s="6" t="s">
        <v>1924</v>
      </c>
      <c r="H37" s="6" t="s">
        <v>112</v>
      </c>
      <c r="I37" s="6" t="s">
        <v>6595</v>
      </c>
      <c r="J37" s="44">
        <v>2023.0</v>
      </c>
      <c r="K37" s="109"/>
      <c r="L37" s="6" t="s">
        <v>1961</v>
      </c>
      <c r="M37" s="6" t="s">
        <v>3828</v>
      </c>
      <c r="N37" s="6" t="s">
        <v>11057</v>
      </c>
      <c r="O37" s="6" t="s">
        <v>1454</v>
      </c>
      <c r="P37" s="6" t="s">
        <v>1239</v>
      </c>
      <c r="Q37" s="45">
        <v>30000.0</v>
      </c>
      <c r="R37" s="6" t="s">
        <v>11057</v>
      </c>
    </row>
    <row r="38" ht="12.75" customHeight="1">
      <c r="A38" s="44">
        <v>2024.0</v>
      </c>
      <c r="B38" s="6" t="s">
        <v>11849</v>
      </c>
      <c r="C38" s="44">
        <v>1.0</v>
      </c>
      <c r="D38" s="44" t="s">
        <v>11571</v>
      </c>
      <c r="E38" s="6" t="s">
        <v>11572</v>
      </c>
      <c r="F38" s="6" t="s">
        <v>1902</v>
      </c>
      <c r="G38" s="6" t="s">
        <v>1924</v>
      </c>
      <c r="H38" s="6" t="s">
        <v>8</v>
      </c>
      <c r="I38" s="6" t="s">
        <v>11573</v>
      </c>
      <c r="J38" s="44">
        <v>2023.0</v>
      </c>
      <c r="K38" s="109"/>
      <c r="L38" s="6" t="s">
        <v>1926</v>
      </c>
      <c r="M38" s="6" t="s">
        <v>79</v>
      </c>
      <c r="N38" s="6" t="s">
        <v>11057</v>
      </c>
      <c r="O38" s="6" t="s">
        <v>1729</v>
      </c>
      <c r="P38" s="6" t="s">
        <v>11084</v>
      </c>
      <c r="Q38" s="45"/>
      <c r="R38" s="6" t="s">
        <v>11057</v>
      </c>
    </row>
    <row r="39" ht="12.75" customHeight="1">
      <c r="A39" s="44">
        <v>2024.0</v>
      </c>
      <c r="B39" s="6" t="s">
        <v>11849</v>
      </c>
      <c r="C39" s="44">
        <v>1.0</v>
      </c>
      <c r="D39" s="44" t="s">
        <v>9071</v>
      </c>
      <c r="E39" s="6" t="s">
        <v>9072</v>
      </c>
      <c r="F39" s="6" t="s">
        <v>1902</v>
      </c>
      <c r="G39" s="6" t="s">
        <v>1924</v>
      </c>
      <c r="H39" s="6" t="s">
        <v>156</v>
      </c>
      <c r="I39" s="6" t="s">
        <v>9073</v>
      </c>
      <c r="J39" s="44">
        <v>2023.0</v>
      </c>
      <c r="K39" s="109"/>
      <c r="L39" s="6" t="s">
        <v>2205</v>
      </c>
      <c r="M39" s="6" t="s">
        <v>2422</v>
      </c>
      <c r="N39" s="6" t="s">
        <v>11057</v>
      </c>
      <c r="O39" s="6" t="s">
        <v>1879</v>
      </c>
      <c r="P39" s="6" t="s">
        <v>244</v>
      </c>
      <c r="Q39" s="45">
        <v>16000.0</v>
      </c>
      <c r="R39" s="6" t="s">
        <v>11057</v>
      </c>
    </row>
    <row r="40" ht="12.75" customHeight="1">
      <c r="A40" s="44">
        <v>2024.0</v>
      </c>
      <c r="B40" s="6" t="s">
        <v>11849</v>
      </c>
      <c r="C40" s="44">
        <v>1.0</v>
      </c>
      <c r="D40" s="44" t="s">
        <v>9421</v>
      </c>
      <c r="E40" s="6" t="s">
        <v>9422</v>
      </c>
      <c r="F40" s="6" t="s">
        <v>1905</v>
      </c>
      <c r="G40" s="6" t="s">
        <v>2324</v>
      </c>
      <c r="H40" s="6" t="s">
        <v>168</v>
      </c>
      <c r="I40" s="6" t="s">
        <v>9423</v>
      </c>
      <c r="J40" s="44">
        <v>2023.0</v>
      </c>
      <c r="K40" s="109"/>
      <c r="L40" s="6" t="s">
        <v>9385</v>
      </c>
      <c r="M40" s="6" t="s">
        <v>9424</v>
      </c>
      <c r="N40" s="6" t="s">
        <v>11057</v>
      </c>
      <c r="O40" s="6" t="s">
        <v>1859</v>
      </c>
      <c r="P40" s="6" t="s">
        <v>732</v>
      </c>
      <c r="Q40" s="45">
        <v>21000.0</v>
      </c>
      <c r="R40" s="6" t="s">
        <v>11057</v>
      </c>
    </row>
    <row r="41" ht="12.75" customHeight="1">
      <c r="A41" s="44">
        <v>2024.0</v>
      </c>
      <c r="B41" s="6" t="s">
        <v>11849</v>
      </c>
      <c r="C41" s="44">
        <v>1.0</v>
      </c>
      <c r="D41" s="44" t="s">
        <v>5710</v>
      </c>
      <c r="E41" s="6" t="s">
        <v>5711</v>
      </c>
      <c r="F41" s="6" t="s">
        <v>1905</v>
      </c>
      <c r="G41" s="6" t="s">
        <v>1924</v>
      </c>
      <c r="H41" s="6" t="s">
        <v>97</v>
      </c>
      <c r="I41" s="6" t="s">
        <v>5712</v>
      </c>
      <c r="J41" s="44">
        <v>2023.0</v>
      </c>
      <c r="K41" s="109"/>
      <c r="L41" s="6" t="s">
        <v>2197</v>
      </c>
      <c r="M41" s="6" t="s">
        <v>2061</v>
      </c>
      <c r="N41" s="6" t="s">
        <v>11057</v>
      </c>
      <c r="O41" s="6" t="s">
        <v>1863</v>
      </c>
      <c r="P41" s="6" t="s">
        <v>427</v>
      </c>
      <c r="Q41" s="45">
        <v>4000.0</v>
      </c>
      <c r="R41" s="6" t="s">
        <v>11057</v>
      </c>
    </row>
    <row r="42" ht="12.75" customHeight="1">
      <c r="A42" s="44">
        <v>2024.0</v>
      </c>
      <c r="B42" s="6" t="s">
        <v>11849</v>
      </c>
      <c r="C42" s="44">
        <v>1.0</v>
      </c>
      <c r="D42" s="44" t="s">
        <v>7865</v>
      </c>
      <c r="E42" s="6" t="s">
        <v>7866</v>
      </c>
      <c r="F42" s="6" t="s">
        <v>1905</v>
      </c>
      <c r="G42" s="6" t="s">
        <v>1924</v>
      </c>
      <c r="H42" s="6" t="s">
        <v>137</v>
      </c>
      <c r="I42" s="6" t="s">
        <v>7867</v>
      </c>
      <c r="J42" s="44">
        <v>2023.0</v>
      </c>
      <c r="K42" s="109"/>
      <c r="L42" s="6" t="s">
        <v>48</v>
      </c>
      <c r="M42" s="6" t="s">
        <v>146</v>
      </c>
      <c r="N42" s="6" t="s">
        <v>11057</v>
      </c>
      <c r="O42" s="6" t="s">
        <v>1542</v>
      </c>
      <c r="P42" s="6" t="s">
        <v>480</v>
      </c>
      <c r="Q42" s="45">
        <v>22000.0</v>
      </c>
      <c r="R42" s="6" t="s">
        <v>11057</v>
      </c>
    </row>
    <row r="43" ht="12.75" customHeight="1">
      <c r="A43" s="44">
        <v>2024.0</v>
      </c>
      <c r="B43" s="6" t="s">
        <v>11849</v>
      </c>
      <c r="C43" s="44">
        <v>1.0</v>
      </c>
      <c r="D43" s="44" t="s">
        <v>11574</v>
      </c>
      <c r="E43" s="6" t="s">
        <v>11575</v>
      </c>
      <c r="F43" s="6" t="s">
        <v>1902</v>
      </c>
      <c r="G43" s="6" t="s">
        <v>1924</v>
      </c>
      <c r="H43" s="6" t="s">
        <v>141</v>
      </c>
      <c r="I43" s="6" t="s">
        <v>11576</v>
      </c>
      <c r="J43" s="44">
        <v>2023.0</v>
      </c>
      <c r="K43" s="109"/>
      <c r="L43" s="6" t="s">
        <v>2387</v>
      </c>
      <c r="M43" s="6" t="s">
        <v>48</v>
      </c>
      <c r="N43" s="6" t="s">
        <v>11057</v>
      </c>
      <c r="O43" s="6" t="s">
        <v>1505</v>
      </c>
      <c r="P43" s="6" t="s">
        <v>11084</v>
      </c>
      <c r="Q43" s="45"/>
      <c r="R43" s="6" t="s">
        <v>11057</v>
      </c>
    </row>
    <row r="44" ht="12.75" customHeight="1">
      <c r="A44" s="44">
        <v>2024.0</v>
      </c>
      <c r="B44" s="6" t="s">
        <v>11849</v>
      </c>
      <c r="C44" s="44">
        <v>1.0</v>
      </c>
      <c r="D44" s="44" t="s">
        <v>5489</v>
      </c>
      <c r="E44" s="6" t="s">
        <v>5490</v>
      </c>
      <c r="F44" s="6" t="s">
        <v>1902</v>
      </c>
      <c r="G44" s="6" t="s">
        <v>1924</v>
      </c>
      <c r="H44" s="6" t="s">
        <v>94</v>
      </c>
      <c r="I44" s="6" t="s">
        <v>5491</v>
      </c>
      <c r="J44" s="44">
        <v>2023.0</v>
      </c>
      <c r="K44" s="109"/>
      <c r="L44" s="6" t="s">
        <v>93</v>
      </c>
      <c r="M44" s="6" t="s">
        <v>9</v>
      </c>
      <c r="N44" s="6" t="s">
        <v>11057</v>
      </c>
      <c r="O44" s="6" t="s">
        <v>1792</v>
      </c>
      <c r="P44" s="6" t="s">
        <v>715</v>
      </c>
      <c r="Q44" s="45">
        <v>9000.0</v>
      </c>
      <c r="R44" s="6" t="s">
        <v>11057</v>
      </c>
    </row>
    <row r="45" ht="12.75" customHeight="1">
      <c r="A45" s="44">
        <v>2024.0</v>
      </c>
      <c r="B45" s="6" t="s">
        <v>11849</v>
      </c>
      <c r="C45" s="44">
        <v>1.0</v>
      </c>
      <c r="D45" s="44" t="s">
        <v>2345</v>
      </c>
      <c r="E45" s="6" t="s">
        <v>2346</v>
      </c>
      <c r="F45" s="6" t="s">
        <v>1905</v>
      </c>
      <c r="G45" s="6" t="s">
        <v>1924</v>
      </c>
      <c r="H45" s="6" t="s">
        <v>16</v>
      </c>
      <c r="I45" s="6" t="s">
        <v>2347</v>
      </c>
      <c r="J45" s="44">
        <v>2023.0</v>
      </c>
      <c r="K45" s="109"/>
      <c r="L45" s="6" t="s">
        <v>88</v>
      </c>
      <c r="M45" s="6" t="s">
        <v>1968</v>
      </c>
      <c r="N45" s="6" t="s">
        <v>11057</v>
      </c>
      <c r="O45" s="6" t="s">
        <v>1671</v>
      </c>
      <c r="P45" s="6" t="s">
        <v>1152</v>
      </c>
      <c r="Q45" s="45">
        <v>30000.0</v>
      </c>
      <c r="R45" s="6" t="s">
        <v>11057</v>
      </c>
    </row>
    <row r="46" ht="12.75" customHeight="1">
      <c r="A46" s="44">
        <v>2024.0</v>
      </c>
      <c r="B46" s="6" t="s">
        <v>11849</v>
      </c>
      <c r="C46" s="44">
        <v>1.0</v>
      </c>
      <c r="D46" s="44" t="s">
        <v>6685</v>
      </c>
      <c r="E46" s="6" t="s">
        <v>6686</v>
      </c>
      <c r="F46" s="6" t="s">
        <v>1902</v>
      </c>
      <c r="G46" s="6" t="s">
        <v>1952</v>
      </c>
      <c r="H46" s="6" t="s">
        <v>113</v>
      </c>
      <c r="I46" s="6" t="s">
        <v>6687</v>
      </c>
      <c r="J46" s="44">
        <v>2023.0</v>
      </c>
      <c r="K46" s="109"/>
      <c r="L46" s="6" t="s">
        <v>86</v>
      </c>
      <c r="M46" s="6" t="s">
        <v>146</v>
      </c>
      <c r="N46" s="6" t="s">
        <v>11057</v>
      </c>
      <c r="O46" s="6" t="s">
        <v>1450</v>
      </c>
      <c r="P46" s="6" t="s">
        <v>1140</v>
      </c>
      <c r="Q46" s="45">
        <v>50000.0</v>
      </c>
      <c r="R46" s="6" t="s">
        <v>11057</v>
      </c>
    </row>
    <row r="47" ht="12.75" customHeight="1">
      <c r="A47" s="44">
        <v>2024.0</v>
      </c>
      <c r="B47" s="6" t="s">
        <v>11849</v>
      </c>
      <c r="C47" s="44">
        <v>1.0</v>
      </c>
      <c r="D47" s="44" t="s">
        <v>8641</v>
      </c>
      <c r="E47" s="6" t="s">
        <v>8642</v>
      </c>
      <c r="F47" s="6" t="s">
        <v>1905</v>
      </c>
      <c r="G47" s="6" t="s">
        <v>3424</v>
      </c>
      <c r="H47" s="6" t="s">
        <v>147</v>
      </c>
      <c r="I47" s="6" t="s">
        <v>8643</v>
      </c>
      <c r="J47" s="44">
        <v>2023.0</v>
      </c>
      <c r="K47" s="109"/>
      <c r="L47" s="6" t="s">
        <v>79</v>
      </c>
      <c r="M47" s="6" t="s">
        <v>8644</v>
      </c>
      <c r="N47" s="6" t="s">
        <v>11057</v>
      </c>
      <c r="O47" s="6" t="s">
        <v>1455</v>
      </c>
      <c r="P47" s="6" t="s">
        <v>730</v>
      </c>
      <c r="Q47" s="45">
        <v>22000.0</v>
      </c>
      <c r="R47" s="6" t="s">
        <v>11057</v>
      </c>
    </row>
    <row r="48" ht="12.75" customHeight="1">
      <c r="A48" s="44">
        <v>2024.0</v>
      </c>
      <c r="B48" s="6" t="s">
        <v>11849</v>
      </c>
      <c r="C48" s="44">
        <v>1.0</v>
      </c>
      <c r="D48" s="44" t="s">
        <v>8333</v>
      </c>
      <c r="E48" s="6" t="s">
        <v>8334</v>
      </c>
      <c r="F48" s="6" t="s">
        <v>1905</v>
      </c>
      <c r="G48" s="6" t="s">
        <v>1924</v>
      </c>
      <c r="H48" s="6" t="s">
        <v>141</v>
      </c>
      <c r="I48" s="6" t="s">
        <v>8335</v>
      </c>
      <c r="J48" s="44">
        <v>2023.0</v>
      </c>
      <c r="K48" s="109"/>
      <c r="L48" s="6" t="s">
        <v>2387</v>
      </c>
      <c r="M48" s="6" t="s">
        <v>4092</v>
      </c>
      <c r="N48" s="6" t="s">
        <v>11057</v>
      </c>
      <c r="O48" s="6" t="s">
        <v>1873</v>
      </c>
      <c r="P48" s="6" t="s">
        <v>480</v>
      </c>
      <c r="Q48" s="45">
        <v>20000.0</v>
      </c>
      <c r="R48" s="6" t="s">
        <v>11057</v>
      </c>
    </row>
    <row r="49" ht="12.75" customHeight="1">
      <c r="A49" s="44">
        <v>2024.0</v>
      </c>
      <c r="B49" s="6" t="s">
        <v>11849</v>
      </c>
      <c r="C49" s="44">
        <v>1.0</v>
      </c>
      <c r="D49" s="44" t="s">
        <v>8336</v>
      </c>
      <c r="E49" s="6" t="s">
        <v>8337</v>
      </c>
      <c r="F49" s="6" t="s">
        <v>1902</v>
      </c>
      <c r="G49" s="6" t="s">
        <v>1924</v>
      </c>
      <c r="H49" s="6" t="s">
        <v>141</v>
      </c>
      <c r="I49" s="6" t="s">
        <v>8338</v>
      </c>
      <c r="J49" s="44">
        <v>2023.0</v>
      </c>
      <c r="K49" s="109"/>
      <c r="L49" s="6" t="s">
        <v>2387</v>
      </c>
      <c r="M49" s="6" t="s">
        <v>126</v>
      </c>
      <c r="N49" s="6" t="s">
        <v>11057</v>
      </c>
      <c r="O49" s="6" t="s">
        <v>1821</v>
      </c>
      <c r="P49" s="6" t="s">
        <v>604</v>
      </c>
      <c r="Q49" s="45">
        <v>18000.0</v>
      </c>
      <c r="R49" s="6" t="s">
        <v>11057</v>
      </c>
    </row>
    <row r="50" ht="12.75" customHeight="1">
      <c r="A50" s="44">
        <v>2024.0</v>
      </c>
      <c r="B50" s="6" t="s">
        <v>11849</v>
      </c>
      <c r="C50" s="44">
        <v>1.0</v>
      </c>
      <c r="D50" s="44" t="s">
        <v>3412</v>
      </c>
      <c r="E50" s="6" t="s">
        <v>3413</v>
      </c>
      <c r="F50" s="6" t="s">
        <v>1905</v>
      </c>
      <c r="G50" s="6" t="s">
        <v>1924</v>
      </c>
      <c r="H50" s="6" t="s">
        <v>40</v>
      </c>
      <c r="I50" s="6" t="s">
        <v>3414</v>
      </c>
      <c r="J50" s="44">
        <v>2023.0</v>
      </c>
      <c r="K50" s="109"/>
      <c r="L50" s="6" t="s">
        <v>58</v>
      </c>
      <c r="M50" s="6" t="s">
        <v>3105</v>
      </c>
      <c r="N50" s="6" t="s">
        <v>11057</v>
      </c>
      <c r="O50" s="6" t="s">
        <v>1844</v>
      </c>
      <c r="P50" s="6" t="s">
        <v>416</v>
      </c>
      <c r="Q50" s="45">
        <v>14000.0</v>
      </c>
      <c r="R50" s="6" t="s">
        <v>11852</v>
      </c>
    </row>
    <row r="51" ht="12.75" customHeight="1">
      <c r="A51" s="44">
        <v>2024.0</v>
      </c>
      <c r="B51" s="6" t="s">
        <v>11849</v>
      </c>
      <c r="C51" s="44">
        <v>1.0</v>
      </c>
      <c r="D51" s="44" t="s">
        <v>6205</v>
      </c>
      <c r="E51" s="6" t="s">
        <v>6206</v>
      </c>
      <c r="F51" s="6" t="s">
        <v>1902</v>
      </c>
      <c r="G51" s="6" t="s">
        <v>1952</v>
      </c>
      <c r="H51" s="6" t="s">
        <v>107</v>
      </c>
      <c r="I51" s="6" t="s">
        <v>6207</v>
      </c>
      <c r="J51" s="44">
        <v>2023.0</v>
      </c>
      <c r="K51" s="109"/>
      <c r="L51" s="6" t="s">
        <v>2205</v>
      </c>
      <c r="M51" s="6" t="s">
        <v>6208</v>
      </c>
      <c r="N51" s="6" t="s">
        <v>11057</v>
      </c>
      <c r="O51" s="6" t="s">
        <v>1743</v>
      </c>
      <c r="P51" s="6" t="s">
        <v>711</v>
      </c>
      <c r="Q51" s="45">
        <v>52000.0</v>
      </c>
      <c r="R51" s="6" t="s">
        <v>11057</v>
      </c>
    </row>
    <row r="52" ht="12.75" customHeight="1">
      <c r="A52" s="44">
        <v>2024.0</v>
      </c>
      <c r="B52" s="6" t="s">
        <v>11849</v>
      </c>
      <c r="C52" s="44">
        <v>1.0</v>
      </c>
      <c r="D52" s="44" t="s">
        <v>9425</v>
      </c>
      <c r="E52" s="6" t="s">
        <v>9426</v>
      </c>
      <c r="F52" s="6" t="s">
        <v>1902</v>
      </c>
      <c r="G52" s="6" t="s">
        <v>1924</v>
      </c>
      <c r="H52" s="6" t="s">
        <v>168</v>
      </c>
      <c r="I52" s="6" t="s">
        <v>9427</v>
      </c>
      <c r="J52" s="44">
        <v>2023.0</v>
      </c>
      <c r="K52" s="109"/>
      <c r="L52" s="6" t="s">
        <v>9385</v>
      </c>
      <c r="M52" s="6" t="s">
        <v>9</v>
      </c>
      <c r="N52" s="6" t="s">
        <v>11057</v>
      </c>
      <c r="O52" s="6" t="s">
        <v>1729</v>
      </c>
      <c r="P52" s="6" t="s">
        <v>466</v>
      </c>
      <c r="Q52" s="45">
        <v>30000.0</v>
      </c>
      <c r="R52" s="6" t="s">
        <v>11057</v>
      </c>
    </row>
    <row r="53" ht="12.75" customHeight="1">
      <c r="A53" s="44">
        <v>2024.0</v>
      </c>
      <c r="B53" s="6" t="s">
        <v>11849</v>
      </c>
      <c r="C53" s="44">
        <v>1.0</v>
      </c>
      <c r="D53" s="44" t="s">
        <v>2764</v>
      </c>
      <c r="E53" s="6" t="s">
        <v>2765</v>
      </c>
      <c r="F53" s="6" t="s">
        <v>1902</v>
      </c>
      <c r="G53" s="6" t="s">
        <v>1924</v>
      </c>
      <c r="H53" s="6" t="s">
        <v>24</v>
      </c>
      <c r="I53" s="6" t="s">
        <v>2766</v>
      </c>
      <c r="J53" s="44">
        <v>2023.0</v>
      </c>
      <c r="K53" s="109"/>
      <c r="L53" s="6" t="s">
        <v>2314</v>
      </c>
      <c r="M53" s="6" t="s">
        <v>2767</v>
      </c>
      <c r="N53" s="6" t="s">
        <v>11057</v>
      </c>
      <c r="O53" s="6" t="s">
        <v>1726</v>
      </c>
      <c r="P53" s="6" t="s">
        <v>662</v>
      </c>
      <c r="Q53" s="45">
        <v>150000.0</v>
      </c>
      <c r="R53" s="6" t="s">
        <v>11057</v>
      </c>
    </row>
    <row r="54" ht="12.75" customHeight="1">
      <c r="A54" s="44">
        <v>2024.0</v>
      </c>
      <c r="B54" s="6" t="s">
        <v>11849</v>
      </c>
      <c r="C54" s="44">
        <v>1.0</v>
      </c>
      <c r="D54" s="44" t="s">
        <v>11577</v>
      </c>
      <c r="E54" s="6" t="s">
        <v>11578</v>
      </c>
      <c r="F54" s="6" t="s">
        <v>1905</v>
      </c>
      <c r="G54" s="6" t="s">
        <v>1952</v>
      </c>
      <c r="H54" s="6" t="s">
        <v>160</v>
      </c>
      <c r="I54" s="6" t="s">
        <v>11579</v>
      </c>
      <c r="J54" s="44">
        <v>2023.0</v>
      </c>
      <c r="K54" s="109"/>
      <c r="L54" s="6" t="s">
        <v>2205</v>
      </c>
      <c r="M54" s="6" t="s">
        <v>132</v>
      </c>
      <c r="N54" s="6" t="s">
        <v>11057</v>
      </c>
      <c r="O54" s="6" t="s">
        <v>1418</v>
      </c>
      <c r="P54" s="6" t="s">
        <v>11084</v>
      </c>
      <c r="Q54" s="45"/>
      <c r="R54" s="6" t="s">
        <v>11057</v>
      </c>
    </row>
    <row r="55" ht="12.75" customHeight="1">
      <c r="A55" s="44">
        <v>2024.0</v>
      </c>
      <c r="B55" s="6" t="s">
        <v>11849</v>
      </c>
      <c r="C55" s="44">
        <v>1.0</v>
      </c>
      <c r="D55" s="44" t="s">
        <v>9074</v>
      </c>
      <c r="E55" s="6" t="s">
        <v>9075</v>
      </c>
      <c r="F55" s="6" t="s">
        <v>1905</v>
      </c>
      <c r="G55" s="6" t="s">
        <v>1924</v>
      </c>
      <c r="H55" s="6" t="s">
        <v>156</v>
      </c>
      <c r="I55" s="6" t="s">
        <v>9076</v>
      </c>
      <c r="J55" s="44">
        <v>2023.0</v>
      </c>
      <c r="K55" s="109"/>
      <c r="L55" s="6" t="s">
        <v>2205</v>
      </c>
      <c r="M55" s="6" t="s">
        <v>2201</v>
      </c>
      <c r="N55" s="6" t="s">
        <v>11057</v>
      </c>
      <c r="O55" s="6" t="s">
        <v>1577</v>
      </c>
      <c r="P55" s="6" t="s">
        <v>891</v>
      </c>
      <c r="Q55" s="45">
        <v>20000.0</v>
      </c>
      <c r="R55" s="6" t="s">
        <v>11057</v>
      </c>
    </row>
    <row r="56" ht="12.75" customHeight="1">
      <c r="A56" s="44">
        <v>2024.0</v>
      </c>
      <c r="B56" s="6" t="s">
        <v>11849</v>
      </c>
      <c r="C56" s="44">
        <v>1.0</v>
      </c>
      <c r="D56" s="44" t="s">
        <v>5763</v>
      </c>
      <c r="E56" s="6" t="s">
        <v>5764</v>
      </c>
      <c r="F56" s="6" t="s">
        <v>1905</v>
      </c>
      <c r="G56" s="6" t="s">
        <v>1924</v>
      </c>
      <c r="H56" s="6" t="s">
        <v>99</v>
      </c>
      <c r="I56" s="6" t="s">
        <v>5765</v>
      </c>
      <c r="J56" s="44">
        <v>2023.0</v>
      </c>
      <c r="K56" s="109"/>
      <c r="L56" s="6" t="s">
        <v>146</v>
      </c>
      <c r="M56" s="6" t="s">
        <v>45</v>
      </c>
      <c r="N56" s="6" t="s">
        <v>11057</v>
      </c>
      <c r="O56" s="6" t="s">
        <v>1601</v>
      </c>
      <c r="P56" s="6" t="s">
        <v>1204</v>
      </c>
      <c r="Q56" s="45">
        <v>20000.0</v>
      </c>
      <c r="R56" s="6" t="s">
        <v>11057</v>
      </c>
    </row>
    <row r="57" ht="12.75" customHeight="1">
      <c r="A57" s="44">
        <v>2024.0</v>
      </c>
      <c r="B57" s="6" t="s">
        <v>11849</v>
      </c>
      <c r="C57" s="44">
        <v>1.0</v>
      </c>
      <c r="D57" s="44" t="s">
        <v>4544</v>
      </c>
      <c r="E57" s="6" t="s">
        <v>4545</v>
      </c>
      <c r="F57" s="6" t="s">
        <v>1905</v>
      </c>
      <c r="G57" s="6" t="s">
        <v>1924</v>
      </c>
      <c r="H57" s="6" t="s">
        <v>71</v>
      </c>
      <c r="I57" s="6" t="s">
        <v>4546</v>
      </c>
      <c r="J57" s="44">
        <v>2023.0</v>
      </c>
      <c r="K57" s="109"/>
      <c r="L57" s="6" t="s">
        <v>70</v>
      </c>
      <c r="M57" s="6" t="s">
        <v>4502</v>
      </c>
      <c r="N57" s="6" t="s">
        <v>11057</v>
      </c>
      <c r="O57" s="6" t="s">
        <v>1561</v>
      </c>
      <c r="P57" s="6" t="s">
        <v>1303</v>
      </c>
      <c r="Q57" s="45">
        <v>10000.0</v>
      </c>
      <c r="R57" s="6" t="s">
        <v>11057</v>
      </c>
    </row>
    <row r="58" ht="12.75" customHeight="1">
      <c r="A58" s="44">
        <v>2024.0</v>
      </c>
      <c r="B58" s="6" t="s">
        <v>11849</v>
      </c>
      <c r="C58" s="44">
        <v>1.0</v>
      </c>
      <c r="D58" s="44" t="s">
        <v>8721</v>
      </c>
      <c r="E58" s="6" t="s">
        <v>8722</v>
      </c>
      <c r="F58" s="6" t="s">
        <v>1905</v>
      </c>
      <c r="G58" s="6" t="s">
        <v>1924</v>
      </c>
      <c r="H58" s="6" t="s">
        <v>150</v>
      </c>
      <c r="I58" s="6" t="s">
        <v>8723</v>
      </c>
      <c r="J58" s="44">
        <v>2023.0</v>
      </c>
      <c r="K58" s="109"/>
      <c r="L58" s="6" t="s">
        <v>48</v>
      </c>
      <c r="M58" s="6" t="s">
        <v>8724</v>
      </c>
      <c r="N58" s="6" t="s">
        <v>11057</v>
      </c>
      <c r="O58" s="6" t="s">
        <v>1454</v>
      </c>
      <c r="P58" s="6" t="s">
        <v>1254</v>
      </c>
      <c r="Q58" s="45">
        <v>6000.0</v>
      </c>
      <c r="R58" s="6" t="s">
        <v>11853</v>
      </c>
    </row>
    <row r="59" ht="12.75" customHeight="1">
      <c r="A59" s="44">
        <v>2024.0</v>
      </c>
      <c r="B59" s="6" t="s">
        <v>11849</v>
      </c>
      <c r="C59" s="44">
        <v>1.0</v>
      </c>
      <c r="D59" s="44" t="s">
        <v>6209</v>
      </c>
      <c r="E59" s="6" t="s">
        <v>6210</v>
      </c>
      <c r="F59" s="6" t="s">
        <v>1902</v>
      </c>
      <c r="G59" s="6" t="s">
        <v>1924</v>
      </c>
      <c r="H59" s="6" t="s">
        <v>107</v>
      </c>
      <c r="I59" s="6" t="s">
        <v>6211</v>
      </c>
      <c r="J59" s="44">
        <v>2023.0</v>
      </c>
      <c r="K59" s="109"/>
      <c r="L59" s="6" t="s">
        <v>2205</v>
      </c>
      <c r="M59" s="6" t="s">
        <v>2041</v>
      </c>
      <c r="N59" s="6" t="s">
        <v>11057</v>
      </c>
      <c r="O59" s="6" t="s">
        <v>1484</v>
      </c>
      <c r="P59" s="6" t="s">
        <v>297</v>
      </c>
      <c r="Q59" s="45">
        <v>40000.0</v>
      </c>
      <c r="R59" s="6" t="s">
        <v>11057</v>
      </c>
    </row>
    <row r="60" ht="12.75" customHeight="1">
      <c r="A60" s="44">
        <v>2024.0</v>
      </c>
      <c r="B60" s="6" t="s">
        <v>11849</v>
      </c>
      <c r="C60" s="44">
        <v>1.0</v>
      </c>
      <c r="D60" s="44" t="s">
        <v>9216</v>
      </c>
      <c r="E60" s="6" t="s">
        <v>9217</v>
      </c>
      <c r="F60" s="6" t="s">
        <v>1902</v>
      </c>
      <c r="G60" s="6" t="s">
        <v>1924</v>
      </c>
      <c r="H60" s="6" t="s">
        <v>163</v>
      </c>
      <c r="I60" s="6" t="s">
        <v>9218</v>
      </c>
      <c r="J60" s="44">
        <v>2023.0</v>
      </c>
      <c r="K60" s="109"/>
      <c r="L60" s="6" t="s">
        <v>58</v>
      </c>
      <c r="M60" s="6" t="s">
        <v>112</v>
      </c>
      <c r="N60" s="6" t="s">
        <v>11057</v>
      </c>
      <c r="O60" s="6" t="s">
        <v>1770</v>
      </c>
      <c r="P60" s="6" t="s">
        <v>1251</v>
      </c>
      <c r="Q60" s="45">
        <v>70000.0</v>
      </c>
      <c r="R60" s="6" t="s">
        <v>11057</v>
      </c>
    </row>
    <row r="61" ht="12.75" customHeight="1">
      <c r="A61" s="44">
        <v>2024.0</v>
      </c>
      <c r="B61" s="6" t="s">
        <v>11849</v>
      </c>
      <c r="C61" s="44">
        <v>1.0</v>
      </c>
      <c r="D61" s="44" t="s">
        <v>7003</v>
      </c>
      <c r="E61" s="6" t="s">
        <v>7004</v>
      </c>
      <c r="F61" s="6" t="s">
        <v>1905</v>
      </c>
      <c r="G61" s="6" t="s">
        <v>1952</v>
      </c>
      <c r="H61" s="6" t="s">
        <v>125</v>
      </c>
      <c r="I61" s="6" t="s">
        <v>7005</v>
      </c>
      <c r="J61" s="44">
        <v>2023.0</v>
      </c>
      <c r="K61" s="109"/>
      <c r="L61" s="6" t="s">
        <v>2387</v>
      </c>
      <c r="M61" s="6" t="s">
        <v>44</v>
      </c>
      <c r="N61" s="6" t="s">
        <v>11057</v>
      </c>
      <c r="O61" s="6" t="s">
        <v>1844</v>
      </c>
      <c r="P61" s="6" t="s">
        <v>1080</v>
      </c>
      <c r="Q61" s="45">
        <v>34000.0</v>
      </c>
      <c r="R61" s="6" t="s">
        <v>11057</v>
      </c>
    </row>
    <row r="62" ht="12.75" customHeight="1">
      <c r="A62" s="44">
        <v>2024.0</v>
      </c>
      <c r="B62" s="6" t="s">
        <v>11849</v>
      </c>
      <c r="C62" s="44">
        <v>1.0</v>
      </c>
      <c r="D62" s="44" t="s">
        <v>9004</v>
      </c>
      <c r="E62" s="6" t="s">
        <v>9005</v>
      </c>
      <c r="F62" s="6" t="s">
        <v>1902</v>
      </c>
      <c r="G62" s="6" t="s">
        <v>1924</v>
      </c>
      <c r="H62" s="6" t="s">
        <v>155</v>
      </c>
      <c r="I62" s="6" t="s">
        <v>9006</v>
      </c>
      <c r="J62" s="44">
        <v>2023.0</v>
      </c>
      <c r="K62" s="109"/>
      <c r="L62" s="6" t="s">
        <v>88</v>
      </c>
      <c r="M62" s="6" t="s">
        <v>9007</v>
      </c>
      <c r="N62" s="6" t="s">
        <v>11057</v>
      </c>
      <c r="O62" s="6" t="s">
        <v>1846</v>
      </c>
      <c r="P62" s="6" t="s">
        <v>943</v>
      </c>
      <c r="Q62" s="45">
        <v>37000.0</v>
      </c>
      <c r="R62" s="6" t="s">
        <v>11057</v>
      </c>
    </row>
    <row r="63" ht="12.75" customHeight="1">
      <c r="A63" s="44">
        <v>2024.0</v>
      </c>
      <c r="B63" s="6" t="s">
        <v>11849</v>
      </c>
      <c r="C63" s="44">
        <v>1.0</v>
      </c>
      <c r="D63" s="44" t="s">
        <v>11580</v>
      </c>
      <c r="E63" s="6" t="s">
        <v>11581</v>
      </c>
      <c r="F63" s="6" t="s">
        <v>1902</v>
      </c>
      <c r="G63" s="6" t="s">
        <v>1924</v>
      </c>
      <c r="H63" s="6" t="s">
        <v>145</v>
      </c>
      <c r="I63" s="6" t="s">
        <v>11582</v>
      </c>
      <c r="J63" s="44">
        <v>2023.0</v>
      </c>
      <c r="K63" s="109"/>
      <c r="L63" s="6" t="s">
        <v>111</v>
      </c>
      <c r="M63" s="6" t="s">
        <v>1932</v>
      </c>
      <c r="N63" s="6" t="s">
        <v>11057</v>
      </c>
      <c r="O63" s="6" t="s">
        <v>1638</v>
      </c>
      <c r="P63" s="6" t="s">
        <v>11084</v>
      </c>
      <c r="Q63" s="45"/>
      <c r="R63" s="6" t="s">
        <v>11057</v>
      </c>
    </row>
    <row r="64" ht="12.75" customHeight="1">
      <c r="A64" s="44">
        <v>2024.0</v>
      </c>
      <c r="B64" s="6" t="s">
        <v>11849</v>
      </c>
      <c r="C64" s="44">
        <v>1.0</v>
      </c>
      <c r="D64" s="44" t="s">
        <v>5799</v>
      </c>
      <c r="E64" s="6" t="s">
        <v>5800</v>
      </c>
      <c r="F64" s="6" t="s">
        <v>1902</v>
      </c>
      <c r="G64" s="6" t="s">
        <v>1924</v>
      </c>
      <c r="H64" s="6" t="s">
        <v>101</v>
      </c>
      <c r="I64" s="6" t="s">
        <v>5801</v>
      </c>
      <c r="J64" s="44">
        <v>2023.0</v>
      </c>
      <c r="K64" s="109"/>
      <c r="L64" s="6" t="s">
        <v>79</v>
      </c>
      <c r="M64" s="6" t="s">
        <v>143</v>
      </c>
      <c r="N64" s="6" t="s">
        <v>11057</v>
      </c>
      <c r="O64" s="6" t="s">
        <v>1454</v>
      </c>
      <c r="P64" s="6" t="s">
        <v>926</v>
      </c>
      <c r="Q64" s="45">
        <v>24000.0</v>
      </c>
      <c r="R64" s="6" t="s">
        <v>11057</v>
      </c>
    </row>
    <row r="65" ht="12.75" customHeight="1">
      <c r="A65" s="44">
        <v>2024.0</v>
      </c>
      <c r="B65" s="6" t="s">
        <v>11849</v>
      </c>
      <c r="C65" s="44">
        <v>1.0</v>
      </c>
      <c r="D65" s="44" t="s">
        <v>7006</v>
      </c>
      <c r="E65" s="6" t="s">
        <v>7007</v>
      </c>
      <c r="F65" s="6" t="s">
        <v>1902</v>
      </c>
      <c r="G65" s="6" t="s">
        <v>1924</v>
      </c>
      <c r="H65" s="6" t="s">
        <v>125</v>
      </c>
      <c r="I65" s="6" t="s">
        <v>7008</v>
      </c>
      <c r="J65" s="44">
        <v>2023.0</v>
      </c>
      <c r="K65" s="109"/>
      <c r="L65" s="6" t="s">
        <v>2387</v>
      </c>
      <c r="M65" s="6" t="s">
        <v>2568</v>
      </c>
      <c r="N65" s="6" t="s">
        <v>11057</v>
      </c>
      <c r="O65" s="6" t="s">
        <v>1790</v>
      </c>
      <c r="P65" s="6" t="s">
        <v>615</v>
      </c>
      <c r="Q65" s="45">
        <v>26000.0</v>
      </c>
      <c r="R65" s="6" t="s">
        <v>11057</v>
      </c>
    </row>
    <row r="66" ht="12.75" customHeight="1">
      <c r="A66" s="44">
        <v>2024.0</v>
      </c>
      <c r="B66" s="6" t="s">
        <v>11849</v>
      </c>
      <c r="C66" s="44">
        <v>1.0</v>
      </c>
      <c r="D66" s="44" t="s">
        <v>9219</v>
      </c>
      <c r="E66" s="6" t="s">
        <v>9220</v>
      </c>
      <c r="F66" s="6" t="s">
        <v>1902</v>
      </c>
      <c r="G66" s="6" t="s">
        <v>1924</v>
      </c>
      <c r="H66" s="6" t="s">
        <v>163</v>
      </c>
      <c r="I66" s="6" t="s">
        <v>9221</v>
      </c>
      <c r="J66" s="44">
        <v>2023.0</v>
      </c>
      <c r="K66" s="109"/>
      <c r="L66" s="6" t="s">
        <v>58</v>
      </c>
      <c r="M66" s="6" t="s">
        <v>3337</v>
      </c>
      <c r="N66" s="6" t="s">
        <v>11057</v>
      </c>
      <c r="O66" s="6" t="s">
        <v>1569</v>
      </c>
      <c r="P66" s="6" t="s">
        <v>895</v>
      </c>
      <c r="Q66" s="45">
        <v>15000.0</v>
      </c>
      <c r="R66" s="6" t="s">
        <v>11057</v>
      </c>
    </row>
    <row r="67" ht="12.75" customHeight="1">
      <c r="A67" s="44">
        <v>2024.0</v>
      </c>
      <c r="B67" s="6" t="s">
        <v>11849</v>
      </c>
      <c r="C67" s="44">
        <v>1.0</v>
      </c>
      <c r="D67" s="44" t="s">
        <v>9077</v>
      </c>
      <c r="E67" s="6" t="s">
        <v>9078</v>
      </c>
      <c r="F67" s="6" t="s">
        <v>1902</v>
      </c>
      <c r="G67" s="6" t="s">
        <v>1924</v>
      </c>
      <c r="H67" s="6" t="s">
        <v>156</v>
      </c>
      <c r="I67" s="6" t="s">
        <v>9079</v>
      </c>
      <c r="J67" s="44">
        <v>2023.0</v>
      </c>
      <c r="K67" s="109"/>
      <c r="L67" s="6" t="s">
        <v>2205</v>
      </c>
      <c r="M67" s="6" t="s">
        <v>1968</v>
      </c>
      <c r="N67" s="6" t="s">
        <v>11057</v>
      </c>
      <c r="O67" s="6" t="s">
        <v>1726</v>
      </c>
      <c r="P67" s="6" t="s">
        <v>209</v>
      </c>
      <c r="Q67" s="45">
        <v>23000.0</v>
      </c>
      <c r="R67" s="6" t="s">
        <v>11057</v>
      </c>
    </row>
    <row r="68" ht="12.75" customHeight="1">
      <c r="A68" s="44">
        <v>2024.0</v>
      </c>
      <c r="B68" s="6" t="s">
        <v>11849</v>
      </c>
      <c r="C68" s="44">
        <v>1.0</v>
      </c>
      <c r="D68" s="44" t="s">
        <v>10526</v>
      </c>
      <c r="E68" s="6" t="s">
        <v>10527</v>
      </c>
      <c r="F68" s="6" t="s">
        <v>1905</v>
      </c>
      <c r="G68" s="6" t="s">
        <v>1924</v>
      </c>
      <c r="H68" s="6" t="s">
        <v>10521</v>
      </c>
      <c r="I68" s="6" t="s">
        <v>10528</v>
      </c>
      <c r="J68" s="44">
        <v>2023.0</v>
      </c>
      <c r="K68" s="109"/>
      <c r="L68" s="6" t="s">
        <v>43</v>
      </c>
      <c r="M68" s="6" t="s">
        <v>93</v>
      </c>
      <c r="N68" s="6" t="s">
        <v>11057</v>
      </c>
      <c r="O68" s="6" t="s">
        <v>1874</v>
      </c>
      <c r="P68" s="6" t="s">
        <v>9469</v>
      </c>
      <c r="Q68" s="45">
        <v>20000.0</v>
      </c>
      <c r="R68" s="6" t="s">
        <v>11057</v>
      </c>
    </row>
    <row r="69" ht="12.75" customHeight="1">
      <c r="A69" s="44">
        <v>2024.0</v>
      </c>
      <c r="B69" s="6" t="s">
        <v>11849</v>
      </c>
      <c r="C69" s="44">
        <v>1.0</v>
      </c>
      <c r="D69" s="44" t="s">
        <v>4282</v>
      </c>
      <c r="E69" s="6" t="s">
        <v>4283</v>
      </c>
      <c r="F69" s="6" t="s">
        <v>1902</v>
      </c>
      <c r="G69" s="6" t="s">
        <v>1924</v>
      </c>
      <c r="H69" s="6" t="s">
        <v>63</v>
      </c>
      <c r="I69" s="6" t="s">
        <v>4284</v>
      </c>
      <c r="J69" s="44">
        <v>2023.0</v>
      </c>
      <c r="K69" s="109"/>
      <c r="L69" s="6" t="s">
        <v>48</v>
      </c>
      <c r="M69" s="6" t="s">
        <v>3679</v>
      </c>
      <c r="N69" s="6" t="s">
        <v>11057</v>
      </c>
      <c r="O69" s="6" t="s">
        <v>1454</v>
      </c>
      <c r="P69" s="6" t="s">
        <v>615</v>
      </c>
      <c r="Q69" s="45">
        <v>15000.0</v>
      </c>
      <c r="R69" s="6" t="s">
        <v>11057</v>
      </c>
    </row>
    <row r="70" ht="12.75" customHeight="1">
      <c r="A70" s="44">
        <v>2024.0</v>
      </c>
      <c r="B70" s="6" t="s">
        <v>11849</v>
      </c>
      <c r="C70" s="44">
        <v>1.0</v>
      </c>
      <c r="D70" s="44" t="s">
        <v>6596</v>
      </c>
      <c r="E70" s="6" t="s">
        <v>6597</v>
      </c>
      <c r="F70" s="6" t="s">
        <v>1905</v>
      </c>
      <c r="G70" s="6" t="s">
        <v>1924</v>
      </c>
      <c r="H70" s="6" t="s">
        <v>112</v>
      </c>
      <c r="I70" s="6" t="s">
        <v>6598</v>
      </c>
      <c r="J70" s="44">
        <v>2023.0</v>
      </c>
      <c r="K70" s="109"/>
      <c r="L70" s="6" t="s">
        <v>1961</v>
      </c>
      <c r="M70" s="6" t="s">
        <v>2422</v>
      </c>
      <c r="N70" s="6" t="s">
        <v>11057</v>
      </c>
      <c r="O70" s="6" t="s">
        <v>1464</v>
      </c>
      <c r="P70" s="6" t="s">
        <v>427</v>
      </c>
      <c r="Q70" s="45">
        <v>32000.0</v>
      </c>
      <c r="R70" s="6" t="s">
        <v>11057</v>
      </c>
    </row>
    <row r="71" ht="12.75" customHeight="1">
      <c r="A71" s="44">
        <v>2024.0</v>
      </c>
      <c r="B71" s="6" t="s">
        <v>11849</v>
      </c>
      <c r="C71" s="44">
        <v>1.0</v>
      </c>
      <c r="D71" s="44" t="s">
        <v>7363</v>
      </c>
      <c r="E71" s="6" t="s">
        <v>7364</v>
      </c>
      <c r="F71" s="6" t="s">
        <v>1905</v>
      </c>
      <c r="G71" s="6" t="s">
        <v>1924</v>
      </c>
      <c r="H71" s="6" t="s">
        <v>129</v>
      </c>
      <c r="I71" s="6" t="s">
        <v>7365</v>
      </c>
      <c r="J71" s="44">
        <v>2023.0</v>
      </c>
      <c r="K71" s="109"/>
      <c r="L71" s="6" t="s">
        <v>2314</v>
      </c>
      <c r="M71" s="6" t="s">
        <v>3392</v>
      </c>
      <c r="N71" s="6" t="s">
        <v>11057</v>
      </c>
      <c r="O71" s="6" t="s">
        <v>1594</v>
      </c>
      <c r="P71" s="6" t="s">
        <v>910</v>
      </c>
      <c r="Q71" s="45">
        <v>7000.0</v>
      </c>
      <c r="R71" s="6" t="s">
        <v>11057</v>
      </c>
    </row>
    <row r="72" ht="12.75" customHeight="1">
      <c r="A72" s="44">
        <v>2024.0</v>
      </c>
      <c r="B72" s="6" t="s">
        <v>11849</v>
      </c>
      <c r="C72" s="44">
        <v>1.0</v>
      </c>
      <c r="D72" s="44" t="s">
        <v>11583</v>
      </c>
      <c r="E72" s="6" t="s">
        <v>11584</v>
      </c>
      <c r="F72" s="6" t="s">
        <v>1905</v>
      </c>
      <c r="G72" s="6" t="s">
        <v>3587</v>
      </c>
      <c r="H72" s="6" t="s">
        <v>107</v>
      </c>
      <c r="I72" s="6" t="s">
        <v>11585</v>
      </c>
      <c r="J72" s="44">
        <v>2023.0</v>
      </c>
      <c r="K72" s="109"/>
      <c r="L72" s="6" t="s">
        <v>2205</v>
      </c>
      <c r="M72" s="6" t="s">
        <v>2300</v>
      </c>
      <c r="N72" s="6" t="s">
        <v>11057</v>
      </c>
      <c r="O72" s="6" t="s">
        <v>1577</v>
      </c>
      <c r="P72" s="6" t="s">
        <v>11084</v>
      </c>
      <c r="Q72" s="45"/>
      <c r="R72" s="6" t="s">
        <v>11057</v>
      </c>
    </row>
    <row r="73" ht="12.75" customHeight="1">
      <c r="A73" s="44">
        <v>2024.0</v>
      </c>
      <c r="B73" s="6" t="s">
        <v>11849</v>
      </c>
      <c r="C73" s="44">
        <v>1.0</v>
      </c>
      <c r="D73" s="44" t="s">
        <v>4285</v>
      </c>
      <c r="E73" s="6" t="s">
        <v>4286</v>
      </c>
      <c r="F73" s="6" t="s">
        <v>1902</v>
      </c>
      <c r="G73" s="6" t="s">
        <v>2282</v>
      </c>
      <c r="H73" s="6" t="s">
        <v>63</v>
      </c>
      <c r="I73" s="6" t="s">
        <v>4287</v>
      </c>
      <c r="J73" s="44">
        <v>2023.0</v>
      </c>
      <c r="K73" s="109"/>
      <c r="L73" s="6" t="s">
        <v>48</v>
      </c>
      <c r="M73" s="6" t="s">
        <v>4288</v>
      </c>
      <c r="N73" s="6" t="s">
        <v>11057</v>
      </c>
      <c r="O73" s="6" t="s">
        <v>1638</v>
      </c>
      <c r="P73" s="6" t="s">
        <v>1226</v>
      </c>
      <c r="Q73" s="45">
        <v>22000.0</v>
      </c>
      <c r="R73" s="6" t="s">
        <v>11057</v>
      </c>
    </row>
    <row r="74" ht="12.75" customHeight="1">
      <c r="A74" s="44">
        <v>2024.0</v>
      </c>
      <c r="B74" s="6" t="s">
        <v>11849</v>
      </c>
      <c r="C74" s="44">
        <v>1.0</v>
      </c>
      <c r="D74" s="44" t="s">
        <v>6066</v>
      </c>
      <c r="E74" s="6" t="s">
        <v>6067</v>
      </c>
      <c r="F74" s="6" t="s">
        <v>1905</v>
      </c>
      <c r="G74" s="6" t="s">
        <v>1924</v>
      </c>
      <c r="H74" s="6" t="s">
        <v>104</v>
      </c>
      <c r="I74" s="6" t="s">
        <v>6068</v>
      </c>
      <c r="J74" s="44">
        <v>2023.0</v>
      </c>
      <c r="K74" s="109"/>
      <c r="L74" s="6" t="s">
        <v>130</v>
      </c>
      <c r="M74" s="6" t="s">
        <v>79</v>
      </c>
      <c r="N74" s="6" t="s">
        <v>11057</v>
      </c>
      <c r="O74" s="6" t="s">
        <v>1846</v>
      </c>
      <c r="P74" s="6" t="s">
        <v>895</v>
      </c>
      <c r="Q74" s="45">
        <v>15000.0</v>
      </c>
      <c r="R74" s="6" t="s">
        <v>11057</v>
      </c>
    </row>
    <row r="75" ht="12.75" customHeight="1">
      <c r="A75" s="44">
        <v>2024.0</v>
      </c>
      <c r="B75" s="6" t="s">
        <v>11849</v>
      </c>
      <c r="C75" s="44">
        <v>1.0</v>
      </c>
      <c r="D75" s="44" t="s">
        <v>4547</v>
      </c>
      <c r="E75" s="6" t="s">
        <v>4548</v>
      </c>
      <c r="F75" s="6" t="s">
        <v>1902</v>
      </c>
      <c r="G75" s="6" t="s">
        <v>2382</v>
      </c>
      <c r="H75" s="6" t="s">
        <v>71</v>
      </c>
      <c r="I75" s="6" t="s">
        <v>4549</v>
      </c>
      <c r="J75" s="44">
        <v>2023.0</v>
      </c>
      <c r="K75" s="109"/>
      <c r="L75" s="6" t="s">
        <v>70</v>
      </c>
      <c r="M75" s="6" t="s">
        <v>2085</v>
      </c>
      <c r="N75" s="6" t="s">
        <v>11057</v>
      </c>
      <c r="O75" s="6" t="s">
        <v>1669</v>
      </c>
      <c r="P75" s="6" t="s">
        <v>1056</v>
      </c>
      <c r="Q75" s="45">
        <v>55000.0</v>
      </c>
      <c r="R75" s="6" t="s">
        <v>11057</v>
      </c>
    </row>
    <row r="76" ht="12.75" customHeight="1">
      <c r="A76" s="44">
        <v>2024.0</v>
      </c>
      <c r="B76" s="6" t="s">
        <v>11849</v>
      </c>
      <c r="C76" s="44">
        <v>1.0</v>
      </c>
      <c r="D76" s="44" t="s">
        <v>8339</v>
      </c>
      <c r="E76" s="6" t="s">
        <v>8340</v>
      </c>
      <c r="F76" s="6" t="s">
        <v>1902</v>
      </c>
      <c r="G76" s="6" t="s">
        <v>1944</v>
      </c>
      <c r="H76" s="6" t="s">
        <v>141</v>
      </c>
      <c r="I76" s="6" t="s">
        <v>8341</v>
      </c>
      <c r="J76" s="44">
        <v>2023.0</v>
      </c>
      <c r="K76" s="109"/>
      <c r="L76" s="6" t="s">
        <v>2387</v>
      </c>
      <c r="M76" s="6" t="s">
        <v>2477</v>
      </c>
      <c r="N76" s="6" t="s">
        <v>11057</v>
      </c>
      <c r="O76" s="6" t="s">
        <v>1626</v>
      </c>
      <c r="P76" s="6" t="s">
        <v>754</v>
      </c>
      <c r="Q76" s="45">
        <v>48000.0</v>
      </c>
      <c r="R76" s="6" t="s">
        <v>11057</v>
      </c>
    </row>
    <row r="77" ht="12.75" customHeight="1">
      <c r="A77" s="44">
        <v>2024.0</v>
      </c>
      <c r="B77" s="6" t="s">
        <v>11849</v>
      </c>
      <c r="C77" s="44">
        <v>1.0</v>
      </c>
      <c r="D77" s="44" t="s">
        <v>3737</v>
      </c>
      <c r="E77" s="6" t="s">
        <v>3738</v>
      </c>
      <c r="F77" s="6" t="s">
        <v>1902</v>
      </c>
      <c r="G77" s="6" t="s">
        <v>1952</v>
      </c>
      <c r="H77" s="6" t="s">
        <v>47</v>
      </c>
      <c r="I77" s="6" t="s">
        <v>3739</v>
      </c>
      <c r="J77" s="44">
        <v>2023.0</v>
      </c>
      <c r="K77" s="109"/>
      <c r="L77" s="6" t="s">
        <v>2176</v>
      </c>
      <c r="M77" s="6" t="s">
        <v>3740</v>
      </c>
      <c r="N77" s="6" t="s">
        <v>11057</v>
      </c>
      <c r="O77" s="6" t="s">
        <v>1450</v>
      </c>
      <c r="P77" s="6" t="s">
        <v>709</v>
      </c>
      <c r="Q77" s="45">
        <v>7000.0</v>
      </c>
      <c r="R77" s="6" t="s">
        <v>11057</v>
      </c>
    </row>
    <row r="78" ht="12.75" customHeight="1">
      <c r="A78" s="44">
        <v>2024.0</v>
      </c>
      <c r="B78" s="6" t="s">
        <v>11849</v>
      </c>
      <c r="C78" s="44">
        <v>1.0</v>
      </c>
      <c r="D78" s="44" t="s">
        <v>5766</v>
      </c>
      <c r="E78" s="6" t="s">
        <v>5767</v>
      </c>
      <c r="F78" s="6" t="s">
        <v>1905</v>
      </c>
      <c r="G78" s="6" t="s">
        <v>1924</v>
      </c>
      <c r="H78" s="6" t="s">
        <v>99</v>
      </c>
      <c r="I78" s="6" t="s">
        <v>5768</v>
      </c>
      <c r="J78" s="44">
        <v>2023.0</v>
      </c>
      <c r="K78" s="109"/>
      <c r="L78" s="6" t="s">
        <v>146</v>
      </c>
      <c r="M78" s="6" t="s">
        <v>1968</v>
      </c>
      <c r="N78" s="6" t="s">
        <v>11057</v>
      </c>
      <c r="O78" s="6" t="s">
        <v>1693</v>
      </c>
      <c r="P78" s="6" t="s">
        <v>1218</v>
      </c>
      <c r="Q78" s="45">
        <v>13000.0</v>
      </c>
      <c r="R78" s="6" t="s">
        <v>11057</v>
      </c>
    </row>
    <row r="79" ht="12.75" customHeight="1">
      <c r="A79" s="44">
        <v>2024.0</v>
      </c>
      <c r="B79" s="6" t="s">
        <v>11849</v>
      </c>
      <c r="C79" s="44">
        <v>1.0</v>
      </c>
      <c r="D79" s="44" t="s">
        <v>9080</v>
      </c>
      <c r="E79" s="6" t="s">
        <v>9081</v>
      </c>
      <c r="F79" s="6" t="s">
        <v>1905</v>
      </c>
      <c r="G79" s="6" t="s">
        <v>1924</v>
      </c>
      <c r="H79" s="6" t="s">
        <v>156</v>
      </c>
      <c r="I79" s="6" t="s">
        <v>9082</v>
      </c>
      <c r="J79" s="44">
        <v>2023.0</v>
      </c>
      <c r="K79" s="109"/>
      <c r="L79" s="6" t="s">
        <v>2205</v>
      </c>
      <c r="M79" s="6" t="s">
        <v>2351</v>
      </c>
      <c r="N79" s="6" t="s">
        <v>11057</v>
      </c>
      <c r="O79" s="6" t="s">
        <v>1874</v>
      </c>
      <c r="P79" s="6" t="s">
        <v>576</v>
      </c>
      <c r="Q79" s="45">
        <v>20000.0</v>
      </c>
      <c r="R79" s="6" t="s">
        <v>11057</v>
      </c>
    </row>
    <row r="80" ht="12.75" customHeight="1">
      <c r="A80" s="44">
        <v>2024.0</v>
      </c>
      <c r="B80" s="6" t="s">
        <v>11849</v>
      </c>
      <c r="C80" s="44">
        <v>1.0</v>
      </c>
      <c r="D80" s="44" t="s">
        <v>8725</v>
      </c>
      <c r="E80" s="6" t="s">
        <v>8726</v>
      </c>
      <c r="F80" s="6" t="s">
        <v>1902</v>
      </c>
      <c r="G80" s="6" t="s">
        <v>1924</v>
      </c>
      <c r="H80" s="6" t="s">
        <v>150</v>
      </c>
      <c r="I80" s="6" t="s">
        <v>8727</v>
      </c>
      <c r="J80" s="44">
        <v>2023.0</v>
      </c>
      <c r="K80" s="109"/>
      <c r="L80" s="6" t="s">
        <v>48</v>
      </c>
      <c r="M80" s="6" t="s">
        <v>2447</v>
      </c>
      <c r="N80" s="6" t="s">
        <v>11057</v>
      </c>
      <c r="O80" s="6" t="s">
        <v>1873</v>
      </c>
      <c r="P80" s="6" t="s">
        <v>983</v>
      </c>
      <c r="Q80" s="45">
        <v>110000.0</v>
      </c>
      <c r="R80" s="6" t="s">
        <v>11057</v>
      </c>
    </row>
    <row r="81" ht="12.75" customHeight="1">
      <c r="A81" s="44">
        <v>2024.0</v>
      </c>
      <c r="B81" s="6" t="s">
        <v>11849</v>
      </c>
      <c r="C81" s="44">
        <v>1.0</v>
      </c>
      <c r="D81" s="44" t="s">
        <v>3741</v>
      </c>
      <c r="E81" s="6" t="s">
        <v>3742</v>
      </c>
      <c r="F81" s="6" t="s">
        <v>1902</v>
      </c>
      <c r="G81" s="6" t="s">
        <v>1924</v>
      </c>
      <c r="H81" s="6" t="s">
        <v>47</v>
      </c>
      <c r="I81" s="6" t="s">
        <v>3743</v>
      </c>
      <c r="J81" s="44">
        <v>2023.0</v>
      </c>
      <c r="K81" s="109"/>
      <c r="L81" s="6" t="s">
        <v>2176</v>
      </c>
      <c r="M81" s="6" t="s">
        <v>74</v>
      </c>
      <c r="N81" s="6" t="s">
        <v>11057</v>
      </c>
      <c r="O81" s="6" t="s">
        <v>1683</v>
      </c>
      <c r="P81" s="6" t="s">
        <v>1039</v>
      </c>
      <c r="Q81" s="45">
        <v>21000.0</v>
      </c>
      <c r="R81" s="6" t="s">
        <v>11057</v>
      </c>
    </row>
    <row r="82" ht="12.75" customHeight="1">
      <c r="A82" s="44">
        <v>2024.0</v>
      </c>
      <c r="B82" s="6" t="s">
        <v>11849</v>
      </c>
      <c r="C82" s="44">
        <v>1.0</v>
      </c>
      <c r="D82" s="44" t="s">
        <v>6182</v>
      </c>
      <c r="E82" s="6" t="s">
        <v>6183</v>
      </c>
      <c r="F82" s="6" t="s">
        <v>1905</v>
      </c>
      <c r="G82" s="6" t="s">
        <v>1924</v>
      </c>
      <c r="H82" s="6" t="s">
        <v>106</v>
      </c>
      <c r="I82" s="6" t="s">
        <v>6184</v>
      </c>
      <c r="J82" s="44">
        <v>2023.0</v>
      </c>
      <c r="K82" s="109"/>
      <c r="L82" s="6" t="s">
        <v>88</v>
      </c>
      <c r="M82" s="6" t="s">
        <v>9</v>
      </c>
      <c r="N82" s="6" t="s">
        <v>11057</v>
      </c>
      <c r="O82" s="6" t="s">
        <v>1605</v>
      </c>
      <c r="P82" s="6" t="s">
        <v>1077</v>
      </c>
      <c r="Q82" s="45">
        <v>6500.0</v>
      </c>
      <c r="R82" s="6" t="s">
        <v>11057</v>
      </c>
    </row>
    <row r="83" ht="12.75" customHeight="1">
      <c r="A83" s="44">
        <v>2024.0</v>
      </c>
      <c r="B83" s="6" t="s">
        <v>11849</v>
      </c>
      <c r="C83" s="44">
        <v>1.0</v>
      </c>
      <c r="D83" s="44" t="s">
        <v>11586</v>
      </c>
      <c r="E83" s="6" t="s">
        <v>11587</v>
      </c>
      <c r="F83" s="6" t="s">
        <v>1905</v>
      </c>
      <c r="G83" s="6" t="s">
        <v>1924</v>
      </c>
      <c r="H83" s="6" t="s">
        <v>93</v>
      </c>
      <c r="I83" s="6" t="s">
        <v>11588</v>
      </c>
      <c r="J83" s="44">
        <v>2023.0</v>
      </c>
      <c r="K83" s="109"/>
      <c r="L83" s="6" t="s">
        <v>2314</v>
      </c>
      <c r="M83" s="6" t="s">
        <v>58</v>
      </c>
      <c r="N83" s="6" t="s">
        <v>11057</v>
      </c>
      <c r="O83" s="6" t="s">
        <v>1729</v>
      </c>
      <c r="P83" s="6" t="s">
        <v>11084</v>
      </c>
      <c r="Q83" s="45"/>
      <c r="R83" s="6" t="s">
        <v>11057</v>
      </c>
    </row>
    <row r="84" ht="12.75" customHeight="1">
      <c r="A84" s="44">
        <v>2024.0</v>
      </c>
      <c r="B84" s="6" t="s">
        <v>11849</v>
      </c>
      <c r="C84" s="44">
        <v>1.0</v>
      </c>
      <c r="D84" s="44" t="s">
        <v>8902</v>
      </c>
      <c r="E84" s="6" t="s">
        <v>8903</v>
      </c>
      <c r="F84" s="6" t="s">
        <v>1902</v>
      </c>
      <c r="G84" s="6" t="s">
        <v>1924</v>
      </c>
      <c r="H84" s="6" t="s">
        <v>152</v>
      </c>
      <c r="I84" s="6" t="s">
        <v>8904</v>
      </c>
      <c r="J84" s="44">
        <v>2023.0</v>
      </c>
      <c r="K84" s="109"/>
      <c r="L84" s="6" t="s">
        <v>48</v>
      </c>
      <c r="M84" s="6" t="s">
        <v>2205</v>
      </c>
      <c r="N84" s="6" t="s">
        <v>11057</v>
      </c>
      <c r="O84" s="6" t="s">
        <v>1679</v>
      </c>
      <c r="P84" s="6" t="s">
        <v>1199</v>
      </c>
      <c r="Q84" s="45">
        <v>1500.0</v>
      </c>
      <c r="R84" s="6" t="s">
        <v>11057</v>
      </c>
    </row>
    <row r="85" ht="12.75" customHeight="1">
      <c r="A85" s="44">
        <v>2024.0</v>
      </c>
      <c r="B85" s="6" t="s">
        <v>11849</v>
      </c>
      <c r="C85" s="44">
        <v>1.0</v>
      </c>
      <c r="D85" s="44" t="s">
        <v>5182</v>
      </c>
      <c r="E85" s="6" t="s">
        <v>5183</v>
      </c>
      <c r="F85" s="6" t="s">
        <v>1902</v>
      </c>
      <c r="G85" s="6" t="s">
        <v>1924</v>
      </c>
      <c r="H85" s="6" t="s">
        <v>87</v>
      </c>
      <c r="I85" s="6" t="s">
        <v>5184</v>
      </c>
      <c r="J85" s="44">
        <v>2023.0</v>
      </c>
      <c r="K85" s="109"/>
      <c r="L85" s="6" t="s">
        <v>88</v>
      </c>
      <c r="M85" s="6" t="s">
        <v>68</v>
      </c>
      <c r="N85" s="6" t="s">
        <v>11057</v>
      </c>
      <c r="O85" s="6" t="s">
        <v>1777</v>
      </c>
      <c r="P85" s="6" t="s">
        <v>615</v>
      </c>
      <c r="Q85" s="45">
        <v>28000.0</v>
      </c>
      <c r="R85" s="6" t="s">
        <v>11057</v>
      </c>
    </row>
    <row r="86" ht="12.75" customHeight="1">
      <c r="A86" s="44">
        <v>2024.0</v>
      </c>
      <c r="B86" s="6" t="s">
        <v>11849</v>
      </c>
      <c r="C86" s="44">
        <v>1.0</v>
      </c>
      <c r="D86" s="44" t="s">
        <v>8728</v>
      </c>
      <c r="E86" s="6" t="s">
        <v>8729</v>
      </c>
      <c r="F86" s="6" t="s">
        <v>1902</v>
      </c>
      <c r="G86" s="6" t="s">
        <v>1924</v>
      </c>
      <c r="H86" s="6" t="s">
        <v>150</v>
      </c>
      <c r="I86" s="6" t="s">
        <v>8730</v>
      </c>
      <c r="J86" s="44">
        <v>2023.0</v>
      </c>
      <c r="K86" s="109"/>
      <c r="L86" s="6" t="s">
        <v>48</v>
      </c>
      <c r="M86" s="6" t="s">
        <v>2205</v>
      </c>
      <c r="N86" s="6" t="s">
        <v>11057</v>
      </c>
      <c r="O86" s="6" t="s">
        <v>1502</v>
      </c>
      <c r="P86" s="6" t="s">
        <v>1039</v>
      </c>
      <c r="Q86" s="45">
        <v>18000.0</v>
      </c>
      <c r="R86" s="6" t="s">
        <v>11057</v>
      </c>
    </row>
    <row r="87" ht="12.75" customHeight="1">
      <c r="A87" s="44">
        <v>2024.0</v>
      </c>
      <c r="B87" s="6" t="s">
        <v>11849</v>
      </c>
      <c r="C87" s="44">
        <v>1.0</v>
      </c>
      <c r="D87" s="44" t="s">
        <v>8731</v>
      </c>
      <c r="E87" s="6" t="s">
        <v>8732</v>
      </c>
      <c r="F87" s="6" t="s">
        <v>1902</v>
      </c>
      <c r="G87" s="6" t="s">
        <v>1924</v>
      </c>
      <c r="H87" s="6" t="s">
        <v>150</v>
      </c>
      <c r="I87" s="6" t="s">
        <v>8733</v>
      </c>
      <c r="J87" s="44">
        <v>2023.0</v>
      </c>
      <c r="K87" s="109"/>
      <c r="L87" s="6" t="s">
        <v>48</v>
      </c>
      <c r="M87" s="6" t="s">
        <v>4288</v>
      </c>
      <c r="N87" s="6" t="s">
        <v>11057</v>
      </c>
      <c r="O87" s="6" t="s">
        <v>1598</v>
      </c>
      <c r="P87" s="6" t="s">
        <v>698</v>
      </c>
      <c r="Q87" s="45">
        <v>11000.0</v>
      </c>
      <c r="R87" s="6" t="s">
        <v>11057</v>
      </c>
    </row>
    <row r="88" ht="12.75" customHeight="1">
      <c r="A88" s="44">
        <v>2024.0</v>
      </c>
      <c r="B88" s="6" t="s">
        <v>11849</v>
      </c>
      <c r="C88" s="44">
        <v>1.0</v>
      </c>
      <c r="D88" s="44" t="s">
        <v>10571</v>
      </c>
      <c r="E88" s="6" t="s">
        <v>10572</v>
      </c>
      <c r="F88" s="6" t="s">
        <v>1905</v>
      </c>
      <c r="G88" s="6" t="s">
        <v>1952</v>
      </c>
      <c r="H88" s="6" t="s">
        <v>126</v>
      </c>
      <c r="I88" s="6" t="s">
        <v>10573</v>
      </c>
      <c r="J88" s="44">
        <v>2023.0</v>
      </c>
      <c r="K88" s="109"/>
      <c r="L88" s="6" t="s">
        <v>127</v>
      </c>
      <c r="M88" s="6" t="s">
        <v>2691</v>
      </c>
      <c r="N88" s="6" t="s">
        <v>11057</v>
      </c>
      <c r="O88" s="6" t="s">
        <v>1543</v>
      </c>
      <c r="P88" s="6" t="s">
        <v>9469</v>
      </c>
      <c r="Q88" s="45">
        <v>25000.0</v>
      </c>
      <c r="R88" s="6" t="s">
        <v>11057</v>
      </c>
    </row>
    <row r="89" ht="12.75" customHeight="1">
      <c r="A89" s="44">
        <v>2024.0</v>
      </c>
      <c r="B89" s="6" t="s">
        <v>11849</v>
      </c>
      <c r="C89" s="44">
        <v>1.0</v>
      </c>
      <c r="D89" s="44" t="s">
        <v>4033</v>
      </c>
      <c r="E89" s="6" t="s">
        <v>4034</v>
      </c>
      <c r="F89" s="6" t="s">
        <v>1902</v>
      </c>
      <c r="G89" s="6" t="s">
        <v>1952</v>
      </c>
      <c r="H89" s="6" t="s">
        <v>57</v>
      </c>
      <c r="I89" s="6" t="s">
        <v>4035</v>
      </c>
      <c r="J89" s="44">
        <v>2023.0</v>
      </c>
      <c r="K89" s="109"/>
      <c r="L89" s="6" t="s">
        <v>2634</v>
      </c>
      <c r="M89" s="6" t="s">
        <v>4036</v>
      </c>
      <c r="N89" s="6" t="s">
        <v>11057</v>
      </c>
      <c r="O89" s="6" t="s">
        <v>1851</v>
      </c>
      <c r="P89" s="6" t="s">
        <v>895</v>
      </c>
      <c r="Q89" s="45">
        <v>17000.0</v>
      </c>
      <c r="R89" s="6" t="s">
        <v>11057</v>
      </c>
    </row>
    <row r="90" ht="12.75" customHeight="1">
      <c r="A90" s="44">
        <v>2024.0</v>
      </c>
      <c r="B90" s="6" t="s">
        <v>11849</v>
      </c>
      <c r="C90" s="44">
        <v>1.0</v>
      </c>
      <c r="D90" s="44" t="s">
        <v>4901</v>
      </c>
      <c r="E90" s="6" t="s">
        <v>4902</v>
      </c>
      <c r="F90" s="6" t="s">
        <v>1902</v>
      </c>
      <c r="G90" s="6" t="s">
        <v>2282</v>
      </c>
      <c r="H90" s="6" t="s">
        <v>83</v>
      </c>
      <c r="I90" s="6" t="s">
        <v>4903</v>
      </c>
      <c r="J90" s="44">
        <v>2023.0</v>
      </c>
      <c r="K90" s="109"/>
      <c r="L90" s="6" t="s">
        <v>2771</v>
      </c>
      <c r="M90" s="6" t="s">
        <v>48</v>
      </c>
      <c r="N90" s="6" t="s">
        <v>11057</v>
      </c>
      <c r="O90" s="6" t="s">
        <v>1502</v>
      </c>
      <c r="P90" s="6" t="s">
        <v>209</v>
      </c>
      <c r="Q90" s="45">
        <v>10000.0</v>
      </c>
      <c r="R90" s="6" t="s">
        <v>11854</v>
      </c>
    </row>
    <row r="91" ht="12.75" customHeight="1">
      <c r="A91" s="44">
        <v>2024.0</v>
      </c>
      <c r="B91" s="6" t="s">
        <v>11849</v>
      </c>
      <c r="C91" s="44">
        <v>1.0</v>
      </c>
      <c r="D91" s="44" t="s">
        <v>4037</v>
      </c>
      <c r="E91" s="6" t="s">
        <v>4038</v>
      </c>
      <c r="F91" s="6" t="s">
        <v>1905</v>
      </c>
      <c r="G91" s="6" t="s">
        <v>1924</v>
      </c>
      <c r="H91" s="6" t="s">
        <v>57</v>
      </c>
      <c r="I91" s="6" t="s">
        <v>4039</v>
      </c>
      <c r="J91" s="44">
        <v>2023.0</v>
      </c>
      <c r="K91" s="109"/>
      <c r="L91" s="6" t="s">
        <v>2634</v>
      </c>
      <c r="M91" s="6" t="s">
        <v>4040</v>
      </c>
      <c r="N91" s="6" t="s">
        <v>11057</v>
      </c>
      <c r="O91" s="6" t="s">
        <v>1529</v>
      </c>
      <c r="P91" s="6" t="s">
        <v>954</v>
      </c>
      <c r="Q91" s="45">
        <v>10000.0</v>
      </c>
      <c r="R91" s="6" t="s">
        <v>11057</v>
      </c>
    </row>
    <row r="92" ht="12.75" customHeight="1">
      <c r="A92" s="44">
        <v>2024.0</v>
      </c>
      <c r="B92" s="6" t="s">
        <v>11849</v>
      </c>
      <c r="C92" s="44">
        <v>1.0</v>
      </c>
      <c r="D92" s="44" t="s">
        <v>8342</v>
      </c>
      <c r="E92" s="6" t="s">
        <v>8343</v>
      </c>
      <c r="F92" s="6" t="s">
        <v>1905</v>
      </c>
      <c r="G92" s="6" t="s">
        <v>2382</v>
      </c>
      <c r="H92" s="6" t="s">
        <v>141</v>
      </c>
      <c r="I92" s="6" t="s">
        <v>8344</v>
      </c>
      <c r="J92" s="44">
        <v>2023.0</v>
      </c>
      <c r="K92" s="109"/>
      <c r="L92" s="6" t="s">
        <v>2387</v>
      </c>
      <c r="M92" s="6" t="s">
        <v>3157</v>
      </c>
      <c r="N92" s="6" t="s">
        <v>11057</v>
      </c>
      <c r="O92" s="6" t="s">
        <v>1827</v>
      </c>
      <c r="P92" s="6" t="s">
        <v>1003</v>
      </c>
      <c r="Q92" s="45">
        <v>33000.0</v>
      </c>
      <c r="R92" s="6" t="s">
        <v>11057</v>
      </c>
    </row>
    <row r="93" ht="12.75" customHeight="1">
      <c r="A93" s="44">
        <v>2024.0</v>
      </c>
      <c r="B93" s="6" t="s">
        <v>11849</v>
      </c>
      <c r="C93" s="44">
        <v>1.0</v>
      </c>
      <c r="D93" s="44" t="s">
        <v>6728</v>
      </c>
      <c r="E93" s="6" t="s">
        <v>6729</v>
      </c>
      <c r="F93" s="6" t="s">
        <v>1902</v>
      </c>
      <c r="G93" s="6" t="s">
        <v>3587</v>
      </c>
      <c r="H93" s="6" t="s">
        <v>115</v>
      </c>
      <c r="I93" s="6" t="s">
        <v>6730</v>
      </c>
      <c r="J93" s="44">
        <v>2023.0</v>
      </c>
      <c r="K93" s="109"/>
      <c r="L93" s="6" t="s">
        <v>93</v>
      </c>
      <c r="M93" s="6" t="s">
        <v>6731</v>
      </c>
      <c r="N93" s="6" t="s">
        <v>11057</v>
      </c>
      <c r="O93" s="6" t="s">
        <v>1614</v>
      </c>
      <c r="P93" s="6" t="s">
        <v>1176</v>
      </c>
      <c r="Q93" s="45">
        <v>12000.0</v>
      </c>
      <c r="R93" s="6" t="s">
        <v>11057</v>
      </c>
    </row>
    <row r="94" ht="12.75" customHeight="1">
      <c r="A94" s="44">
        <v>2024.0</v>
      </c>
      <c r="B94" s="6" t="s">
        <v>11849</v>
      </c>
      <c r="C94" s="44">
        <v>1.0</v>
      </c>
      <c r="D94" s="44" t="s">
        <v>7655</v>
      </c>
      <c r="E94" s="6" t="s">
        <v>7656</v>
      </c>
      <c r="F94" s="6" t="s">
        <v>1902</v>
      </c>
      <c r="G94" s="6" t="s">
        <v>1944</v>
      </c>
      <c r="H94" s="6" t="s">
        <v>131</v>
      </c>
      <c r="I94" s="6" t="s">
        <v>7657</v>
      </c>
      <c r="J94" s="44">
        <v>2023.0</v>
      </c>
      <c r="K94" s="109"/>
      <c r="L94" s="6" t="s">
        <v>3882</v>
      </c>
      <c r="M94" s="6" t="s">
        <v>5399</v>
      </c>
      <c r="N94" s="6" t="s">
        <v>11057</v>
      </c>
      <c r="O94" s="6" t="s">
        <v>1770</v>
      </c>
      <c r="P94" s="6" t="s">
        <v>233</v>
      </c>
      <c r="Q94" s="45">
        <v>40000.0</v>
      </c>
      <c r="R94" s="6" t="s">
        <v>11057</v>
      </c>
    </row>
    <row r="95" ht="12.75" customHeight="1">
      <c r="A95" s="44">
        <v>2024.0</v>
      </c>
      <c r="B95" s="6" t="s">
        <v>11849</v>
      </c>
      <c r="C95" s="44">
        <v>1.0</v>
      </c>
      <c r="D95" s="44" t="s">
        <v>9083</v>
      </c>
      <c r="E95" s="6" t="s">
        <v>9084</v>
      </c>
      <c r="F95" s="6" t="s">
        <v>1902</v>
      </c>
      <c r="G95" s="6" t="s">
        <v>1924</v>
      </c>
      <c r="H95" s="6" t="s">
        <v>156</v>
      </c>
      <c r="I95" s="6" t="s">
        <v>9085</v>
      </c>
      <c r="J95" s="44">
        <v>2023.0</v>
      </c>
      <c r="K95" s="109"/>
      <c r="L95" s="6" t="s">
        <v>2205</v>
      </c>
      <c r="M95" s="6" t="s">
        <v>48</v>
      </c>
      <c r="N95" s="6" t="s">
        <v>11057</v>
      </c>
      <c r="O95" s="6" t="s">
        <v>1874</v>
      </c>
      <c r="P95" s="6" t="s">
        <v>794</v>
      </c>
      <c r="Q95" s="45">
        <v>58000.0</v>
      </c>
      <c r="R95" s="6" t="s">
        <v>11057</v>
      </c>
    </row>
    <row r="96" ht="12.75" customHeight="1">
      <c r="A96" s="44">
        <v>2024.0</v>
      </c>
      <c r="B96" s="6" t="s">
        <v>11849</v>
      </c>
      <c r="C96" s="44">
        <v>1.0</v>
      </c>
      <c r="D96" s="44" t="s">
        <v>9177</v>
      </c>
      <c r="E96" s="6" t="s">
        <v>9178</v>
      </c>
      <c r="F96" s="6" t="s">
        <v>1902</v>
      </c>
      <c r="G96" s="6" t="s">
        <v>1924</v>
      </c>
      <c r="H96" s="6" t="s">
        <v>160</v>
      </c>
      <c r="I96" s="6" t="s">
        <v>9179</v>
      </c>
      <c r="J96" s="44">
        <v>2023.0</v>
      </c>
      <c r="K96" s="109"/>
      <c r="L96" s="6" t="s">
        <v>2205</v>
      </c>
      <c r="M96" s="6" t="s">
        <v>4799</v>
      </c>
      <c r="N96" s="6" t="s">
        <v>11057</v>
      </c>
      <c r="O96" s="6" t="s">
        <v>1439</v>
      </c>
      <c r="P96" s="6" t="s">
        <v>971</v>
      </c>
      <c r="Q96" s="45">
        <v>13000.0</v>
      </c>
      <c r="R96" s="6" t="s">
        <v>11057</v>
      </c>
    </row>
    <row r="97" ht="12.75" customHeight="1">
      <c r="A97" s="44">
        <v>2024.0</v>
      </c>
      <c r="B97" s="6" t="s">
        <v>11849</v>
      </c>
      <c r="C97" s="44">
        <v>1.0</v>
      </c>
      <c r="D97" s="44" t="s">
        <v>9428</v>
      </c>
      <c r="E97" s="6" t="s">
        <v>9429</v>
      </c>
      <c r="F97" s="6" t="s">
        <v>1902</v>
      </c>
      <c r="G97" s="6" t="s">
        <v>1924</v>
      </c>
      <c r="H97" s="6" t="s">
        <v>168</v>
      </c>
      <c r="I97" s="6" t="s">
        <v>9430</v>
      </c>
      <c r="J97" s="44">
        <v>2023.0</v>
      </c>
      <c r="K97" s="109"/>
      <c r="L97" s="6" t="s">
        <v>9385</v>
      </c>
      <c r="M97" s="6" t="s">
        <v>2477</v>
      </c>
      <c r="N97" s="6" t="s">
        <v>11057</v>
      </c>
      <c r="O97" s="6" t="s">
        <v>1759</v>
      </c>
      <c r="P97" s="6" t="s">
        <v>843</v>
      </c>
      <c r="Q97" s="45">
        <v>50000.0</v>
      </c>
      <c r="R97" s="6" t="s">
        <v>11057</v>
      </c>
    </row>
    <row r="98" ht="12.75" customHeight="1">
      <c r="A98" s="44">
        <v>2024.0</v>
      </c>
      <c r="B98" s="6" t="s">
        <v>11849</v>
      </c>
      <c r="C98" s="44">
        <v>1.0</v>
      </c>
      <c r="D98" s="44" t="s">
        <v>7955</v>
      </c>
      <c r="E98" s="6" t="s">
        <v>7956</v>
      </c>
      <c r="F98" s="6" t="s">
        <v>1905</v>
      </c>
      <c r="G98" s="6" t="s">
        <v>1924</v>
      </c>
      <c r="H98" s="6" t="s">
        <v>138</v>
      </c>
      <c r="I98" s="6" t="s">
        <v>7957</v>
      </c>
      <c r="J98" s="44">
        <v>2023.0</v>
      </c>
      <c r="K98" s="109"/>
      <c r="L98" s="6" t="s">
        <v>133</v>
      </c>
      <c r="M98" s="6" t="s">
        <v>2447</v>
      </c>
      <c r="N98" s="6" t="s">
        <v>11057</v>
      </c>
      <c r="O98" s="6" t="s">
        <v>1454</v>
      </c>
      <c r="P98" s="6" t="s">
        <v>478</v>
      </c>
      <c r="Q98" s="45">
        <v>52000.0</v>
      </c>
      <c r="R98" s="6" t="s">
        <v>11057</v>
      </c>
    </row>
    <row r="99" ht="12.75" customHeight="1">
      <c r="A99" s="44">
        <v>2024.0</v>
      </c>
      <c r="B99" s="6" t="s">
        <v>11849</v>
      </c>
      <c r="C99" s="44">
        <v>1.0</v>
      </c>
      <c r="D99" s="44" t="s">
        <v>8645</v>
      </c>
      <c r="E99" s="6" t="s">
        <v>8646</v>
      </c>
      <c r="F99" s="6" t="s">
        <v>1902</v>
      </c>
      <c r="G99" s="6" t="s">
        <v>2382</v>
      </c>
      <c r="H99" s="6" t="s">
        <v>147</v>
      </c>
      <c r="I99" s="6" t="s">
        <v>8647</v>
      </c>
      <c r="J99" s="44">
        <v>2023.0</v>
      </c>
      <c r="K99" s="109"/>
      <c r="L99" s="6" t="s">
        <v>79</v>
      </c>
      <c r="M99" s="6" t="s">
        <v>2026</v>
      </c>
      <c r="N99" s="6" t="s">
        <v>11057</v>
      </c>
      <c r="O99" s="6" t="s">
        <v>1480</v>
      </c>
      <c r="P99" s="6" t="s">
        <v>625</v>
      </c>
      <c r="Q99" s="45">
        <v>8500.0</v>
      </c>
      <c r="R99" s="6" t="s">
        <v>11057</v>
      </c>
    </row>
    <row r="100" ht="12.75" customHeight="1">
      <c r="A100" s="44">
        <v>2024.0</v>
      </c>
      <c r="B100" s="6" t="s">
        <v>11849</v>
      </c>
      <c r="C100" s="44">
        <v>1.0</v>
      </c>
      <c r="D100" s="44" t="s">
        <v>3110</v>
      </c>
      <c r="E100" s="6" t="s">
        <v>3111</v>
      </c>
      <c r="F100" s="6" t="s">
        <v>1905</v>
      </c>
      <c r="G100" s="6" t="s">
        <v>1924</v>
      </c>
      <c r="H100" s="6" t="s">
        <v>33</v>
      </c>
      <c r="I100" s="6" t="s">
        <v>3112</v>
      </c>
      <c r="J100" s="44">
        <v>2023.0</v>
      </c>
      <c r="K100" s="109"/>
      <c r="L100" s="6" t="s">
        <v>2205</v>
      </c>
      <c r="M100" s="6" t="s">
        <v>3113</v>
      </c>
      <c r="N100" s="6" t="s">
        <v>11057</v>
      </c>
      <c r="O100" s="6" t="s">
        <v>1484</v>
      </c>
      <c r="P100" s="6" t="s">
        <v>1039</v>
      </c>
      <c r="Q100" s="45">
        <v>24000.0</v>
      </c>
      <c r="R100" s="6" t="s">
        <v>11057</v>
      </c>
    </row>
    <row r="101" ht="12.75" customHeight="1">
      <c r="A101" s="44">
        <v>2024.0</v>
      </c>
      <c r="B101" s="6" t="s">
        <v>11849</v>
      </c>
      <c r="C101" s="44">
        <v>1.0</v>
      </c>
      <c r="D101" s="44" t="s">
        <v>5659</v>
      </c>
      <c r="E101" s="6" t="s">
        <v>5660</v>
      </c>
      <c r="F101" s="6" t="s">
        <v>1905</v>
      </c>
      <c r="G101" s="6" t="s">
        <v>1924</v>
      </c>
      <c r="H101" s="6" t="s">
        <v>96</v>
      </c>
      <c r="I101" s="6" t="s">
        <v>5661</v>
      </c>
      <c r="J101" s="44">
        <v>2023.0</v>
      </c>
      <c r="K101" s="109"/>
      <c r="L101" s="6" t="s">
        <v>79</v>
      </c>
      <c r="M101" s="6" t="s">
        <v>70</v>
      </c>
      <c r="N101" s="6" t="s">
        <v>11057</v>
      </c>
      <c r="O101" s="6" t="s">
        <v>1578</v>
      </c>
      <c r="P101" s="6" t="s">
        <v>769</v>
      </c>
      <c r="Q101" s="45">
        <v>16000.0</v>
      </c>
      <c r="R101" s="6" t="s">
        <v>11057</v>
      </c>
    </row>
    <row r="102" ht="12.75" customHeight="1">
      <c r="A102" s="44">
        <v>2024.0</v>
      </c>
      <c r="B102" s="6" t="s">
        <v>11849</v>
      </c>
      <c r="C102" s="44">
        <v>1.0</v>
      </c>
      <c r="D102" s="44" t="s">
        <v>2348</v>
      </c>
      <c r="E102" s="6" t="s">
        <v>2349</v>
      </c>
      <c r="F102" s="6" t="s">
        <v>1902</v>
      </c>
      <c r="G102" s="6" t="s">
        <v>1924</v>
      </c>
      <c r="H102" s="6" t="s">
        <v>16</v>
      </c>
      <c r="I102" s="6" t="s">
        <v>2350</v>
      </c>
      <c r="J102" s="44">
        <v>2023.0</v>
      </c>
      <c r="K102" s="109"/>
      <c r="L102" s="6" t="s">
        <v>88</v>
      </c>
      <c r="M102" s="6" t="s">
        <v>2351</v>
      </c>
      <c r="N102" s="6" t="s">
        <v>11057</v>
      </c>
      <c r="O102" s="6" t="s">
        <v>1726</v>
      </c>
      <c r="P102" s="6" t="s">
        <v>640</v>
      </c>
      <c r="Q102" s="45">
        <v>58000.0</v>
      </c>
      <c r="R102" s="6" t="s">
        <v>11057</v>
      </c>
    </row>
    <row r="103" ht="12.75" customHeight="1">
      <c r="A103" s="44">
        <v>2024.0</v>
      </c>
      <c r="B103" s="6" t="s">
        <v>11849</v>
      </c>
      <c r="C103" s="44">
        <v>1.0</v>
      </c>
      <c r="D103" s="44" t="s">
        <v>1955</v>
      </c>
      <c r="E103" s="6" t="s">
        <v>1956</v>
      </c>
      <c r="F103" s="6" t="s">
        <v>1905</v>
      </c>
      <c r="G103" s="6" t="s">
        <v>1924</v>
      </c>
      <c r="H103" s="6" t="s">
        <v>8</v>
      </c>
      <c r="I103" s="6" t="s">
        <v>1957</v>
      </c>
      <c r="J103" s="44">
        <v>2023.0</v>
      </c>
      <c r="K103" s="109"/>
      <c r="L103" s="6" t="s">
        <v>1926</v>
      </c>
      <c r="M103" s="6" t="s">
        <v>1941</v>
      </c>
      <c r="N103" s="6" t="s">
        <v>11057</v>
      </c>
      <c r="O103" s="6" t="s">
        <v>1669</v>
      </c>
      <c r="P103" s="6" t="s">
        <v>653</v>
      </c>
      <c r="Q103" s="45">
        <v>25000.0</v>
      </c>
      <c r="R103" s="6" t="s">
        <v>11855</v>
      </c>
    </row>
    <row r="104" ht="12.75" customHeight="1">
      <c r="A104" s="44">
        <v>2024.0</v>
      </c>
      <c r="B104" s="6" t="s">
        <v>11849</v>
      </c>
      <c r="C104" s="44">
        <v>1.0</v>
      </c>
      <c r="D104" s="44" t="s">
        <v>5492</v>
      </c>
      <c r="E104" s="6" t="s">
        <v>5493</v>
      </c>
      <c r="F104" s="6" t="s">
        <v>1905</v>
      </c>
      <c r="G104" s="6" t="s">
        <v>1952</v>
      </c>
      <c r="H104" s="6" t="s">
        <v>94</v>
      </c>
      <c r="I104" s="6" t="s">
        <v>5494</v>
      </c>
      <c r="J104" s="44">
        <v>2023.0</v>
      </c>
      <c r="K104" s="109"/>
      <c r="L104" s="6" t="s">
        <v>93</v>
      </c>
      <c r="M104" s="6" t="s">
        <v>45</v>
      </c>
      <c r="N104" s="6" t="s">
        <v>11057</v>
      </c>
      <c r="O104" s="6" t="s">
        <v>1726</v>
      </c>
      <c r="P104" s="6" t="s">
        <v>502</v>
      </c>
      <c r="Q104" s="45">
        <v>10000.0</v>
      </c>
      <c r="R104" s="6" t="s">
        <v>11057</v>
      </c>
    </row>
    <row r="105" ht="12.75" customHeight="1">
      <c r="A105" s="44">
        <v>2024.0</v>
      </c>
      <c r="B105" s="6" t="s">
        <v>11849</v>
      </c>
      <c r="C105" s="44">
        <v>1.0</v>
      </c>
      <c r="D105" s="44" t="s">
        <v>7366</v>
      </c>
      <c r="E105" s="6" t="s">
        <v>7367</v>
      </c>
      <c r="F105" s="6" t="s">
        <v>1902</v>
      </c>
      <c r="G105" s="6" t="s">
        <v>1924</v>
      </c>
      <c r="H105" s="6" t="s">
        <v>129</v>
      </c>
      <c r="I105" s="6" t="s">
        <v>7368</v>
      </c>
      <c r="J105" s="44">
        <v>2023.0</v>
      </c>
      <c r="K105" s="109"/>
      <c r="L105" s="6" t="s">
        <v>2314</v>
      </c>
      <c r="M105" s="6" t="s">
        <v>2391</v>
      </c>
      <c r="N105" s="6" t="s">
        <v>11057</v>
      </c>
      <c r="O105" s="6" t="s">
        <v>1594</v>
      </c>
      <c r="P105" s="6" t="s">
        <v>586</v>
      </c>
      <c r="Q105" s="45">
        <v>50000.0</v>
      </c>
      <c r="R105" s="6" t="s">
        <v>11057</v>
      </c>
    </row>
    <row r="106" ht="12.75" customHeight="1">
      <c r="A106" s="44">
        <v>2024.0</v>
      </c>
      <c r="B106" s="6" t="s">
        <v>11849</v>
      </c>
      <c r="C106" s="44">
        <v>1.0</v>
      </c>
      <c r="D106" s="44" t="s">
        <v>7470</v>
      </c>
      <c r="E106" s="6" t="s">
        <v>7471</v>
      </c>
      <c r="F106" s="6" t="s">
        <v>1905</v>
      </c>
      <c r="G106" s="6" t="s">
        <v>1944</v>
      </c>
      <c r="H106" s="6" t="s">
        <v>130</v>
      </c>
      <c r="I106" s="6" t="s">
        <v>7472</v>
      </c>
      <c r="J106" s="44">
        <v>2023.0</v>
      </c>
      <c r="K106" s="109"/>
      <c r="L106" s="6" t="s">
        <v>112</v>
      </c>
      <c r="M106" s="6" t="s">
        <v>2505</v>
      </c>
      <c r="N106" s="6" t="s">
        <v>11057</v>
      </c>
      <c r="O106" s="6" t="s">
        <v>1615</v>
      </c>
      <c r="P106" s="6" t="s">
        <v>960</v>
      </c>
      <c r="Q106" s="45">
        <v>15000.0</v>
      </c>
      <c r="R106" s="6" t="s">
        <v>11856</v>
      </c>
    </row>
    <row r="107" ht="12.75" customHeight="1">
      <c r="A107" s="44">
        <v>2024.0</v>
      </c>
      <c r="B107" s="6" t="s">
        <v>11849</v>
      </c>
      <c r="C107" s="44">
        <v>1.0</v>
      </c>
      <c r="D107" s="44" t="s">
        <v>4289</v>
      </c>
      <c r="E107" s="6" t="s">
        <v>4290</v>
      </c>
      <c r="F107" s="6" t="s">
        <v>1902</v>
      </c>
      <c r="G107" s="6" t="s">
        <v>1924</v>
      </c>
      <c r="H107" s="6" t="s">
        <v>63</v>
      </c>
      <c r="I107" s="6" t="s">
        <v>4291</v>
      </c>
      <c r="J107" s="44">
        <v>2023.0</v>
      </c>
      <c r="K107" s="109"/>
      <c r="L107" s="6" t="s">
        <v>48</v>
      </c>
      <c r="M107" s="6" t="s">
        <v>2505</v>
      </c>
      <c r="N107" s="6" t="s">
        <v>11057</v>
      </c>
      <c r="O107" s="6" t="s">
        <v>1454</v>
      </c>
      <c r="P107" s="6" t="s">
        <v>345</v>
      </c>
      <c r="Q107" s="45">
        <v>7000.0</v>
      </c>
      <c r="R107" s="6" t="s">
        <v>11057</v>
      </c>
    </row>
    <row r="108" ht="12.75" customHeight="1">
      <c r="A108" s="44">
        <v>2024.0</v>
      </c>
      <c r="B108" s="6" t="s">
        <v>11849</v>
      </c>
      <c r="C108" s="44">
        <v>1.0</v>
      </c>
      <c r="D108" s="44" t="s">
        <v>4550</v>
      </c>
      <c r="E108" s="6" t="s">
        <v>4551</v>
      </c>
      <c r="F108" s="6" t="s">
        <v>1905</v>
      </c>
      <c r="G108" s="6" t="s">
        <v>2324</v>
      </c>
      <c r="H108" s="6" t="s">
        <v>71</v>
      </c>
      <c r="I108" s="6" t="s">
        <v>4552</v>
      </c>
      <c r="J108" s="44">
        <v>2023.0</v>
      </c>
      <c r="K108" s="109"/>
      <c r="L108" s="6" t="s">
        <v>70</v>
      </c>
      <c r="M108" s="6" t="s">
        <v>130</v>
      </c>
      <c r="N108" s="6" t="s">
        <v>11057</v>
      </c>
      <c r="O108" s="6" t="s">
        <v>1874</v>
      </c>
      <c r="P108" s="6" t="s">
        <v>564</v>
      </c>
      <c r="Q108" s="45">
        <v>57000.0</v>
      </c>
      <c r="R108" s="6" t="s">
        <v>11057</v>
      </c>
    </row>
    <row r="109" ht="12.75" customHeight="1">
      <c r="A109" s="44">
        <v>2024.0</v>
      </c>
      <c r="B109" s="6" t="s">
        <v>11849</v>
      </c>
      <c r="C109" s="44">
        <v>1.0</v>
      </c>
      <c r="D109" s="44" t="s">
        <v>9086</v>
      </c>
      <c r="E109" s="6" t="s">
        <v>9087</v>
      </c>
      <c r="F109" s="6" t="s">
        <v>1902</v>
      </c>
      <c r="G109" s="6" t="s">
        <v>1924</v>
      </c>
      <c r="H109" s="6" t="s">
        <v>156</v>
      </c>
      <c r="I109" s="6" t="s">
        <v>9088</v>
      </c>
      <c r="J109" s="44">
        <v>2023.0</v>
      </c>
      <c r="K109" s="109"/>
      <c r="L109" s="6" t="s">
        <v>2205</v>
      </c>
      <c r="M109" s="6" t="s">
        <v>112</v>
      </c>
      <c r="N109" s="6" t="s">
        <v>11057</v>
      </c>
      <c r="O109" s="6" t="s">
        <v>1792</v>
      </c>
      <c r="P109" s="6" t="s">
        <v>688</v>
      </c>
      <c r="Q109" s="45">
        <v>12000.0</v>
      </c>
      <c r="R109" s="6" t="s">
        <v>11057</v>
      </c>
    </row>
    <row r="110" ht="12.75" customHeight="1">
      <c r="A110" s="44">
        <v>2024.0</v>
      </c>
      <c r="B110" s="6" t="s">
        <v>11849</v>
      </c>
      <c r="C110" s="44">
        <v>1.0</v>
      </c>
      <c r="D110" s="44" t="s">
        <v>8734</v>
      </c>
      <c r="E110" s="6" t="s">
        <v>8735</v>
      </c>
      <c r="F110" s="6" t="s">
        <v>1902</v>
      </c>
      <c r="G110" s="6" t="s">
        <v>1924</v>
      </c>
      <c r="H110" s="6" t="s">
        <v>150</v>
      </c>
      <c r="I110" s="6" t="s">
        <v>8736</v>
      </c>
      <c r="J110" s="44">
        <v>2023.0</v>
      </c>
      <c r="K110" s="109"/>
      <c r="L110" s="6" t="s">
        <v>48</v>
      </c>
      <c r="M110" s="6" t="s">
        <v>8737</v>
      </c>
      <c r="N110" s="6" t="s">
        <v>11057</v>
      </c>
      <c r="O110" s="6" t="s">
        <v>1620</v>
      </c>
      <c r="P110" s="6" t="s">
        <v>606</v>
      </c>
      <c r="Q110" s="45">
        <v>15000.0</v>
      </c>
      <c r="R110" s="6" t="s">
        <v>11057</v>
      </c>
    </row>
    <row r="111" ht="12.75" customHeight="1">
      <c r="A111" s="44">
        <v>2024.0</v>
      </c>
      <c r="B111" s="6" t="s">
        <v>11849</v>
      </c>
      <c r="C111" s="44">
        <v>1.0</v>
      </c>
      <c r="D111" s="44" t="s">
        <v>9222</v>
      </c>
      <c r="E111" s="6" t="s">
        <v>9223</v>
      </c>
      <c r="F111" s="6" t="s">
        <v>1902</v>
      </c>
      <c r="G111" s="6" t="s">
        <v>1952</v>
      </c>
      <c r="H111" s="6" t="s">
        <v>163</v>
      </c>
      <c r="I111" s="6" t="s">
        <v>9224</v>
      </c>
      <c r="J111" s="44">
        <v>2023.0</v>
      </c>
      <c r="K111" s="109"/>
      <c r="L111" s="6" t="s">
        <v>58</v>
      </c>
      <c r="M111" s="6" t="s">
        <v>2477</v>
      </c>
      <c r="N111" s="6" t="s">
        <v>11057</v>
      </c>
      <c r="O111" s="6" t="s">
        <v>1529</v>
      </c>
      <c r="P111" s="6" t="s">
        <v>768</v>
      </c>
      <c r="Q111" s="45">
        <v>22000.0</v>
      </c>
      <c r="R111" s="6" t="s">
        <v>11057</v>
      </c>
    </row>
    <row r="112" ht="12.75" customHeight="1">
      <c r="A112" s="44">
        <v>2024.0</v>
      </c>
      <c r="B112" s="6" t="s">
        <v>11849</v>
      </c>
      <c r="C112" s="44">
        <v>1.0</v>
      </c>
      <c r="D112" s="44" t="s">
        <v>7658</v>
      </c>
      <c r="E112" s="6" t="s">
        <v>7659</v>
      </c>
      <c r="F112" s="6" t="s">
        <v>1902</v>
      </c>
      <c r="G112" s="6" t="s">
        <v>1924</v>
      </c>
      <c r="H112" s="6" t="s">
        <v>131</v>
      </c>
      <c r="I112" s="6" t="s">
        <v>7660</v>
      </c>
      <c r="J112" s="44">
        <v>2023.0</v>
      </c>
      <c r="K112" s="109"/>
      <c r="L112" s="6" t="s">
        <v>3882</v>
      </c>
      <c r="M112" s="6" t="s">
        <v>7661</v>
      </c>
      <c r="N112" s="6" t="s">
        <v>11057</v>
      </c>
      <c r="O112" s="6" t="s">
        <v>1536</v>
      </c>
      <c r="P112" s="6" t="s">
        <v>891</v>
      </c>
      <c r="Q112" s="45">
        <v>12000.0</v>
      </c>
      <c r="R112" s="6" t="s">
        <v>11057</v>
      </c>
    </row>
    <row r="113" ht="12.75" customHeight="1">
      <c r="A113" s="44">
        <v>2024.0</v>
      </c>
      <c r="B113" s="6" t="s">
        <v>11849</v>
      </c>
      <c r="C113" s="44">
        <v>1.0</v>
      </c>
      <c r="D113" s="44" t="s">
        <v>6069</v>
      </c>
      <c r="E113" s="6" t="s">
        <v>6070</v>
      </c>
      <c r="F113" s="6" t="s">
        <v>1905</v>
      </c>
      <c r="G113" s="6" t="s">
        <v>1924</v>
      </c>
      <c r="H113" s="6" t="s">
        <v>104</v>
      </c>
      <c r="I113" s="6" t="s">
        <v>6071</v>
      </c>
      <c r="J113" s="44">
        <v>2023.0</v>
      </c>
      <c r="K113" s="109"/>
      <c r="L113" s="6" t="s">
        <v>130</v>
      </c>
      <c r="M113" s="6" t="s">
        <v>6072</v>
      </c>
      <c r="N113" s="6" t="s">
        <v>11057</v>
      </c>
      <c r="O113" s="6" t="s">
        <v>1605</v>
      </c>
      <c r="P113" s="6" t="s">
        <v>906</v>
      </c>
      <c r="Q113" s="45">
        <v>32000.0</v>
      </c>
      <c r="R113" s="6" t="s">
        <v>11057</v>
      </c>
    </row>
    <row r="114" ht="12.75" customHeight="1">
      <c r="A114" s="44">
        <v>2024.0</v>
      </c>
      <c r="B114" s="6" t="s">
        <v>11849</v>
      </c>
      <c r="C114" s="44">
        <v>1.0</v>
      </c>
      <c r="D114" s="44" t="s">
        <v>9089</v>
      </c>
      <c r="E114" s="6" t="s">
        <v>9090</v>
      </c>
      <c r="F114" s="6" t="s">
        <v>1902</v>
      </c>
      <c r="G114" s="6" t="s">
        <v>1924</v>
      </c>
      <c r="H114" s="6" t="s">
        <v>156</v>
      </c>
      <c r="I114" s="6" t="s">
        <v>9091</v>
      </c>
      <c r="J114" s="44">
        <v>2023.0</v>
      </c>
      <c r="K114" s="109"/>
      <c r="L114" s="6" t="s">
        <v>2205</v>
      </c>
      <c r="M114" s="6" t="s">
        <v>2314</v>
      </c>
      <c r="N114" s="6" t="s">
        <v>11057</v>
      </c>
      <c r="O114" s="6" t="s">
        <v>1578</v>
      </c>
      <c r="P114" s="6" t="s">
        <v>936</v>
      </c>
      <c r="Q114" s="45">
        <v>20000.0</v>
      </c>
      <c r="R114" s="6" t="s">
        <v>11057</v>
      </c>
    </row>
    <row r="115" ht="12.75" customHeight="1">
      <c r="A115" s="44">
        <v>2024.0</v>
      </c>
      <c r="B115" s="6" t="s">
        <v>11849</v>
      </c>
      <c r="C115" s="44">
        <v>1.0</v>
      </c>
      <c r="D115" s="44" t="s">
        <v>2518</v>
      </c>
      <c r="E115" s="6" t="s">
        <v>2519</v>
      </c>
      <c r="F115" s="6" t="s">
        <v>1902</v>
      </c>
      <c r="G115" s="6" t="s">
        <v>1924</v>
      </c>
      <c r="H115" s="6" t="s">
        <v>18</v>
      </c>
      <c r="I115" s="6" t="s">
        <v>2520</v>
      </c>
      <c r="J115" s="44">
        <v>2023.0</v>
      </c>
      <c r="K115" s="109"/>
      <c r="L115" s="6" t="s">
        <v>2205</v>
      </c>
      <c r="M115" s="6" t="s">
        <v>2505</v>
      </c>
      <c r="N115" s="6" t="s">
        <v>11057</v>
      </c>
      <c r="O115" s="6" t="s">
        <v>1420</v>
      </c>
      <c r="P115" s="6" t="s">
        <v>778</v>
      </c>
      <c r="Q115" s="45">
        <v>27000.0</v>
      </c>
      <c r="R115" s="6" t="s">
        <v>11057</v>
      </c>
    </row>
    <row r="116" ht="12.75" customHeight="1">
      <c r="A116" s="44">
        <v>2024.0</v>
      </c>
      <c r="B116" s="6" t="s">
        <v>11849</v>
      </c>
      <c r="C116" s="44">
        <v>1.0</v>
      </c>
      <c r="D116" s="44" t="s">
        <v>6732</v>
      </c>
      <c r="E116" s="6" t="s">
        <v>6733</v>
      </c>
      <c r="F116" s="6" t="s">
        <v>1902</v>
      </c>
      <c r="G116" s="6" t="s">
        <v>1924</v>
      </c>
      <c r="H116" s="6" t="s">
        <v>115</v>
      </c>
      <c r="I116" s="6" t="s">
        <v>6734</v>
      </c>
      <c r="J116" s="44">
        <v>2023.0</v>
      </c>
      <c r="K116" s="109"/>
      <c r="L116" s="6" t="s">
        <v>93</v>
      </c>
      <c r="M116" s="6" t="s">
        <v>2314</v>
      </c>
      <c r="N116" s="6" t="s">
        <v>11057</v>
      </c>
      <c r="O116" s="6" t="s">
        <v>1534</v>
      </c>
      <c r="P116" s="6" t="s">
        <v>1077</v>
      </c>
      <c r="Q116" s="45">
        <v>5000.0</v>
      </c>
      <c r="R116" s="6" t="s">
        <v>11057</v>
      </c>
    </row>
    <row r="117" ht="12.75" customHeight="1">
      <c r="A117" s="44">
        <v>2024.0</v>
      </c>
      <c r="B117" s="6" t="s">
        <v>11849</v>
      </c>
      <c r="C117" s="44">
        <v>1.0</v>
      </c>
      <c r="D117" s="44" t="s">
        <v>7309</v>
      </c>
      <c r="E117" s="6" t="s">
        <v>7310</v>
      </c>
      <c r="F117" s="6" t="s">
        <v>1905</v>
      </c>
      <c r="G117" s="6" t="s">
        <v>1944</v>
      </c>
      <c r="H117" s="6" t="s">
        <v>128</v>
      </c>
      <c r="I117" s="6" t="s">
        <v>7311</v>
      </c>
      <c r="J117" s="44">
        <v>2023.0</v>
      </c>
      <c r="K117" s="109"/>
      <c r="L117" s="6" t="s">
        <v>3882</v>
      </c>
      <c r="M117" s="6" t="s">
        <v>47</v>
      </c>
      <c r="N117" s="6" t="s">
        <v>11057</v>
      </c>
      <c r="O117" s="6" t="s">
        <v>1486</v>
      </c>
      <c r="P117" s="6" t="s">
        <v>713</v>
      </c>
      <c r="Q117" s="45">
        <v>25000.0</v>
      </c>
      <c r="R117" s="6" t="s">
        <v>11057</v>
      </c>
    </row>
    <row r="118" ht="12.75" customHeight="1">
      <c r="A118" s="44">
        <v>2024.0</v>
      </c>
      <c r="B118" s="6" t="s">
        <v>11849</v>
      </c>
      <c r="C118" s="44">
        <v>1.0</v>
      </c>
      <c r="D118" s="44" t="s">
        <v>7473</v>
      </c>
      <c r="E118" s="6" t="s">
        <v>7474</v>
      </c>
      <c r="F118" s="6" t="s">
        <v>1905</v>
      </c>
      <c r="G118" s="6" t="s">
        <v>1952</v>
      </c>
      <c r="H118" s="6" t="s">
        <v>130</v>
      </c>
      <c r="I118" s="6" t="s">
        <v>7475</v>
      </c>
      <c r="J118" s="44">
        <v>2023.0</v>
      </c>
      <c r="K118" s="109"/>
      <c r="L118" s="6" t="s">
        <v>112</v>
      </c>
      <c r="M118" s="6" t="s">
        <v>7476</v>
      </c>
      <c r="N118" s="6" t="s">
        <v>11057</v>
      </c>
      <c r="O118" s="6" t="s">
        <v>1878</v>
      </c>
      <c r="P118" s="6" t="s">
        <v>1152</v>
      </c>
      <c r="Q118" s="45">
        <v>40000.0</v>
      </c>
      <c r="R118" s="6" t="s">
        <v>11057</v>
      </c>
    </row>
    <row r="119" ht="12.75" customHeight="1">
      <c r="A119" s="44">
        <v>2024.0</v>
      </c>
      <c r="B119" s="6" t="s">
        <v>11849</v>
      </c>
      <c r="C119" s="44">
        <v>1.0</v>
      </c>
      <c r="D119" s="44" t="s">
        <v>9501</v>
      </c>
      <c r="E119" s="6" t="s">
        <v>9502</v>
      </c>
      <c r="F119" s="6" t="s">
        <v>1905</v>
      </c>
      <c r="G119" s="6" t="s">
        <v>1924</v>
      </c>
      <c r="H119" s="6" t="s">
        <v>11</v>
      </c>
      <c r="I119" s="6" t="s">
        <v>9503</v>
      </c>
      <c r="J119" s="44">
        <v>2023.0</v>
      </c>
      <c r="K119" s="109"/>
      <c r="L119" s="6" t="s">
        <v>130</v>
      </c>
      <c r="M119" s="6" t="s">
        <v>111</v>
      </c>
      <c r="N119" s="6" t="s">
        <v>11057</v>
      </c>
      <c r="O119" s="6" t="s">
        <v>1605</v>
      </c>
      <c r="P119" s="6" t="s">
        <v>9469</v>
      </c>
      <c r="Q119" s="45">
        <v>7000.0</v>
      </c>
      <c r="R119" s="6" t="s">
        <v>11857</v>
      </c>
    </row>
    <row r="120" ht="12.75" customHeight="1">
      <c r="A120" s="44">
        <v>2024.0</v>
      </c>
      <c r="B120" s="6" t="s">
        <v>11849</v>
      </c>
      <c r="C120" s="44">
        <v>1.0</v>
      </c>
      <c r="D120" s="44" t="s">
        <v>2900</v>
      </c>
      <c r="E120" s="6" t="s">
        <v>2901</v>
      </c>
      <c r="F120" s="6" t="s">
        <v>1905</v>
      </c>
      <c r="G120" s="6" t="s">
        <v>2282</v>
      </c>
      <c r="H120" s="6" t="s">
        <v>28</v>
      </c>
      <c r="I120" s="6" t="s">
        <v>2902</v>
      </c>
      <c r="J120" s="44">
        <v>2023.0</v>
      </c>
      <c r="K120" s="109"/>
      <c r="L120" s="6" t="s">
        <v>79</v>
      </c>
      <c r="M120" s="6" t="s">
        <v>2296</v>
      </c>
      <c r="N120" s="6" t="s">
        <v>11057</v>
      </c>
      <c r="O120" s="6" t="s">
        <v>1671</v>
      </c>
      <c r="P120" s="6" t="s">
        <v>1239</v>
      </c>
      <c r="Q120" s="45">
        <v>27000.0</v>
      </c>
      <c r="R120" s="6" t="s">
        <v>11057</v>
      </c>
    </row>
    <row r="121" ht="12.75" customHeight="1">
      <c r="A121" s="44">
        <v>2024.0</v>
      </c>
      <c r="B121" s="6" t="s">
        <v>11849</v>
      </c>
      <c r="C121" s="44">
        <v>1.0</v>
      </c>
      <c r="D121" s="44" t="s">
        <v>2352</v>
      </c>
      <c r="E121" s="6" t="s">
        <v>2353</v>
      </c>
      <c r="F121" s="6" t="s">
        <v>1905</v>
      </c>
      <c r="G121" s="6" t="s">
        <v>1924</v>
      </c>
      <c r="H121" s="6" t="s">
        <v>16</v>
      </c>
      <c r="I121" s="6" t="s">
        <v>2354</v>
      </c>
      <c r="J121" s="44">
        <v>2023.0</v>
      </c>
      <c r="K121" s="109"/>
      <c r="L121" s="6" t="s">
        <v>88</v>
      </c>
      <c r="M121" s="6" t="s">
        <v>2296</v>
      </c>
      <c r="N121" s="6" t="s">
        <v>11057</v>
      </c>
      <c r="O121" s="6" t="s">
        <v>1511</v>
      </c>
      <c r="P121" s="6" t="s">
        <v>1078</v>
      </c>
      <c r="Q121" s="45">
        <v>16000.0</v>
      </c>
      <c r="R121" s="6" t="s">
        <v>11858</v>
      </c>
    </row>
    <row r="122" ht="12.75" customHeight="1">
      <c r="A122" s="44">
        <v>2024.0</v>
      </c>
      <c r="B122" s="6" t="s">
        <v>11849</v>
      </c>
      <c r="C122" s="44">
        <v>1.0</v>
      </c>
      <c r="D122" s="44" t="s">
        <v>4553</v>
      </c>
      <c r="E122" s="6" t="s">
        <v>4554</v>
      </c>
      <c r="F122" s="6" t="s">
        <v>1905</v>
      </c>
      <c r="G122" s="6" t="s">
        <v>1924</v>
      </c>
      <c r="H122" s="6" t="s">
        <v>71</v>
      </c>
      <c r="I122" s="6" t="s">
        <v>4555</v>
      </c>
      <c r="J122" s="44">
        <v>2023.0</v>
      </c>
      <c r="K122" s="109"/>
      <c r="L122" s="6" t="s">
        <v>70</v>
      </c>
      <c r="M122" s="6" t="s">
        <v>4556</v>
      </c>
      <c r="N122" s="6" t="s">
        <v>11057</v>
      </c>
      <c r="O122" s="6" t="s">
        <v>1878</v>
      </c>
      <c r="P122" s="6" t="s">
        <v>223</v>
      </c>
      <c r="Q122" s="45">
        <v>200000.0</v>
      </c>
      <c r="R122" s="6" t="s">
        <v>11057</v>
      </c>
    </row>
    <row r="123" ht="12.75" customHeight="1">
      <c r="A123" s="44">
        <v>2024.0</v>
      </c>
      <c r="B123" s="6" t="s">
        <v>11849</v>
      </c>
      <c r="C123" s="44">
        <v>1.0</v>
      </c>
      <c r="D123" s="44" t="s">
        <v>9770</v>
      </c>
      <c r="E123" s="6" t="s">
        <v>9771</v>
      </c>
      <c r="F123" s="6" t="s">
        <v>1905</v>
      </c>
      <c r="G123" s="6" t="s">
        <v>1924</v>
      </c>
      <c r="H123" s="6" t="s">
        <v>40</v>
      </c>
      <c r="I123" s="6" t="s">
        <v>9772</v>
      </c>
      <c r="J123" s="44">
        <v>2023.0</v>
      </c>
      <c r="K123" s="109"/>
      <c r="L123" s="6" t="s">
        <v>58</v>
      </c>
      <c r="M123" s="6" t="s">
        <v>2104</v>
      </c>
      <c r="N123" s="6" t="s">
        <v>11057</v>
      </c>
      <c r="O123" s="6" t="s">
        <v>1581</v>
      </c>
      <c r="P123" s="6" t="s">
        <v>9469</v>
      </c>
      <c r="Q123" s="45">
        <v>35000.0</v>
      </c>
      <c r="R123" s="6" t="s">
        <v>11057</v>
      </c>
    </row>
    <row r="124" ht="12.75" customHeight="1">
      <c r="A124" s="44">
        <v>2024.0</v>
      </c>
      <c r="B124" s="6" t="s">
        <v>11849</v>
      </c>
      <c r="C124" s="44">
        <v>1.0</v>
      </c>
      <c r="D124" s="44" t="s">
        <v>6006</v>
      </c>
      <c r="E124" s="6" t="s">
        <v>6007</v>
      </c>
      <c r="F124" s="6" t="s">
        <v>1905</v>
      </c>
      <c r="G124" s="6" t="s">
        <v>1952</v>
      </c>
      <c r="H124" s="6" t="s">
        <v>102</v>
      </c>
      <c r="I124" s="6" t="s">
        <v>6008</v>
      </c>
      <c r="J124" s="44">
        <v>2023.0</v>
      </c>
      <c r="K124" s="109"/>
      <c r="L124" s="6" t="s">
        <v>9</v>
      </c>
      <c r="M124" s="6" t="s">
        <v>2505</v>
      </c>
      <c r="N124" s="6" t="s">
        <v>11057</v>
      </c>
      <c r="O124" s="6" t="s">
        <v>1874</v>
      </c>
      <c r="P124" s="6" t="s">
        <v>1082</v>
      </c>
      <c r="Q124" s="45">
        <v>30000.0</v>
      </c>
      <c r="R124" s="6" t="s">
        <v>11057</v>
      </c>
    </row>
    <row r="125" ht="12.75" customHeight="1">
      <c r="A125" s="44">
        <v>2024.0</v>
      </c>
      <c r="B125" s="6" t="s">
        <v>11849</v>
      </c>
      <c r="C125" s="44">
        <v>1.0</v>
      </c>
      <c r="D125" s="44" t="s">
        <v>8154</v>
      </c>
      <c r="E125" s="6" t="s">
        <v>8155</v>
      </c>
      <c r="F125" s="6" t="s">
        <v>1905</v>
      </c>
      <c r="G125" s="6" t="s">
        <v>1924</v>
      </c>
      <c r="H125" s="6" t="s">
        <v>139</v>
      </c>
      <c r="I125" s="6" t="s">
        <v>8156</v>
      </c>
      <c r="J125" s="44">
        <v>2023.0</v>
      </c>
      <c r="K125" s="109"/>
      <c r="L125" s="6" t="s">
        <v>2296</v>
      </c>
      <c r="M125" s="6" t="s">
        <v>2882</v>
      </c>
      <c r="N125" s="6" t="s">
        <v>11057</v>
      </c>
      <c r="O125" s="6" t="s">
        <v>1767</v>
      </c>
      <c r="P125" s="6" t="s">
        <v>344</v>
      </c>
      <c r="Q125" s="45">
        <v>7000.0</v>
      </c>
      <c r="R125" s="6" t="s">
        <v>11057</v>
      </c>
    </row>
    <row r="126" ht="12.75" customHeight="1">
      <c r="A126" s="44">
        <v>2024.0</v>
      </c>
      <c r="B126" s="6" t="s">
        <v>11849</v>
      </c>
      <c r="C126" s="44">
        <v>1.0</v>
      </c>
      <c r="D126" s="44" t="s">
        <v>8157</v>
      </c>
      <c r="E126" s="6" t="s">
        <v>8158</v>
      </c>
      <c r="F126" s="6" t="s">
        <v>1905</v>
      </c>
      <c r="G126" s="6" t="s">
        <v>1924</v>
      </c>
      <c r="H126" s="6" t="s">
        <v>139</v>
      </c>
      <c r="I126" s="6" t="s">
        <v>8159</v>
      </c>
      <c r="J126" s="44">
        <v>2023.0</v>
      </c>
      <c r="K126" s="109"/>
      <c r="L126" s="6" t="s">
        <v>2296</v>
      </c>
      <c r="M126" s="6" t="s">
        <v>2201</v>
      </c>
      <c r="N126" s="6" t="s">
        <v>11057</v>
      </c>
      <c r="O126" s="6" t="s">
        <v>1839</v>
      </c>
      <c r="P126" s="6" t="s">
        <v>792</v>
      </c>
      <c r="Q126" s="45">
        <v>22000.0</v>
      </c>
      <c r="R126" s="6" t="s">
        <v>11057</v>
      </c>
    </row>
    <row r="127" ht="12.75" customHeight="1">
      <c r="A127" s="44">
        <v>2024.0</v>
      </c>
      <c r="B127" s="6" t="s">
        <v>11849</v>
      </c>
      <c r="C127" s="44">
        <v>1.0</v>
      </c>
      <c r="D127" s="44" t="s">
        <v>2355</v>
      </c>
      <c r="E127" s="6" t="s">
        <v>2356</v>
      </c>
      <c r="F127" s="6" t="s">
        <v>1905</v>
      </c>
      <c r="G127" s="6" t="s">
        <v>1924</v>
      </c>
      <c r="H127" s="6" t="s">
        <v>16</v>
      </c>
      <c r="I127" s="6" t="s">
        <v>2357</v>
      </c>
      <c r="J127" s="44">
        <v>2023.0</v>
      </c>
      <c r="K127" s="109"/>
      <c r="L127" s="6" t="s">
        <v>88</v>
      </c>
      <c r="M127" s="6" t="s">
        <v>48</v>
      </c>
      <c r="N127" s="6" t="s">
        <v>11057</v>
      </c>
      <c r="O127" s="6" t="s">
        <v>1753</v>
      </c>
      <c r="P127" s="6" t="s">
        <v>957</v>
      </c>
      <c r="Q127" s="45">
        <v>4000.0</v>
      </c>
      <c r="R127" s="6" t="s">
        <v>11057</v>
      </c>
    </row>
    <row r="128" ht="12.75" customHeight="1">
      <c r="A128" s="44">
        <v>2024.0</v>
      </c>
      <c r="B128" s="6" t="s">
        <v>11849</v>
      </c>
      <c r="C128" s="44">
        <v>1.0</v>
      </c>
      <c r="D128" s="44" t="s">
        <v>3744</v>
      </c>
      <c r="E128" s="6" t="s">
        <v>3745</v>
      </c>
      <c r="F128" s="6" t="s">
        <v>1905</v>
      </c>
      <c r="G128" s="6" t="s">
        <v>1944</v>
      </c>
      <c r="H128" s="6" t="s">
        <v>47</v>
      </c>
      <c r="I128" s="6" t="s">
        <v>3746</v>
      </c>
      <c r="J128" s="44">
        <v>2023.0</v>
      </c>
      <c r="K128" s="109"/>
      <c r="L128" s="6" t="s">
        <v>2176</v>
      </c>
      <c r="M128" s="6" t="s">
        <v>2505</v>
      </c>
      <c r="N128" s="6" t="s">
        <v>11057</v>
      </c>
      <c r="O128" s="6" t="s">
        <v>1614</v>
      </c>
      <c r="P128" s="6" t="s">
        <v>1158</v>
      </c>
      <c r="Q128" s="45">
        <v>9000.0</v>
      </c>
      <c r="R128" s="6" t="s">
        <v>11057</v>
      </c>
    </row>
    <row r="129" ht="12.75" customHeight="1">
      <c r="A129" s="44">
        <v>2024.0</v>
      </c>
      <c r="B129" s="6" t="s">
        <v>11849</v>
      </c>
      <c r="C129" s="44">
        <v>1.0</v>
      </c>
      <c r="D129" s="44" t="s">
        <v>5802</v>
      </c>
      <c r="E129" s="6" t="s">
        <v>5803</v>
      </c>
      <c r="F129" s="6" t="s">
        <v>1905</v>
      </c>
      <c r="G129" s="6" t="s">
        <v>1924</v>
      </c>
      <c r="H129" s="6" t="s">
        <v>101</v>
      </c>
      <c r="I129" s="6" t="s">
        <v>5804</v>
      </c>
      <c r="J129" s="44">
        <v>2023.0</v>
      </c>
      <c r="K129" s="109"/>
      <c r="L129" s="6" t="s">
        <v>79</v>
      </c>
      <c r="M129" s="6" t="s">
        <v>2732</v>
      </c>
      <c r="N129" s="6" t="s">
        <v>11057</v>
      </c>
      <c r="O129" s="6" t="s">
        <v>1605</v>
      </c>
      <c r="P129" s="6" t="s">
        <v>1374</v>
      </c>
      <c r="Q129" s="45">
        <v>15000.0</v>
      </c>
      <c r="R129" s="6" t="s">
        <v>11057</v>
      </c>
    </row>
    <row r="130" ht="12.75" customHeight="1">
      <c r="A130" s="44">
        <v>2024.0</v>
      </c>
      <c r="B130" s="6" t="s">
        <v>11849</v>
      </c>
      <c r="C130" s="44">
        <v>1.0</v>
      </c>
      <c r="D130" s="44" t="s">
        <v>7868</v>
      </c>
      <c r="E130" s="6" t="s">
        <v>7869</v>
      </c>
      <c r="F130" s="6" t="s">
        <v>1905</v>
      </c>
      <c r="G130" s="6" t="s">
        <v>1952</v>
      </c>
      <c r="H130" s="6" t="s">
        <v>137</v>
      </c>
      <c r="I130" s="6" t="s">
        <v>7870</v>
      </c>
      <c r="J130" s="44">
        <v>2023.0</v>
      </c>
      <c r="K130" s="109"/>
      <c r="L130" s="6" t="s">
        <v>48</v>
      </c>
      <c r="M130" s="6" t="s">
        <v>7871</v>
      </c>
      <c r="N130" s="6" t="s">
        <v>11057</v>
      </c>
      <c r="O130" s="6" t="s">
        <v>1838</v>
      </c>
      <c r="P130" s="6" t="s">
        <v>389</v>
      </c>
      <c r="Q130" s="45">
        <v>13000.0</v>
      </c>
      <c r="R130" s="6" t="s">
        <v>11057</v>
      </c>
    </row>
    <row r="131" ht="12.75" customHeight="1">
      <c r="A131" s="44">
        <v>2024.0</v>
      </c>
      <c r="B131" s="6" t="s">
        <v>11849</v>
      </c>
      <c r="C131" s="44">
        <v>1.0</v>
      </c>
      <c r="D131" s="44" t="s">
        <v>7076</v>
      </c>
      <c r="E131" s="6" t="s">
        <v>7077</v>
      </c>
      <c r="F131" s="6" t="s">
        <v>1905</v>
      </c>
      <c r="G131" s="6" t="s">
        <v>1924</v>
      </c>
      <c r="H131" s="6" t="s">
        <v>126</v>
      </c>
      <c r="I131" s="6" t="s">
        <v>7078</v>
      </c>
      <c r="J131" s="44">
        <v>2023.0</v>
      </c>
      <c r="K131" s="109"/>
      <c r="L131" s="6" t="s">
        <v>127</v>
      </c>
      <c r="M131" s="6" t="s">
        <v>64</v>
      </c>
      <c r="N131" s="6" t="s">
        <v>11057</v>
      </c>
      <c r="O131" s="6" t="s">
        <v>1455</v>
      </c>
      <c r="P131" s="6" t="s">
        <v>825</v>
      </c>
      <c r="Q131" s="45">
        <v>13000.0</v>
      </c>
      <c r="R131" s="6" t="s">
        <v>11057</v>
      </c>
    </row>
    <row r="132" ht="12.75" customHeight="1">
      <c r="A132" s="44">
        <v>2024.0</v>
      </c>
      <c r="B132" s="6" t="s">
        <v>11849</v>
      </c>
      <c r="C132" s="44">
        <v>1.0</v>
      </c>
      <c r="D132" s="44" t="s">
        <v>2358</v>
      </c>
      <c r="E132" s="6" t="s">
        <v>2359</v>
      </c>
      <c r="F132" s="6" t="s">
        <v>1902</v>
      </c>
      <c r="G132" s="6" t="s">
        <v>1924</v>
      </c>
      <c r="H132" s="6" t="s">
        <v>16</v>
      </c>
      <c r="I132" s="6" t="s">
        <v>2360</v>
      </c>
      <c r="J132" s="44">
        <v>2023.0</v>
      </c>
      <c r="K132" s="109"/>
      <c r="L132" s="6" t="s">
        <v>88</v>
      </c>
      <c r="M132" s="6" t="s">
        <v>2361</v>
      </c>
      <c r="N132" s="6" t="s">
        <v>11057</v>
      </c>
      <c r="O132" s="6" t="s">
        <v>1485</v>
      </c>
      <c r="P132" s="6" t="s">
        <v>926</v>
      </c>
      <c r="Q132" s="45">
        <v>32000.0</v>
      </c>
      <c r="R132" s="6" t="s">
        <v>11057</v>
      </c>
    </row>
    <row r="133" ht="12.75" customHeight="1">
      <c r="A133" s="44">
        <v>2024.0</v>
      </c>
      <c r="B133" s="6" t="s">
        <v>11849</v>
      </c>
      <c r="C133" s="44">
        <v>1.0</v>
      </c>
      <c r="D133" s="44" t="s">
        <v>10847</v>
      </c>
      <c r="E133" s="6" t="s">
        <v>10848</v>
      </c>
      <c r="F133" s="6" t="s">
        <v>1902</v>
      </c>
      <c r="G133" s="6" t="s">
        <v>1924</v>
      </c>
      <c r="H133" s="6" t="s">
        <v>145</v>
      </c>
      <c r="I133" s="6" t="s">
        <v>10849</v>
      </c>
      <c r="J133" s="44">
        <v>2023.0</v>
      </c>
      <c r="K133" s="109"/>
      <c r="L133" s="6" t="s">
        <v>111</v>
      </c>
      <c r="M133" s="6" t="s">
        <v>2205</v>
      </c>
      <c r="N133" s="6" t="s">
        <v>11057</v>
      </c>
      <c r="O133" s="6" t="s">
        <v>1454</v>
      </c>
      <c r="P133" s="6" t="s">
        <v>9469</v>
      </c>
      <c r="Q133" s="45">
        <v>10000.0</v>
      </c>
      <c r="R133" s="6" t="s">
        <v>11057</v>
      </c>
    </row>
    <row r="134" ht="12.75" customHeight="1">
      <c r="A134" s="44">
        <v>2024.0</v>
      </c>
      <c r="B134" s="6" t="s">
        <v>11849</v>
      </c>
      <c r="C134" s="44">
        <v>1.0</v>
      </c>
      <c r="D134" s="44" t="s">
        <v>5730</v>
      </c>
      <c r="E134" s="6" t="s">
        <v>5731</v>
      </c>
      <c r="F134" s="6" t="s">
        <v>1902</v>
      </c>
      <c r="G134" s="6" t="s">
        <v>1924</v>
      </c>
      <c r="H134" s="6" t="s">
        <v>98</v>
      </c>
      <c r="I134" s="6" t="s">
        <v>5732</v>
      </c>
      <c r="J134" s="44">
        <v>2023.0</v>
      </c>
      <c r="K134" s="109"/>
      <c r="L134" s="6" t="s">
        <v>1978</v>
      </c>
      <c r="M134" s="6" t="s">
        <v>2454</v>
      </c>
      <c r="N134" s="6" t="s">
        <v>11057</v>
      </c>
      <c r="O134" s="6" t="s">
        <v>1620</v>
      </c>
      <c r="P134" s="6" t="s">
        <v>959</v>
      </c>
      <c r="Q134" s="45">
        <v>48000.0</v>
      </c>
      <c r="R134" s="6" t="s">
        <v>11057</v>
      </c>
    </row>
    <row r="135" ht="12.75" customHeight="1">
      <c r="A135" s="44">
        <v>2024.0</v>
      </c>
      <c r="B135" s="6" t="s">
        <v>11849</v>
      </c>
      <c r="C135" s="44">
        <v>1.0</v>
      </c>
      <c r="D135" s="44" t="s">
        <v>4420</v>
      </c>
      <c r="E135" s="6" t="s">
        <v>4421</v>
      </c>
      <c r="F135" s="6" t="s">
        <v>1905</v>
      </c>
      <c r="G135" s="6" t="s">
        <v>1924</v>
      </c>
      <c r="H135" s="6" t="s">
        <v>70</v>
      </c>
      <c r="I135" s="6" t="s">
        <v>4422</v>
      </c>
      <c r="J135" s="44">
        <v>2023.0</v>
      </c>
      <c r="K135" s="109"/>
      <c r="L135" s="6" t="s">
        <v>146</v>
      </c>
      <c r="M135" s="6" t="s">
        <v>93</v>
      </c>
      <c r="N135" s="6" t="s">
        <v>11057</v>
      </c>
      <c r="O135" s="6" t="s">
        <v>1873</v>
      </c>
      <c r="P135" s="6" t="s">
        <v>199</v>
      </c>
      <c r="Q135" s="45">
        <v>14000.0</v>
      </c>
      <c r="R135" s="6" t="s">
        <v>11057</v>
      </c>
    </row>
    <row r="136" ht="12.75" customHeight="1">
      <c r="A136" s="44">
        <v>2024.0</v>
      </c>
      <c r="B136" s="6" t="s">
        <v>11849</v>
      </c>
      <c r="C136" s="44">
        <v>1.0</v>
      </c>
      <c r="D136" s="44" t="s">
        <v>11589</v>
      </c>
      <c r="E136" s="6" t="s">
        <v>11590</v>
      </c>
      <c r="F136" s="6" t="s">
        <v>1902</v>
      </c>
      <c r="G136" s="6" t="s">
        <v>1952</v>
      </c>
      <c r="H136" s="6" t="s">
        <v>160</v>
      </c>
      <c r="I136" s="6" t="s">
        <v>11591</v>
      </c>
      <c r="J136" s="44">
        <v>2023.0</v>
      </c>
      <c r="K136" s="109"/>
      <c r="L136" s="6" t="s">
        <v>2205</v>
      </c>
      <c r="M136" s="6" t="s">
        <v>2882</v>
      </c>
      <c r="N136" s="6" t="s">
        <v>11057</v>
      </c>
      <c r="O136" s="6" t="s">
        <v>1707</v>
      </c>
      <c r="P136" s="6" t="s">
        <v>11084</v>
      </c>
      <c r="Q136" s="45"/>
      <c r="R136" s="6" t="s">
        <v>11057</v>
      </c>
    </row>
    <row r="137" ht="12.75" customHeight="1">
      <c r="A137" s="44">
        <v>2024.0</v>
      </c>
      <c r="B137" s="6" t="s">
        <v>11849</v>
      </c>
      <c r="C137" s="44">
        <v>1.0</v>
      </c>
      <c r="D137" s="44" t="s">
        <v>9992</v>
      </c>
      <c r="E137" s="6" t="s">
        <v>9993</v>
      </c>
      <c r="F137" s="6" t="s">
        <v>1905</v>
      </c>
      <c r="G137" s="6" t="s">
        <v>1952</v>
      </c>
      <c r="H137" s="6" t="s">
        <v>70</v>
      </c>
      <c r="I137" s="6" t="s">
        <v>9994</v>
      </c>
      <c r="J137" s="44">
        <v>2023.0</v>
      </c>
      <c r="K137" s="109"/>
      <c r="L137" s="6" t="s">
        <v>146</v>
      </c>
      <c r="M137" s="6" t="s">
        <v>44</v>
      </c>
      <c r="N137" s="6" t="s">
        <v>11057</v>
      </c>
      <c r="O137" s="6" t="s">
        <v>1770</v>
      </c>
      <c r="P137" s="6" t="s">
        <v>9469</v>
      </c>
      <c r="Q137" s="45">
        <v>17000.0</v>
      </c>
      <c r="R137" s="6" t="s">
        <v>11057</v>
      </c>
    </row>
    <row r="138" ht="12.75" customHeight="1">
      <c r="A138" s="44">
        <v>2024.0</v>
      </c>
      <c r="B138" s="6" t="s">
        <v>11849</v>
      </c>
      <c r="C138" s="44">
        <v>1.0</v>
      </c>
      <c r="D138" s="44" t="s">
        <v>11592</v>
      </c>
      <c r="E138" s="6" t="s">
        <v>11593</v>
      </c>
      <c r="F138" s="6" t="s">
        <v>1905</v>
      </c>
      <c r="G138" s="6" t="s">
        <v>2324</v>
      </c>
      <c r="H138" s="6" t="s">
        <v>95</v>
      </c>
      <c r="I138" s="6" t="s">
        <v>11594</v>
      </c>
      <c r="J138" s="44">
        <v>2023.0</v>
      </c>
      <c r="K138" s="109"/>
      <c r="L138" s="6" t="s">
        <v>93</v>
      </c>
      <c r="M138" s="6" t="s">
        <v>5745</v>
      </c>
      <c r="N138" s="6" t="s">
        <v>11057</v>
      </c>
      <c r="O138" s="6" t="s">
        <v>11595</v>
      </c>
      <c r="P138" s="6" t="s">
        <v>11084</v>
      </c>
      <c r="Q138" s="45"/>
      <c r="R138" s="6" t="s">
        <v>11057</v>
      </c>
    </row>
    <row r="139" ht="12.75" customHeight="1">
      <c r="A139" s="44">
        <v>2024.0</v>
      </c>
      <c r="B139" s="6" t="s">
        <v>11849</v>
      </c>
      <c r="C139" s="44">
        <v>1.0</v>
      </c>
      <c r="D139" s="44" t="s">
        <v>3874</v>
      </c>
      <c r="E139" s="6" t="s">
        <v>3875</v>
      </c>
      <c r="F139" s="6" t="s">
        <v>1902</v>
      </c>
      <c r="G139" s="6" t="s">
        <v>1952</v>
      </c>
      <c r="H139" s="6" t="s">
        <v>50</v>
      </c>
      <c r="I139" s="6" t="s">
        <v>3876</v>
      </c>
      <c r="J139" s="44">
        <v>2023.0</v>
      </c>
      <c r="K139" s="109"/>
      <c r="L139" s="6" t="s">
        <v>2314</v>
      </c>
      <c r="M139" s="6" t="s">
        <v>75</v>
      </c>
      <c r="N139" s="6" t="s">
        <v>11057</v>
      </c>
      <c r="O139" s="6" t="s">
        <v>1598</v>
      </c>
      <c r="P139" s="6" t="s">
        <v>955</v>
      </c>
      <c r="Q139" s="45">
        <v>18000.0</v>
      </c>
      <c r="R139" s="6" t="s">
        <v>11057</v>
      </c>
    </row>
    <row r="140" ht="12.75" customHeight="1">
      <c r="A140" s="44">
        <v>2024.0</v>
      </c>
      <c r="B140" s="6" t="s">
        <v>11849</v>
      </c>
      <c r="C140" s="44">
        <v>1.0</v>
      </c>
      <c r="D140" s="44" t="s">
        <v>7477</v>
      </c>
      <c r="E140" s="6" t="s">
        <v>7478</v>
      </c>
      <c r="F140" s="6" t="s">
        <v>1902</v>
      </c>
      <c r="G140" s="6" t="s">
        <v>1924</v>
      </c>
      <c r="H140" s="6" t="s">
        <v>130</v>
      </c>
      <c r="I140" s="6" t="s">
        <v>7479</v>
      </c>
      <c r="J140" s="44">
        <v>2023.0</v>
      </c>
      <c r="K140" s="109"/>
      <c r="L140" s="6" t="s">
        <v>112</v>
      </c>
      <c r="M140" s="6" t="s">
        <v>2505</v>
      </c>
      <c r="N140" s="6" t="s">
        <v>11057</v>
      </c>
      <c r="O140" s="6" t="s">
        <v>1878</v>
      </c>
      <c r="P140" s="6" t="s">
        <v>200</v>
      </c>
      <c r="Q140" s="45">
        <v>42000.0</v>
      </c>
      <c r="R140" s="6" t="s">
        <v>11057</v>
      </c>
    </row>
    <row r="141" ht="12.75" customHeight="1">
      <c r="A141" s="44">
        <v>2024.0</v>
      </c>
      <c r="B141" s="6" t="s">
        <v>11849</v>
      </c>
      <c r="C141" s="44">
        <v>1.0</v>
      </c>
      <c r="D141" s="44" t="s">
        <v>3523</v>
      </c>
      <c r="E141" s="6" t="s">
        <v>3524</v>
      </c>
      <c r="F141" s="6" t="s">
        <v>1905</v>
      </c>
      <c r="G141" s="6" t="s">
        <v>1924</v>
      </c>
      <c r="H141" s="6" t="s">
        <v>43</v>
      </c>
      <c r="I141" s="6" t="s">
        <v>3525</v>
      </c>
      <c r="J141" s="44">
        <v>2023.0</v>
      </c>
      <c r="K141" s="109"/>
      <c r="L141" s="6" t="s">
        <v>3474</v>
      </c>
      <c r="M141" s="6" t="s">
        <v>79</v>
      </c>
      <c r="N141" s="6" t="s">
        <v>11057</v>
      </c>
      <c r="O141" s="6" t="s">
        <v>1612</v>
      </c>
      <c r="P141" s="6" t="s">
        <v>931</v>
      </c>
      <c r="Q141" s="45">
        <v>18000.0</v>
      </c>
      <c r="R141" s="6" t="s">
        <v>11057</v>
      </c>
    </row>
    <row r="142" ht="12.75" customHeight="1">
      <c r="A142" s="44">
        <v>2024.0</v>
      </c>
      <c r="B142" s="6" t="s">
        <v>11849</v>
      </c>
      <c r="C142" s="44">
        <v>1.0</v>
      </c>
      <c r="D142" s="44" t="s">
        <v>7009</v>
      </c>
      <c r="E142" s="6" t="s">
        <v>7010</v>
      </c>
      <c r="F142" s="6" t="s">
        <v>1902</v>
      </c>
      <c r="G142" s="6" t="s">
        <v>1924</v>
      </c>
      <c r="H142" s="6" t="s">
        <v>125</v>
      </c>
      <c r="I142" s="6" t="s">
        <v>7011</v>
      </c>
      <c r="J142" s="44">
        <v>2023.0</v>
      </c>
      <c r="K142" s="109"/>
      <c r="L142" s="6" t="s">
        <v>2387</v>
      </c>
      <c r="M142" s="6" t="s">
        <v>2361</v>
      </c>
      <c r="N142" s="6" t="s">
        <v>11057</v>
      </c>
      <c r="O142" s="6" t="s">
        <v>1767</v>
      </c>
      <c r="P142" s="6" t="s">
        <v>179</v>
      </c>
      <c r="Q142" s="45">
        <v>78000.0</v>
      </c>
      <c r="R142" s="6" t="s">
        <v>11057</v>
      </c>
    </row>
    <row r="143" ht="12.75" customHeight="1">
      <c r="A143" s="44">
        <v>2024.0</v>
      </c>
      <c r="B143" s="6" t="s">
        <v>11849</v>
      </c>
      <c r="C143" s="44">
        <v>1.0</v>
      </c>
      <c r="D143" s="44" t="s">
        <v>5713</v>
      </c>
      <c r="E143" s="6" t="s">
        <v>5714</v>
      </c>
      <c r="F143" s="6" t="s">
        <v>1905</v>
      </c>
      <c r="G143" s="6" t="s">
        <v>1924</v>
      </c>
      <c r="H143" s="6" t="s">
        <v>97</v>
      </c>
      <c r="I143" s="6" t="s">
        <v>5715</v>
      </c>
      <c r="J143" s="44">
        <v>2023.0</v>
      </c>
      <c r="K143" s="109"/>
      <c r="L143" s="6" t="s">
        <v>2197</v>
      </c>
      <c r="M143" s="6" t="s">
        <v>5114</v>
      </c>
      <c r="N143" s="6" t="s">
        <v>11057</v>
      </c>
      <c r="O143" s="6" t="s">
        <v>1676</v>
      </c>
      <c r="P143" s="6" t="s">
        <v>209</v>
      </c>
      <c r="Q143" s="45">
        <v>5000.0</v>
      </c>
      <c r="R143" s="6" t="s">
        <v>11859</v>
      </c>
    </row>
    <row r="144" ht="12.75" customHeight="1">
      <c r="A144" s="44">
        <v>2024.0</v>
      </c>
      <c r="B144" s="6" t="s">
        <v>11849</v>
      </c>
      <c r="C144" s="44">
        <v>1.0</v>
      </c>
      <c r="D144" s="44" t="s">
        <v>7480</v>
      </c>
      <c r="E144" s="6" t="s">
        <v>7481</v>
      </c>
      <c r="F144" s="6" t="s">
        <v>1902</v>
      </c>
      <c r="G144" s="6" t="s">
        <v>1924</v>
      </c>
      <c r="H144" s="6" t="s">
        <v>130</v>
      </c>
      <c r="I144" s="6" t="s">
        <v>7482</v>
      </c>
      <c r="J144" s="44">
        <v>2023.0</v>
      </c>
      <c r="K144" s="109"/>
      <c r="L144" s="6" t="s">
        <v>112</v>
      </c>
      <c r="M144" s="6" t="s">
        <v>86</v>
      </c>
      <c r="N144" s="6" t="s">
        <v>11057</v>
      </c>
      <c r="O144" s="6" t="s">
        <v>1743</v>
      </c>
      <c r="P144" s="6" t="s">
        <v>895</v>
      </c>
      <c r="Q144" s="45">
        <v>24000.0</v>
      </c>
      <c r="R144" s="6" t="s">
        <v>11057</v>
      </c>
    </row>
    <row r="145" ht="12.75" customHeight="1">
      <c r="A145" s="44">
        <v>2024.0</v>
      </c>
      <c r="B145" s="6" t="s">
        <v>11849</v>
      </c>
      <c r="C145" s="44">
        <v>1.0</v>
      </c>
      <c r="D145" s="44" t="s">
        <v>2362</v>
      </c>
      <c r="E145" s="6" t="s">
        <v>2363</v>
      </c>
      <c r="F145" s="6" t="s">
        <v>1902</v>
      </c>
      <c r="G145" s="6" t="s">
        <v>1924</v>
      </c>
      <c r="H145" s="6" t="s">
        <v>16</v>
      </c>
      <c r="I145" s="6" t="s">
        <v>2364</v>
      </c>
      <c r="J145" s="44">
        <v>2023.0</v>
      </c>
      <c r="K145" s="109"/>
      <c r="L145" s="6" t="s">
        <v>88</v>
      </c>
      <c r="M145" s="6" t="s">
        <v>2365</v>
      </c>
      <c r="N145" s="6" t="s">
        <v>11057</v>
      </c>
      <c r="O145" s="6" t="s">
        <v>1450</v>
      </c>
      <c r="P145" s="6" t="s">
        <v>694</v>
      </c>
      <c r="Q145" s="45">
        <v>13000.0</v>
      </c>
      <c r="R145" s="6" t="s">
        <v>11057</v>
      </c>
    </row>
    <row r="146" ht="12.75" customHeight="1">
      <c r="A146" s="44">
        <v>2024.0</v>
      </c>
      <c r="B146" s="6" t="s">
        <v>11849</v>
      </c>
      <c r="C146" s="44">
        <v>1.0</v>
      </c>
      <c r="D146" s="44" t="s">
        <v>4642</v>
      </c>
      <c r="E146" s="6" t="s">
        <v>4643</v>
      </c>
      <c r="F146" s="6" t="s">
        <v>1902</v>
      </c>
      <c r="G146" s="6" t="s">
        <v>1944</v>
      </c>
      <c r="H146" s="6" t="s">
        <v>75</v>
      </c>
      <c r="I146" s="6" t="s">
        <v>4644</v>
      </c>
      <c r="J146" s="44">
        <v>2023.0</v>
      </c>
      <c r="K146" s="109"/>
      <c r="L146" s="6" t="s">
        <v>4620</v>
      </c>
      <c r="M146" s="6" t="s">
        <v>2026</v>
      </c>
      <c r="N146" s="6" t="s">
        <v>11057</v>
      </c>
      <c r="O146" s="6" t="s">
        <v>1874</v>
      </c>
      <c r="P146" s="6" t="s">
        <v>232</v>
      </c>
      <c r="Q146" s="45">
        <v>28000.0</v>
      </c>
      <c r="R146" s="6" t="s">
        <v>11057</v>
      </c>
    </row>
    <row r="147" ht="12.75" customHeight="1">
      <c r="A147" s="44">
        <v>2024.0</v>
      </c>
      <c r="B147" s="6" t="s">
        <v>11849</v>
      </c>
      <c r="C147" s="44">
        <v>1.0</v>
      </c>
      <c r="D147" s="44" t="s">
        <v>4839</v>
      </c>
      <c r="E147" s="6" t="s">
        <v>4840</v>
      </c>
      <c r="F147" s="6" t="s">
        <v>1905</v>
      </c>
      <c r="G147" s="6" t="s">
        <v>1924</v>
      </c>
      <c r="H147" s="6" t="s">
        <v>79</v>
      </c>
      <c r="I147" s="6" t="s">
        <v>4841</v>
      </c>
      <c r="J147" s="44">
        <v>2023.0</v>
      </c>
      <c r="K147" s="109"/>
      <c r="L147" s="6" t="s">
        <v>1961</v>
      </c>
      <c r="M147" s="6" t="s">
        <v>47</v>
      </c>
      <c r="N147" s="6" t="s">
        <v>11057</v>
      </c>
      <c r="O147" s="6" t="s">
        <v>1454</v>
      </c>
      <c r="P147" s="6" t="s">
        <v>244</v>
      </c>
      <c r="Q147" s="45">
        <v>15000.0</v>
      </c>
      <c r="R147" s="6" t="s">
        <v>11057</v>
      </c>
    </row>
    <row r="148" ht="12.75" customHeight="1">
      <c r="A148" s="44">
        <v>2024.0</v>
      </c>
      <c r="B148" s="6" t="s">
        <v>11849</v>
      </c>
      <c r="C148" s="44">
        <v>1.0</v>
      </c>
      <c r="D148" s="44" t="s">
        <v>11596</v>
      </c>
      <c r="E148" s="6" t="s">
        <v>11597</v>
      </c>
      <c r="F148" s="6" t="s">
        <v>1902</v>
      </c>
      <c r="G148" s="6" t="s">
        <v>1924</v>
      </c>
      <c r="H148" s="6" t="s">
        <v>150</v>
      </c>
      <c r="I148" s="6" t="s">
        <v>11598</v>
      </c>
      <c r="J148" s="44">
        <v>2023.0</v>
      </c>
      <c r="K148" s="109"/>
      <c r="L148" s="6" t="s">
        <v>48</v>
      </c>
      <c r="M148" s="6" t="s">
        <v>112</v>
      </c>
      <c r="N148" s="6" t="s">
        <v>11057</v>
      </c>
      <c r="O148" s="6" t="s">
        <v>1454</v>
      </c>
      <c r="P148" s="6" t="s">
        <v>11084</v>
      </c>
      <c r="Q148" s="45"/>
      <c r="R148" s="6" t="s">
        <v>11057</v>
      </c>
    </row>
    <row r="149" ht="12.75" customHeight="1">
      <c r="A149" s="44">
        <v>2024.0</v>
      </c>
      <c r="B149" s="6" t="s">
        <v>11849</v>
      </c>
      <c r="C149" s="44">
        <v>1.0</v>
      </c>
      <c r="D149" s="44" t="s">
        <v>8738</v>
      </c>
      <c r="E149" s="6" t="s">
        <v>8739</v>
      </c>
      <c r="F149" s="6" t="s">
        <v>1905</v>
      </c>
      <c r="G149" s="6" t="s">
        <v>1924</v>
      </c>
      <c r="H149" s="6" t="s">
        <v>150</v>
      </c>
      <c r="I149" s="6" t="s">
        <v>8740</v>
      </c>
      <c r="J149" s="44">
        <v>2023.0</v>
      </c>
      <c r="K149" s="109"/>
      <c r="L149" s="6" t="s">
        <v>48</v>
      </c>
      <c r="M149" s="6" t="s">
        <v>2205</v>
      </c>
      <c r="N149" s="6" t="s">
        <v>11057</v>
      </c>
      <c r="O149" s="6" t="s">
        <v>1726</v>
      </c>
      <c r="P149" s="6" t="s">
        <v>669</v>
      </c>
      <c r="Q149" s="45">
        <v>10000.0</v>
      </c>
      <c r="R149" s="6" t="s">
        <v>11057</v>
      </c>
    </row>
    <row r="150" ht="12.75" customHeight="1">
      <c r="A150" s="44">
        <v>2024.0</v>
      </c>
      <c r="B150" s="6" t="s">
        <v>11849</v>
      </c>
      <c r="C150" s="44">
        <v>1.0</v>
      </c>
      <c r="D150" s="44" t="s">
        <v>9525</v>
      </c>
      <c r="E150" s="6" t="s">
        <v>9526</v>
      </c>
      <c r="F150" s="6" t="s">
        <v>1905</v>
      </c>
      <c r="G150" s="6" t="s">
        <v>1924</v>
      </c>
      <c r="H150" s="6" t="s">
        <v>16</v>
      </c>
      <c r="I150" s="6" t="s">
        <v>9527</v>
      </c>
      <c r="J150" s="44">
        <v>2023.0</v>
      </c>
      <c r="K150" s="109"/>
      <c r="L150" s="6" t="s">
        <v>88</v>
      </c>
      <c r="M150" s="6" t="s">
        <v>2030</v>
      </c>
      <c r="N150" s="6" t="s">
        <v>11057</v>
      </c>
      <c r="O150" s="6" t="s">
        <v>1736</v>
      </c>
      <c r="P150" s="6" t="s">
        <v>9465</v>
      </c>
      <c r="Q150" s="45">
        <v>7000.0</v>
      </c>
      <c r="R150" s="6" t="s">
        <v>11057</v>
      </c>
    </row>
    <row r="151" ht="12.75" customHeight="1">
      <c r="A151" s="44">
        <v>2024.0</v>
      </c>
      <c r="B151" s="6" t="s">
        <v>11849</v>
      </c>
      <c r="C151" s="44">
        <v>1.0</v>
      </c>
      <c r="D151" s="44" t="s">
        <v>5495</v>
      </c>
      <c r="E151" s="6" t="s">
        <v>5496</v>
      </c>
      <c r="F151" s="6" t="s">
        <v>1902</v>
      </c>
      <c r="G151" s="6" t="s">
        <v>1952</v>
      </c>
      <c r="H151" s="6" t="s">
        <v>94</v>
      </c>
      <c r="I151" s="6" t="s">
        <v>5497</v>
      </c>
      <c r="J151" s="44">
        <v>2023.0</v>
      </c>
      <c r="K151" s="109"/>
      <c r="L151" s="6" t="s">
        <v>93</v>
      </c>
      <c r="M151" s="6" t="s">
        <v>4669</v>
      </c>
      <c r="N151" s="6" t="s">
        <v>11057</v>
      </c>
      <c r="O151" s="6" t="s">
        <v>1653</v>
      </c>
      <c r="P151" s="6" t="s">
        <v>587</v>
      </c>
      <c r="Q151" s="45">
        <v>21000.0</v>
      </c>
      <c r="R151" s="6" t="s">
        <v>11057</v>
      </c>
    </row>
    <row r="152" ht="12.75" customHeight="1">
      <c r="A152" s="44">
        <v>2024.0</v>
      </c>
      <c r="B152" s="6" t="s">
        <v>11849</v>
      </c>
      <c r="C152" s="44">
        <v>1.0</v>
      </c>
      <c r="D152" s="44" t="s">
        <v>11599</v>
      </c>
      <c r="E152" s="6" t="s">
        <v>11600</v>
      </c>
      <c r="F152" s="6" t="s">
        <v>1902</v>
      </c>
      <c r="G152" s="6" t="s">
        <v>1952</v>
      </c>
      <c r="H152" s="6" t="s">
        <v>83</v>
      </c>
      <c r="I152" s="6" t="s">
        <v>11601</v>
      </c>
      <c r="J152" s="44">
        <v>2023.0</v>
      </c>
      <c r="K152" s="109"/>
      <c r="L152" s="6" t="s">
        <v>2771</v>
      </c>
      <c r="M152" s="6" t="s">
        <v>1978</v>
      </c>
      <c r="N152" s="6" t="s">
        <v>11057</v>
      </c>
      <c r="O152" s="6" t="s">
        <v>1859</v>
      </c>
      <c r="P152" s="6" t="s">
        <v>11084</v>
      </c>
      <c r="Q152" s="45"/>
      <c r="R152" s="6" t="s">
        <v>11057</v>
      </c>
    </row>
    <row r="153" ht="12.75" customHeight="1">
      <c r="A153" s="44">
        <v>2024.0</v>
      </c>
      <c r="B153" s="6" t="s">
        <v>11849</v>
      </c>
      <c r="C153" s="44">
        <v>1.0</v>
      </c>
      <c r="D153" s="44" t="s">
        <v>9008</v>
      </c>
      <c r="E153" s="6" t="s">
        <v>9009</v>
      </c>
      <c r="F153" s="6" t="s">
        <v>1902</v>
      </c>
      <c r="G153" s="6" t="s">
        <v>1924</v>
      </c>
      <c r="H153" s="6" t="s">
        <v>155</v>
      </c>
      <c r="I153" s="6" t="s">
        <v>9010</v>
      </c>
      <c r="J153" s="44">
        <v>2023.0</v>
      </c>
      <c r="K153" s="109"/>
      <c r="L153" s="6" t="s">
        <v>88</v>
      </c>
      <c r="M153" s="6" t="s">
        <v>2447</v>
      </c>
      <c r="N153" s="6" t="s">
        <v>11057</v>
      </c>
      <c r="O153" s="6" t="s">
        <v>1693</v>
      </c>
      <c r="P153" s="6" t="s">
        <v>732</v>
      </c>
      <c r="Q153" s="45">
        <v>27000.0</v>
      </c>
      <c r="R153" s="6" t="s">
        <v>11057</v>
      </c>
    </row>
    <row r="154" ht="12.75" customHeight="1">
      <c r="A154" s="44">
        <v>2024.0</v>
      </c>
      <c r="B154" s="6" t="s">
        <v>11849</v>
      </c>
      <c r="C154" s="44">
        <v>1.0</v>
      </c>
      <c r="D154" s="44" t="s">
        <v>7312</v>
      </c>
      <c r="E154" s="6" t="s">
        <v>7313</v>
      </c>
      <c r="F154" s="6" t="s">
        <v>1905</v>
      </c>
      <c r="G154" s="6" t="s">
        <v>1924</v>
      </c>
      <c r="H154" s="6" t="s">
        <v>128</v>
      </c>
      <c r="I154" s="6" t="s">
        <v>7314</v>
      </c>
      <c r="J154" s="44">
        <v>2023.0</v>
      </c>
      <c r="K154" s="109"/>
      <c r="L154" s="6" t="s">
        <v>3882</v>
      </c>
      <c r="M154" s="6" t="s">
        <v>2168</v>
      </c>
      <c r="N154" s="6" t="s">
        <v>11057</v>
      </c>
      <c r="O154" s="6" t="s">
        <v>1878</v>
      </c>
      <c r="P154" s="6" t="s">
        <v>982</v>
      </c>
      <c r="Q154" s="45">
        <v>14000.0</v>
      </c>
      <c r="R154" s="6" t="s">
        <v>11057</v>
      </c>
    </row>
    <row r="155" ht="12.75" customHeight="1">
      <c r="A155" s="44">
        <v>2024.0</v>
      </c>
      <c r="B155" s="6" t="s">
        <v>11849</v>
      </c>
      <c r="C155" s="44">
        <v>1.0</v>
      </c>
      <c r="D155" s="44" t="s">
        <v>3526</v>
      </c>
      <c r="E155" s="6" t="s">
        <v>3527</v>
      </c>
      <c r="F155" s="6" t="s">
        <v>1905</v>
      </c>
      <c r="G155" s="6" t="s">
        <v>1952</v>
      </c>
      <c r="H155" s="6" t="s">
        <v>43</v>
      </c>
      <c r="I155" s="6" t="s">
        <v>3528</v>
      </c>
      <c r="J155" s="44">
        <v>2023.0</v>
      </c>
      <c r="K155" s="109"/>
      <c r="L155" s="6" t="s">
        <v>3474</v>
      </c>
      <c r="M155" s="6" t="s">
        <v>74</v>
      </c>
      <c r="N155" s="6" t="s">
        <v>11057</v>
      </c>
      <c r="O155" s="6" t="s">
        <v>1436</v>
      </c>
      <c r="P155" s="6" t="s">
        <v>479</v>
      </c>
      <c r="Q155" s="45">
        <v>55000.0</v>
      </c>
      <c r="R155" s="6" t="s">
        <v>11057</v>
      </c>
    </row>
    <row r="156" ht="12.75" customHeight="1">
      <c r="A156" s="44">
        <v>2024.0</v>
      </c>
      <c r="B156" s="6" t="s">
        <v>11849</v>
      </c>
      <c r="C156" s="44">
        <v>1.0</v>
      </c>
      <c r="D156" s="44" t="s">
        <v>11602</v>
      </c>
      <c r="E156" s="6" t="s">
        <v>11603</v>
      </c>
      <c r="F156" s="6" t="s">
        <v>1905</v>
      </c>
      <c r="G156" s="6" t="s">
        <v>1924</v>
      </c>
      <c r="H156" s="6" t="s">
        <v>141</v>
      </c>
      <c r="I156" s="6" t="s">
        <v>11604</v>
      </c>
      <c r="J156" s="44">
        <v>2023.0</v>
      </c>
      <c r="K156" s="109"/>
      <c r="L156" s="6" t="s">
        <v>2387</v>
      </c>
      <c r="M156" s="6" t="s">
        <v>132</v>
      </c>
      <c r="N156" s="6" t="s">
        <v>11057</v>
      </c>
      <c r="O156" s="6" t="s">
        <v>1879</v>
      </c>
      <c r="P156" s="6" t="s">
        <v>11084</v>
      </c>
      <c r="Q156" s="45"/>
      <c r="R156" s="6" t="s">
        <v>11057</v>
      </c>
    </row>
    <row r="157" ht="12.75" customHeight="1">
      <c r="A157" s="44">
        <v>2024.0</v>
      </c>
      <c r="B157" s="6" t="s">
        <v>11849</v>
      </c>
      <c r="C157" s="44">
        <v>1.0</v>
      </c>
      <c r="D157" s="44" t="s">
        <v>10881</v>
      </c>
      <c r="E157" s="6" t="s">
        <v>10882</v>
      </c>
      <c r="F157" s="6" t="s">
        <v>1905</v>
      </c>
      <c r="G157" s="6" t="s">
        <v>1924</v>
      </c>
      <c r="H157" s="6" t="s">
        <v>150</v>
      </c>
      <c r="I157" s="6" t="s">
        <v>10883</v>
      </c>
      <c r="J157" s="44">
        <v>2023.0</v>
      </c>
      <c r="K157" s="109"/>
      <c r="L157" s="6" t="s">
        <v>48</v>
      </c>
      <c r="M157" s="6" t="s">
        <v>58</v>
      </c>
      <c r="N157" s="6" t="s">
        <v>11057</v>
      </c>
      <c r="O157" s="6" t="s">
        <v>1534</v>
      </c>
      <c r="P157" s="6" t="s">
        <v>9469</v>
      </c>
      <c r="Q157" s="45">
        <v>11000.0</v>
      </c>
      <c r="R157" s="6" t="s">
        <v>11057</v>
      </c>
    </row>
    <row r="158" ht="12.75" customHeight="1">
      <c r="A158" s="44">
        <v>2024.0</v>
      </c>
      <c r="B158" s="6" t="s">
        <v>11849</v>
      </c>
      <c r="C158" s="44">
        <v>1.0</v>
      </c>
      <c r="D158" s="44" t="s">
        <v>1958</v>
      </c>
      <c r="E158" s="6" t="s">
        <v>1959</v>
      </c>
      <c r="F158" s="6" t="s">
        <v>1905</v>
      </c>
      <c r="G158" s="6" t="s">
        <v>1924</v>
      </c>
      <c r="H158" s="6" t="s">
        <v>8</v>
      </c>
      <c r="I158" s="6" t="s">
        <v>1960</v>
      </c>
      <c r="J158" s="44">
        <v>2023.0</v>
      </c>
      <c r="K158" s="109"/>
      <c r="L158" s="6" t="s">
        <v>1926</v>
      </c>
      <c r="M158" s="6" t="s">
        <v>1961</v>
      </c>
      <c r="N158" s="6" t="s">
        <v>11057</v>
      </c>
      <c r="O158" s="6" t="s">
        <v>1729</v>
      </c>
      <c r="P158" s="6" t="s">
        <v>679</v>
      </c>
      <c r="Q158" s="45">
        <v>15000.0</v>
      </c>
      <c r="R158" s="6" t="s">
        <v>11057</v>
      </c>
    </row>
    <row r="159" ht="12.75" customHeight="1">
      <c r="A159" s="44">
        <v>2024.0</v>
      </c>
      <c r="B159" s="6" t="s">
        <v>11849</v>
      </c>
      <c r="C159" s="44">
        <v>1.0</v>
      </c>
      <c r="D159" s="44" t="s">
        <v>9534</v>
      </c>
      <c r="E159" s="6" t="s">
        <v>9535</v>
      </c>
      <c r="F159" s="6" t="s">
        <v>1902</v>
      </c>
      <c r="G159" s="6" t="s">
        <v>1924</v>
      </c>
      <c r="H159" s="6" t="s">
        <v>16</v>
      </c>
      <c r="I159" s="6" t="s">
        <v>9536</v>
      </c>
      <c r="J159" s="44">
        <v>2023.0</v>
      </c>
      <c r="K159" s="109"/>
      <c r="L159" s="6" t="s">
        <v>88</v>
      </c>
      <c r="M159" s="6" t="s">
        <v>9345</v>
      </c>
      <c r="N159" s="6" t="s">
        <v>11057</v>
      </c>
      <c r="O159" s="6" t="s">
        <v>1605</v>
      </c>
      <c r="P159" s="6" t="s">
        <v>9469</v>
      </c>
      <c r="Q159" s="45">
        <v>20000.0</v>
      </c>
      <c r="R159" s="6" t="s">
        <v>11860</v>
      </c>
    </row>
    <row r="160" ht="12.75" customHeight="1">
      <c r="A160" s="44">
        <v>2024.0</v>
      </c>
      <c r="B160" s="6" t="s">
        <v>11849</v>
      </c>
      <c r="C160" s="44">
        <v>1.0</v>
      </c>
      <c r="D160" s="44" t="s">
        <v>4401</v>
      </c>
      <c r="E160" s="6" t="s">
        <v>4402</v>
      </c>
      <c r="F160" s="6" t="s">
        <v>1902</v>
      </c>
      <c r="G160" s="6" t="s">
        <v>1924</v>
      </c>
      <c r="H160" s="6" t="s">
        <v>69</v>
      </c>
      <c r="I160" s="6" t="s">
        <v>4403</v>
      </c>
      <c r="J160" s="44">
        <v>2023.0</v>
      </c>
      <c r="K160" s="109"/>
      <c r="L160" s="6" t="s">
        <v>44</v>
      </c>
      <c r="M160" s="6" t="s">
        <v>4404</v>
      </c>
      <c r="N160" s="6" t="s">
        <v>11057</v>
      </c>
      <c r="O160" s="6" t="s">
        <v>1603</v>
      </c>
      <c r="P160" s="6" t="s">
        <v>427</v>
      </c>
      <c r="Q160" s="45">
        <v>15000.0</v>
      </c>
      <c r="R160" s="6" t="s">
        <v>11057</v>
      </c>
    </row>
    <row r="161" ht="12.75" customHeight="1">
      <c r="A161" s="44">
        <v>2024.0</v>
      </c>
      <c r="B161" s="6" t="s">
        <v>11849</v>
      </c>
      <c r="C161" s="44">
        <v>1.0</v>
      </c>
      <c r="D161" s="44" t="s">
        <v>5498</v>
      </c>
      <c r="E161" s="6" t="s">
        <v>5499</v>
      </c>
      <c r="F161" s="6" t="s">
        <v>1905</v>
      </c>
      <c r="G161" s="6" t="s">
        <v>1924</v>
      </c>
      <c r="H161" s="6" t="s">
        <v>94</v>
      </c>
      <c r="I161" s="6" t="s">
        <v>5500</v>
      </c>
      <c r="J161" s="44">
        <v>2023.0</v>
      </c>
      <c r="K161" s="109"/>
      <c r="L161" s="6" t="s">
        <v>93</v>
      </c>
      <c r="M161" s="6" t="s">
        <v>79</v>
      </c>
      <c r="N161" s="6" t="s">
        <v>11057</v>
      </c>
      <c r="O161" s="6" t="s">
        <v>1480</v>
      </c>
      <c r="P161" s="6" t="s">
        <v>1167</v>
      </c>
      <c r="Q161" s="45">
        <v>6000.0</v>
      </c>
      <c r="R161" s="6" t="s">
        <v>11861</v>
      </c>
    </row>
    <row r="162" ht="12.75" customHeight="1">
      <c r="A162" s="44">
        <v>2024.0</v>
      </c>
      <c r="B162" s="6" t="s">
        <v>11849</v>
      </c>
      <c r="C162" s="44">
        <v>1.0</v>
      </c>
      <c r="D162" s="44" t="s">
        <v>8470</v>
      </c>
      <c r="E162" s="6" t="s">
        <v>8471</v>
      </c>
      <c r="F162" s="6" t="s">
        <v>1902</v>
      </c>
      <c r="G162" s="6" t="s">
        <v>1924</v>
      </c>
      <c r="H162" s="6" t="s">
        <v>142</v>
      </c>
      <c r="I162" s="6" t="s">
        <v>8472</v>
      </c>
      <c r="J162" s="44">
        <v>2023.0</v>
      </c>
      <c r="K162" s="109"/>
      <c r="L162" s="6" t="s">
        <v>102</v>
      </c>
      <c r="M162" s="6" t="s">
        <v>3323</v>
      </c>
      <c r="N162" s="6" t="s">
        <v>11057</v>
      </c>
      <c r="O162" s="6" t="s">
        <v>1884</v>
      </c>
      <c r="P162" s="6" t="s">
        <v>603</v>
      </c>
      <c r="Q162" s="45">
        <v>18000.0</v>
      </c>
      <c r="R162" s="6" t="s">
        <v>11057</v>
      </c>
    </row>
    <row r="163" ht="12.75" customHeight="1">
      <c r="A163" s="44">
        <v>2024.0</v>
      </c>
      <c r="B163" s="6" t="s">
        <v>11849</v>
      </c>
      <c r="C163" s="44">
        <v>1.0</v>
      </c>
      <c r="D163" s="44" t="s">
        <v>4405</v>
      </c>
      <c r="E163" s="6" t="s">
        <v>4406</v>
      </c>
      <c r="F163" s="6" t="s">
        <v>1902</v>
      </c>
      <c r="G163" s="6" t="s">
        <v>1924</v>
      </c>
      <c r="H163" s="6" t="s">
        <v>69</v>
      </c>
      <c r="I163" s="6" t="s">
        <v>4407</v>
      </c>
      <c r="J163" s="44">
        <v>2023.0</v>
      </c>
      <c r="K163" s="109"/>
      <c r="L163" s="6" t="s">
        <v>44</v>
      </c>
      <c r="M163" s="6" t="s">
        <v>153</v>
      </c>
      <c r="N163" s="6" t="s">
        <v>11057</v>
      </c>
      <c r="O163" s="6" t="s">
        <v>1782</v>
      </c>
      <c r="P163" s="6" t="s">
        <v>1387</v>
      </c>
      <c r="Q163" s="45">
        <v>55000.0</v>
      </c>
      <c r="R163" s="6" t="s">
        <v>11057</v>
      </c>
    </row>
    <row r="164" ht="12.75" customHeight="1">
      <c r="A164" s="44">
        <v>2024.0</v>
      </c>
      <c r="B164" s="6" t="s">
        <v>11849</v>
      </c>
      <c r="C164" s="44">
        <v>1.0</v>
      </c>
      <c r="D164" s="44" t="s">
        <v>9180</v>
      </c>
      <c r="E164" s="6" t="s">
        <v>9181</v>
      </c>
      <c r="F164" s="6" t="s">
        <v>1902</v>
      </c>
      <c r="G164" s="6" t="s">
        <v>1952</v>
      </c>
      <c r="H164" s="6" t="s">
        <v>160</v>
      </c>
      <c r="I164" s="6" t="s">
        <v>9182</v>
      </c>
      <c r="J164" s="44">
        <v>2023.0</v>
      </c>
      <c r="K164" s="109"/>
      <c r="L164" s="6" t="s">
        <v>2205</v>
      </c>
      <c r="M164" s="6" t="s">
        <v>79</v>
      </c>
      <c r="N164" s="6" t="s">
        <v>11057</v>
      </c>
      <c r="O164" s="6" t="s">
        <v>1543</v>
      </c>
      <c r="P164" s="6" t="s">
        <v>1077</v>
      </c>
      <c r="Q164" s="45">
        <v>6000.0</v>
      </c>
      <c r="R164" s="6" t="s">
        <v>11057</v>
      </c>
    </row>
    <row r="165" ht="12.75" customHeight="1">
      <c r="A165" s="44">
        <v>2024.0</v>
      </c>
      <c r="B165" s="6" t="s">
        <v>11849</v>
      </c>
      <c r="C165" s="44">
        <v>1.0</v>
      </c>
      <c r="D165" s="44" t="s">
        <v>7662</v>
      </c>
      <c r="E165" s="6" t="s">
        <v>7663</v>
      </c>
      <c r="F165" s="6" t="s">
        <v>1902</v>
      </c>
      <c r="G165" s="6" t="s">
        <v>1952</v>
      </c>
      <c r="H165" s="6" t="s">
        <v>131</v>
      </c>
      <c r="I165" s="6" t="s">
        <v>7664</v>
      </c>
      <c r="J165" s="44">
        <v>2023.0</v>
      </c>
      <c r="K165" s="109"/>
      <c r="L165" s="6" t="s">
        <v>3882</v>
      </c>
      <c r="M165" s="6" t="s">
        <v>3708</v>
      </c>
      <c r="N165" s="6" t="s">
        <v>11057</v>
      </c>
      <c r="O165" s="6" t="s">
        <v>1817</v>
      </c>
      <c r="P165" s="6" t="s">
        <v>982</v>
      </c>
      <c r="Q165" s="45">
        <v>28000.0</v>
      </c>
      <c r="R165" s="6" t="s">
        <v>11057</v>
      </c>
    </row>
    <row r="166" ht="12.75" customHeight="1">
      <c r="A166" s="44">
        <v>2024.0</v>
      </c>
      <c r="B166" s="6" t="s">
        <v>11849</v>
      </c>
      <c r="C166" s="44">
        <v>1.0</v>
      </c>
      <c r="D166" s="44" t="s">
        <v>11605</v>
      </c>
      <c r="E166" s="6" t="s">
        <v>11606</v>
      </c>
      <c r="F166" s="6" t="s">
        <v>1902</v>
      </c>
      <c r="G166" s="6" t="s">
        <v>1924</v>
      </c>
      <c r="H166" s="6" t="s">
        <v>125</v>
      </c>
      <c r="I166" s="6" t="s">
        <v>11607</v>
      </c>
      <c r="J166" s="44">
        <v>2023.0</v>
      </c>
      <c r="K166" s="109"/>
      <c r="L166" s="6" t="s">
        <v>2387</v>
      </c>
      <c r="M166" s="6" t="s">
        <v>107</v>
      </c>
      <c r="N166" s="6" t="s">
        <v>11057</v>
      </c>
      <c r="O166" s="6" t="s">
        <v>1454</v>
      </c>
      <c r="P166" s="6" t="s">
        <v>11084</v>
      </c>
      <c r="Q166" s="45"/>
      <c r="R166" s="6" t="s">
        <v>11057</v>
      </c>
    </row>
    <row r="167" ht="12.75" customHeight="1">
      <c r="A167" s="44">
        <v>2024.0</v>
      </c>
      <c r="B167" s="6" t="s">
        <v>11849</v>
      </c>
      <c r="C167" s="44">
        <v>1.0</v>
      </c>
      <c r="D167" s="44" t="s">
        <v>5716</v>
      </c>
      <c r="E167" s="6" t="s">
        <v>5717</v>
      </c>
      <c r="F167" s="6" t="s">
        <v>1905</v>
      </c>
      <c r="G167" s="6" t="s">
        <v>1924</v>
      </c>
      <c r="H167" s="6" t="s">
        <v>97</v>
      </c>
      <c r="I167" s="6" t="s">
        <v>5718</v>
      </c>
      <c r="J167" s="44">
        <v>2023.0</v>
      </c>
      <c r="K167" s="109"/>
      <c r="L167" s="6" t="s">
        <v>2197</v>
      </c>
      <c r="M167" s="6" t="s">
        <v>5719</v>
      </c>
      <c r="N167" s="6" t="s">
        <v>11057</v>
      </c>
      <c r="O167" s="6" t="s">
        <v>1439</v>
      </c>
      <c r="P167" s="6" t="s">
        <v>321</v>
      </c>
      <c r="Q167" s="45">
        <v>14000.0</v>
      </c>
      <c r="R167" s="6" t="s">
        <v>11862</v>
      </c>
    </row>
    <row r="168" ht="12.75" customHeight="1">
      <c r="A168" s="44">
        <v>2024.0</v>
      </c>
      <c r="B168" s="6" t="s">
        <v>11849</v>
      </c>
      <c r="C168" s="44">
        <v>1.0</v>
      </c>
      <c r="D168" s="44" t="s">
        <v>9431</v>
      </c>
      <c r="E168" s="6" t="s">
        <v>9432</v>
      </c>
      <c r="F168" s="6" t="s">
        <v>1905</v>
      </c>
      <c r="G168" s="6" t="s">
        <v>1924</v>
      </c>
      <c r="H168" s="6" t="s">
        <v>168</v>
      </c>
      <c r="I168" s="6" t="s">
        <v>9433</v>
      </c>
      <c r="J168" s="44">
        <v>2023.0</v>
      </c>
      <c r="K168" s="109"/>
      <c r="L168" s="6" t="s">
        <v>9385</v>
      </c>
      <c r="M168" s="6" t="s">
        <v>2826</v>
      </c>
      <c r="N168" s="6" t="s">
        <v>11057</v>
      </c>
      <c r="O168" s="6" t="s">
        <v>1736</v>
      </c>
      <c r="P168" s="6" t="s">
        <v>1199</v>
      </c>
      <c r="Q168" s="45">
        <v>10000.0</v>
      </c>
      <c r="R168" s="6" t="s">
        <v>11057</v>
      </c>
    </row>
    <row r="169" ht="12.75" customHeight="1">
      <c r="A169" s="44">
        <v>2024.0</v>
      </c>
      <c r="B169" s="6" t="s">
        <v>11849</v>
      </c>
      <c r="C169" s="44">
        <v>1.0</v>
      </c>
      <c r="D169" s="44" t="s">
        <v>10448</v>
      </c>
      <c r="E169" s="6" t="s">
        <v>10449</v>
      </c>
      <c r="F169" s="6" t="s">
        <v>1902</v>
      </c>
      <c r="G169" s="6" t="s">
        <v>1924</v>
      </c>
      <c r="H169" s="6" t="s">
        <v>112</v>
      </c>
      <c r="I169" s="6" t="s">
        <v>10450</v>
      </c>
      <c r="J169" s="44">
        <v>2023.0</v>
      </c>
      <c r="K169" s="109"/>
      <c r="L169" s="6" t="s">
        <v>1961</v>
      </c>
      <c r="M169" s="6" t="s">
        <v>11863</v>
      </c>
      <c r="N169" s="6" t="s">
        <v>11057</v>
      </c>
      <c r="O169" s="6" t="s">
        <v>1726</v>
      </c>
      <c r="P169" s="6" t="s">
        <v>9469</v>
      </c>
      <c r="Q169" s="45">
        <v>12000.0</v>
      </c>
      <c r="R169" s="6" t="s">
        <v>11057</v>
      </c>
    </row>
    <row r="170" ht="12.75" customHeight="1">
      <c r="A170" s="44">
        <v>2024.0</v>
      </c>
      <c r="B170" s="6" t="s">
        <v>11849</v>
      </c>
      <c r="C170" s="44">
        <v>1.0</v>
      </c>
      <c r="D170" s="44" t="s">
        <v>4557</v>
      </c>
      <c r="E170" s="6" t="s">
        <v>4558</v>
      </c>
      <c r="F170" s="6" t="s">
        <v>1902</v>
      </c>
      <c r="G170" s="6" t="s">
        <v>1924</v>
      </c>
      <c r="H170" s="6" t="s">
        <v>71</v>
      </c>
      <c r="I170" s="6" t="s">
        <v>4559</v>
      </c>
      <c r="J170" s="44">
        <v>2023.0</v>
      </c>
      <c r="K170" s="109"/>
      <c r="L170" s="6" t="s">
        <v>70</v>
      </c>
      <c r="M170" s="6" t="s">
        <v>2477</v>
      </c>
      <c r="N170" s="6" t="s">
        <v>11057</v>
      </c>
      <c r="O170" s="6" t="s">
        <v>1549</v>
      </c>
      <c r="P170" s="6" t="s">
        <v>1037</v>
      </c>
      <c r="Q170" s="45">
        <v>90000.0</v>
      </c>
      <c r="R170" s="6" t="s">
        <v>11057</v>
      </c>
    </row>
    <row r="171" ht="12.75" customHeight="1">
      <c r="A171" s="44">
        <v>2024.0</v>
      </c>
      <c r="B171" s="6" t="s">
        <v>11849</v>
      </c>
      <c r="C171" s="44">
        <v>1.0</v>
      </c>
      <c r="D171" s="44" t="s">
        <v>5185</v>
      </c>
      <c r="E171" s="6" t="s">
        <v>5186</v>
      </c>
      <c r="F171" s="6" t="s">
        <v>1905</v>
      </c>
      <c r="G171" s="6" t="s">
        <v>1924</v>
      </c>
      <c r="H171" s="6" t="s">
        <v>87</v>
      </c>
      <c r="I171" s="6" t="s">
        <v>5187</v>
      </c>
      <c r="J171" s="44">
        <v>2023.0</v>
      </c>
      <c r="K171" s="109"/>
      <c r="L171" s="6" t="s">
        <v>88</v>
      </c>
      <c r="M171" s="6" t="s">
        <v>133</v>
      </c>
      <c r="N171" s="6" t="s">
        <v>11057</v>
      </c>
      <c r="O171" s="6" t="s">
        <v>1714</v>
      </c>
      <c r="P171" s="6" t="s">
        <v>309</v>
      </c>
      <c r="Q171" s="45">
        <v>10000.0</v>
      </c>
      <c r="R171" s="6" t="s">
        <v>11057</v>
      </c>
    </row>
    <row r="172" ht="12.75" customHeight="1">
      <c r="A172" s="44">
        <v>2024.0</v>
      </c>
      <c r="B172" s="6" t="s">
        <v>11849</v>
      </c>
      <c r="C172" s="44">
        <v>1.0</v>
      </c>
      <c r="D172" s="44" t="s">
        <v>4698</v>
      </c>
      <c r="E172" s="6" t="s">
        <v>4699</v>
      </c>
      <c r="F172" s="6" t="s">
        <v>1902</v>
      </c>
      <c r="G172" s="6" t="s">
        <v>1924</v>
      </c>
      <c r="H172" s="6" t="s">
        <v>77</v>
      </c>
      <c r="I172" s="6" t="s">
        <v>4700</v>
      </c>
      <c r="J172" s="44">
        <v>2023.0</v>
      </c>
      <c r="K172" s="109"/>
      <c r="L172" s="6" t="s">
        <v>79</v>
      </c>
      <c r="M172" s="6" t="s">
        <v>57</v>
      </c>
      <c r="N172" s="6" t="s">
        <v>11057</v>
      </c>
      <c r="O172" s="6" t="s">
        <v>1612</v>
      </c>
      <c r="P172" s="6" t="s">
        <v>177</v>
      </c>
      <c r="Q172" s="45">
        <v>85000.0</v>
      </c>
      <c r="R172" s="6" t="s">
        <v>11057</v>
      </c>
    </row>
    <row r="173" ht="12.75" customHeight="1">
      <c r="A173" s="44">
        <v>2024.0</v>
      </c>
      <c r="B173" s="6" t="s">
        <v>11849</v>
      </c>
      <c r="C173" s="44">
        <v>1.0</v>
      </c>
      <c r="D173" s="44" t="s">
        <v>7079</v>
      </c>
      <c r="E173" s="6" t="s">
        <v>7080</v>
      </c>
      <c r="F173" s="6" t="s">
        <v>1905</v>
      </c>
      <c r="G173" s="6" t="s">
        <v>1924</v>
      </c>
      <c r="H173" s="6" t="s">
        <v>126</v>
      </c>
      <c r="I173" s="6" t="s">
        <v>7081</v>
      </c>
      <c r="J173" s="44">
        <v>2023.0</v>
      </c>
      <c r="K173" s="109"/>
      <c r="L173" s="6" t="s">
        <v>127</v>
      </c>
      <c r="M173" s="6" t="s">
        <v>48</v>
      </c>
      <c r="N173" s="6" t="s">
        <v>11057</v>
      </c>
      <c r="O173" s="6" t="s">
        <v>1792</v>
      </c>
      <c r="P173" s="6" t="s">
        <v>1375</v>
      </c>
      <c r="Q173" s="45">
        <v>11000.0</v>
      </c>
      <c r="R173" s="6" t="s">
        <v>11057</v>
      </c>
    </row>
    <row r="174" ht="12.75" customHeight="1">
      <c r="A174" s="44">
        <v>2024.0</v>
      </c>
      <c r="B174" s="6" t="s">
        <v>11849</v>
      </c>
      <c r="C174" s="44">
        <v>1.0</v>
      </c>
      <c r="D174" s="44" t="s">
        <v>10164</v>
      </c>
      <c r="E174" s="6" t="s">
        <v>10165</v>
      </c>
      <c r="F174" s="6" t="s">
        <v>1902</v>
      </c>
      <c r="G174" s="6" t="s">
        <v>1924</v>
      </c>
      <c r="H174" s="6" t="s">
        <v>87</v>
      </c>
      <c r="I174" s="6" t="s">
        <v>10166</v>
      </c>
      <c r="J174" s="44">
        <v>2023.0</v>
      </c>
      <c r="K174" s="109"/>
      <c r="L174" s="6" t="s">
        <v>88</v>
      </c>
      <c r="M174" s="6" t="s">
        <v>2369</v>
      </c>
      <c r="N174" s="6" t="s">
        <v>11057</v>
      </c>
      <c r="O174" s="6" t="s">
        <v>1693</v>
      </c>
      <c r="P174" s="6" t="s">
        <v>9469</v>
      </c>
      <c r="Q174" s="45">
        <v>10000.0</v>
      </c>
      <c r="R174" s="6" t="s">
        <v>11057</v>
      </c>
    </row>
    <row r="175" ht="12.75" customHeight="1">
      <c r="A175" s="44">
        <v>2024.0</v>
      </c>
      <c r="B175" s="6" t="s">
        <v>11849</v>
      </c>
      <c r="C175" s="44">
        <v>1.0</v>
      </c>
      <c r="D175" s="44" t="s">
        <v>7082</v>
      </c>
      <c r="E175" s="6" t="s">
        <v>7083</v>
      </c>
      <c r="F175" s="6" t="s">
        <v>1902</v>
      </c>
      <c r="G175" s="6" t="s">
        <v>1924</v>
      </c>
      <c r="H175" s="6" t="s">
        <v>126</v>
      </c>
      <c r="I175" s="6" t="s">
        <v>7084</v>
      </c>
      <c r="J175" s="44">
        <v>2023.0</v>
      </c>
      <c r="K175" s="109"/>
      <c r="L175" s="6" t="s">
        <v>127</v>
      </c>
      <c r="M175" s="6" t="s">
        <v>2505</v>
      </c>
      <c r="N175" s="6" t="s">
        <v>11057</v>
      </c>
      <c r="O175" s="6" t="s">
        <v>1792</v>
      </c>
      <c r="P175" s="6" t="s">
        <v>860</v>
      </c>
      <c r="Q175" s="45">
        <v>2000.0</v>
      </c>
      <c r="R175" s="6" t="s">
        <v>11057</v>
      </c>
    </row>
    <row r="176" ht="12.75" customHeight="1">
      <c r="A176" s="44">
        <v>2024.0</v>
      </c>
      <c r="B176" s="6" t="s">
        <v>11849</v>
      </c>
      <c r="C176" s="44">
        <v>1.0</v>
      </c>
      <c r="D176" s="44" t="s">
        <v>11608</v>
      </c>
      <c r="E176" s="6" t="s">
        <v>11609</v>
      </c>
      <c r="F176" s="6" t="s">
        <v>1905</v>
      </c>
      <c r="G176" s="6" t="s">
        <v>1924</v>
      </c>
      <c r="H176" s="6" t="s">
        <v>33</v>
      </c>
      <c r="I176" s="6" t="s">
        <v>11610</v>
      </c>
      <c r="J176" s="44">
        <v>2023.0</v>
      </c>
      <c r="K176" s="109"/>
      <c r="L176" s="6" t="s">
        <v>2205</v>
      </c>
      <c r="M176" s="6" t="s">
        <v>86</v>
      </c>
      <c r="N176" s="6" t="s">
        <v>11057</v>
      </c>
      <c r="O176" s="6" t="s">
        <v>1743</v>
      </c>
      <c r="P176" s="6" t="s">
        <v>11084</v>
      </c>
      <c r="Q176" s="45"/>
      <c r="R176" s="6" t="s">
        <v>11057</v>
      </c>
    </row>
    <row r="177" ht="12.75" customHeight="1">
      <c r="A177" s="44">
        <v>2024.0</v>
      </c>
      <c r="B177" s="6" t="s">
        <v>11849</v>
      </c>
      <c r="C177" s="44">
        <v>1.0</v>
      </c>
      <c r="D177" s="44" t="s">
        <v>4292</v>
      </c>
      <c r="E177" s="6" t="s">
        <v>4293</v>
      </c>
      <c r="F177" s="6" t="s">
        <v>1905</v>
      </c>
      <c r="G177" s="6" t="s">
        <v>1952</v>
      </c>
      <c r="H177" s="6" t="s">
        <v>63</v>
      </c>
      <c r="I177" s="6" t="s">
        <v>4294</v>
      </c>
      <c r="J177" s="44">
        <v>2023.0</v>
      </c>
      <c r="K177" s="109"/>
      <c r="L177" s="6" t="s">
        <v>48</v>
      </c>
      <c r="M177" s="6" t="s">
        <v>2834</v>
      </c>
      <c r="N177" s="6" t="s">
        <v>11057</v>
      </c>
      <c r="O177" s="6" t="s">
        <v>1596</v>
      </c>
      <c r="P177" s="6" t="s">
        <v>910</v>
      </c>
      <c r="Q177" s="45">
        <v>4000.0</v>
      </c>
      <c r="R177" s="6" t="s">
        <v>11864</v>
      </c>
    </row>
    <row r="178" ht="12.75" customHeight="1">
      <c r="A178" s="44">
        <v>2024.0</v>
      </c>
      <c r="B178" s="6" t="s">
        <v>11849</v>
      </c>
      <c r="C178" s="44">
        <v>1.0</v>
      </c>
      <c r="D178" s="44" t="s">
        <v>9434</v>
      </c>
      <c r="E178" s="6" t="s">
        <v>9435</v>
      </c>
      <c r="F178" s="6" t="s">
        <v>1902</v>
      </c>
      <c r="G178" s="6" t="s">
        <v>1924</v>
      </c>
      <c r="H178" s="6" t="s">
        <v>168</v>
      </c>
      <c r="I178" s="6" t="s">
        <v>9436</v>
      </c>
      <c r="J178" s="44">
        <v>2023.0</v>
      </c>
      <c r="K178" s="109"/>
      <c r="L178" s="6" t="s">
        <v>9385</v>
      </c>
      <c r="M178" s="6" t="s">
        <v>48</v>
      </c>
      <c r="N178" s="6" t="s">
        <v>11057</v>
      </c>
      <c r="O178" s="6" t="s">
        <v>1612</v>
      </c>
      <c r="P178" s="6" t="s">
        <v>512</v>
      </c>
      <c r="Q178" s="45">
        <v>30000.0</v>
      </c>
      <c r="R178" s="6" t="s">
        <v>11057</v>
      </c>
    </row>
    <row r="179" ht="12.75" customHeight="1">
      <c r="A179" s="44">
        <v>2024.0</v>
      </c>
      <c r="B179" s="6" t="s">
        <v>11849</v>
      </c>
      <c r="C179" s="44">
        <v>1.0</v>
      </c>
      <c r="D179" s="44" t="s">
        <v>4775</v>
      </c>
      <c r="E179" s="6" t="s">
        <v>4776</v>
      </c>
      <c r="F179" s="6" t="s">
        <v>1902</v>
      </c>
      <c r="G179" s="6" t="s">
        <v>1924</v>
      </c>
      <c r="H179" s="6" t="s">
        <v>78</v>
      </c>
      <c r="I179" s="6" t="s">
        <v>4777</v>
      </c>
      <c r="J179" s="44">
        <v>2023.0</v>
      </c>
      <c r="K179" s="109"/>
      <c r="L179" s="6" t="s">
        <v>79</v>
      </c>
      <c r="M179" s="6" t="s">
        <v>2205</v>
      </c>
      <c r="N179" s="6" t="s">
        <v>11057</v>
      </c>
      <c r="O179" s="6" t="s">
        <v>1714</v>
      </c>
      <c r="P179" s="6" t="s">
        <v>225</v>
      </c>
      <c r="Q179" s="45">
        <v>5000.0</v>
      </c>
      <c r="R179" s="6" t="s">
        <v>11057</v>
      </c>
    </row>
    <row r="180" ht="12.75" customHeight="1">
      <c r="A180" s="44">
        <v>2024.0</v>
      </c>
      <c r="B180" s="6" t="s">
        <v>11849</v>
      </c>
      <c r="C180" s="44">
        <v>1.0</v>
      </c>
      <c r="D180" s="44" t="s">
        <v>4560</v>
      </c>
      <c r="E180" s="6" t="s">
        <v>4561</v>
      </c>
      <c r="F180" s="6" t="s">
        <v>1905</v>
      </c>
      <c r="G180" s="6" t="s">
        <v>1924</v>
      </c>
      <c r="H180" s="6" t="s">
        <v>71</v>
      </c>
      <c r="I180" s="6" t="s">
        <v>4562</v>
      </c>
      <c r="J180" s="44">
        <v>2023.0</v>
      </c>
      <c r="K180" s="109"/>
      <c r="L180" s="6" t="s">
        <v>70</v>
      </c>
      <c r="M180" s="6" t="s">
        <v>4563</v>
      </c>
      <c r="N180" s="6" t="s">
        <v>11057</v>
      </c>
      <c r="O180" s="6" t="s">
        <v>1805</v>
      </c>
      <c r="P180" s="6" t="s">
        <v>1056</v>
      </c>
      <c r="Q180" s="45">
        <v>30000.0</v>
      </c>
      <c r="R180" s="6" t="s">
        <v>11057</v>
      </c>
    </row>
    <row r="181" ht="12.75" customHeight="1">
      <c r="A181" s="44">
        <v>2024.0</v>
      </c>
      <c r="B181" s="6" t="s">
        <v>11849</v>
      </c>
      <c r="C181" s="44">
        <v>1.0</v>
      </c>
      <c r="D181" s="44" t="s">
        <v>10233</v>
      </c>
      <c r="E181" s="6" t="s">
        <v>10234</v>
      </c>
      <c r="F181" s="6" t="s">
        <v>1905</v>
      </c>
      <c r="G181" s="6" t="s">
        <v>1952</v>
      </c>
      <c r="H181" s="6" t="s">
        <v>94</v>
      </c>
      <c r="I181" s="6" t="s">
        <v>10235</v>
      </c>
      <c r="J181" s="44">
        <v>2023.0</v>
      </c>
      <c r="K181" s="109"/>
      <c r="L181" s="6" t="s">
        <v>93</v>
      </c>
      <c r="M181" s="6" t="s">
        <v>75</v>
      </c>
      <c r="N181" s="6" t="s">
        <v>11057</v>
      </c>
      <c r="O181" s="6" t="s">
        <v>1844</v>
      </c>
      <c r="P181" s="6" t="s">
        <v>9469</v>
      </c>
      <c r="Q181" s="45">
        <v>30000.0</v>
      </c>
      <c r="R181" s="6" t="s">
        <v>11057</v>
      </c>
    </row>
    <row r="182" ht="12.75" customHeight="1">
      <c r="A182" s="44">
        <v>2024.0</v>
      </c>
      <c r="B182" s="6" t="s">
        <v>11849</v>
      </c>
      <c r="C182" s="44">
        <v>1.0</v>
      </c>
      <c r="D182" s="44" t="s">
        <v>2903</v>
      </c>
      <c r="E182" s="6" t="s">
        <v>2904</v>
      </c>
      <c r="F182" s="6" t="s">
        <v>1905</v>
      </c>
      <c r="G182" s="6" t="s">
        <v>2282</v>
      </c>
      <c r="H182" s="6" t="s">
        <v>28</v>
      </c>
      <c r="I182" s="6" t="s">
        <v>2905</v>
      </c>
      <c r="J182" s="44">
        <v>2023.0</v>
      </c>
      <c r="K182" s="109"/>
      <c r="L182" s="6" t="s">
        <v>79</v>
      </c>
      <c r="M182" s="6" t="s">
        <v>2477</v>
      </c>
      <c r="N182" s="6" t="s">
        <v>11057</v>
      </c>
      <c r="O182" s="6" t="s">
        <v>1601</v>
      </c>
      <c r="P182" s="6" t="s">
        <v>615</v>
      </c>
      <c r="Q182" s="45">
        <v>14000.0</v>
      </c>
      <c r="R182" s="6" t="s">
        <v>11057</v>
      </c>
    </row>
    <row r="183" ht="12.75" customHeight="1">
      <c r="A183" s="44">
        <v>2024.0</v>
      </c>
      <c r="B183" s="6" t="s">
        <v>11849</v>
      </c>
      <c r="C183" s="44">
        <v>1.0</v>
      </c>
      <c r="D183" s="44" t="s">
        <v>9092</v>
      </c>
      <c r="E183" s="6" t="s">
        <v>9093</v>
      </c>
      <c r="F183" s="6" t="s">
        <v>1905</v>
      </c>
      <c r="G183" s="6" t="s">
        <v>1924</v>
      </c>
      <c r="H183" s="6" t="s">
        <v>156</v>
      </c>
      <c r="I183" s="6" t="s">
        <v>9094</v>
      </c>
      <c r="J183" s="44">
        <v>2023.0</v>
      </c>
      <c r="K183" s="109"/>
      <c r="L183" s="6" t="s">
        <v>2205</v>
      </c>
      <c r="M183" s="6" t="s">
        <v>3692</v>
      </c>
      <c r="N183" s="6" t="s">
        <v>11057</v>
      </c>
      <c r="O183" s="6" t="s">
        <v>1690</v>
      </c>
      <c r="P183" s="6" t="s">
        <v>912</v>
      </c>
      <c r="Q183" s="45">
        <v>5000.0</v>
      </c>
      <c r="R183" s="6" t="s">
        <v>11057</v>
      </c>
    </row>
    <row r="184" ht="12.75" customHeight="1">
      <c r="A184" s="44">
        <v>2024.0</v>
      </c>
      <c r="B184" s="6" t="s">
        <v>11849</v>
      </c>
      <c r="C184" s="44">
        <v>1.0</v>
      </c>
      <c r="D184" s="44" t="s">
        <v>4564</v>
      </c>
      <c r="E184" s="6" t="s">
        <v>4565</v>
      </c>
      <c r="F184" s="6" t="s">
        <v>1902</v>
      </c>
      <c r="G184" s="6" t="s">
        <v>1924</v>
      </c>
      <c r="H184" s="6" t="s">
        <v>71</v>
      </c>
      <c r="I184" s="6" t="s">
        <v>4566</v>
      </c>
      <c r="J184" s="44">
        <v>2023.0</v>
      </c>
      <c r="K184" s="109"/>
      <c r="L184" s="6" t="s">
        <v>70</v>
      </c>
      <c r="M184" s="6" t="s">
        <v>3513</v>
      </c>
      <c r="N184" s="6" t="s">
        <v>11057</v>
      </c>
      <c r="O184" s="6" t="s">
        <v>1782</v>
      </c>
      <c r="P184" s="6" t="s">
        <v>625</v>
      </c>
      <c r="Q184" s="45">
        <v>33000.0</v>
      </c>
      <c r="R184" s="6" t="s">
        <v>11057</v>
      </c>
    </row>
    <row r="185" ht="12.75" customHeight="1">
      <c r="A185" s="44">
        <v>2024.0</v>
      </c>
      <c r="B185" s="6" t="s">
        <v>11849</v>
      </c>
      <c r="C185" s="44">
        <v>1.0</v>
      </c>
      <c r="D185" s="44" t="s">
        <v>4567</v>
      </c>
      <c r="E185" s="6" t="s">
        <v>4568</v>
      </c>
      <c r="F185" s="6" t="s">
        <v>1905</v>
      </c>
      <c r="G185" s="6" t="s">
        <v>1952</v>
      </c>
      <c r="H185" s="6" t="s">
        <v>71</v>
      </c>
      <c r="I185" s="6" t="s">
        <v>4569</v>
      </c>
      <c r="J185" s="44">
        <v>2023.0</v>
      </c>
      <c r="K185" s="109"/>
      <c r="L185" s="6" t="s">
        <v>70</v>
      </c>
      <c r="M185" s="6" t="s">
        <v>2296</v>
      </c>
      <c r="N185" s="6" t="s">
        <v>11057</v>
      </c>
      <c r="O185" s="6" t="s">
        <v>1683</v>
      </c>
      <c r="P185" s="6" t="s">
        <v>377</v>
      </c>
      <c r="Q185" s="45">
        <v>25000.0</v>
      </c>
      <c r="R185" s="6" t="s">
        <v>11057</v>
      </c>
    </row>
    <row r="186" ht="12.75" customHeight="1">
      <c r="A186" s="44">
        <v>2024.0</v>
      </c>
      <c r="B186" s="6" t="s">
        <v>11849</v>
      </c>
      <c r="C186" s="44">
        <v>1.0</v>
      </c>
      <c r="D186" s="44" t="s">
        <v>7665</v>
      </c>
      <c r="E186" s="6" t="s">
        <v>7666</v>
      </c>
      <c r="F186" s="6" t="s">
        <v>1905</v>
      </c>
      <c r="G186" s="6" t="s">
        <v>1924</v>
      </c>
      <c r="H186" s="6" t="s">
        <v>131</v>
      </c>
      <c r="I186" s="6" t="s">
        <v>7667</v>
      </c>
      <c r="J186" s="44">
        <v>2023.0</v>
      </c>
      <c r="K186" s="109"/>
      <c r="L186" s="6" t="s">
        <v>3882</v>
      </c>
      <c r="M186" s="6" t="s">
        <v>3105</v>
      </c>
      <c r="N186" s="6" t="s">
        <v>11057</v>
      </c>
      <c r="O186" s="6" t="s">
        <v>1808</v>
      </c>
      <c r="P186" s="6" t="s">
        <v>610</v>
      </c>
      <c r="Q186" s="45">
        <v>28000.0</v>
      </c>
      <c r="R186" s="6" t="s">
        <v>11057</v>
      </c>
    </row>
    <row r="187" ht="12.75" customHeight="1">
      <c r="A187" s="44">
        <v>2024.0</v>
      </c>
      <c r="B187" s="6" t="s">
        <v>11849</v>
      </c>
      <c r="C187" s="44">
        <v>1.0</v>
      </c>
      <c r="D187" s="44" t="s">
        <v>3375</v>
      </c>
      <c r="E187" s="6" t="s">
        <v>3376</v>
      </c>
      <c r="F187" s="6" t="s">
        <v>1905</v>
      </c>
      <c r="G187" s="6" t="s">
        <v>1924</v>
      </c>
      <c r="H187" s="6" t="s">
        <v>39</v>
      </c>
      <c r="I187" s="6" t="s">
        <v>3377</v>
      </c>
      <c r="J187" s="44">
        <v>2023.0</v>
      </c>
      <c r="K187" s="109"/>
      <c r="L187" s="6" t="s">
        <v>88</v>
      </c>
      <c r="M187" s="6" t="s">
        <v>3378</v>
      </c>
      <c r="N187" s="6" t="s">
        <v>11057</v>
      </c>
      <c r="O187" s="6" t="s">
        <v>1671</v>
      </c>
      <c r="P187" s="6" t="s">
        <v>177</v>
      </c>
      <c r="Q187" s="45">
        <v>42000.0</v>
      </c>
      <c r="R187" s="6" t="s">
        <v>11057</v>
      </c>
    </row>
    <row r="188" ht="12.75" customHeight="1">
      <c r="A188" s="44">
        <v>2024.0</v>
      </c>
      <c r="B188" s="6" t="s">
        <v>11849</v>
      </c>
      <c r="C188" s="44">
        <v>1.0</v>
      </c>
      <c r="D188" s="44" t="s">
        <v>7012</v>
      </c>
      <c r="E188" s="6" t="s">
        <v>7013</v>
      </c>
      <c r="F188" s="6" t="s">
        <v>1905</v>
      </c>
      <c r="G188" s="6" t="s">
        <v>1924</v>
      </c>
      <c r="H188" s="6" t="s">
        <v>125</v>
      </c>
      <c r="I188" s="6" t="s">
        <v>7014</v>
      </c>
      <c r="J188" s="44">
        <v>2023.0</v>
      </c>
      <c r="K188" s="109"/>
      <c r="L188" s="6" t="s">
        <v>2387</v>
      </c>
      <c r="M188" s="6" t="s">
        <v>2568</v>
      </c>
      <c r="N188" s="6" t="s">
        <v>11057</v>
      </c>
      <c r="O188" s="6" t="s">
        <v>1681</v>
      </c>
      <c r="P188" s="6" t="s">
        <v>895</v>
      </c>
      <c r="Q188" s="45">
        <v>13000.0</v>
      </c>
      <c r="R188" s="6" t="s">
        <v>11057</v>
      </c>
    </row>
    <row r="189" ht="12.75" customHeight="1">
      <c r="A189" s="44">
        <v>2024.0</v>
      </c>
      <c r="B189" s="6" t="s">
        <v>11849</v>
      </c>
      <c r="C189" s="44">
        <v>1.0</v>
      </c>
      <c r="D189" s="44" t="s">
        <v>7085</v>
      </c>
      <c r="E189" s="6" t="s">
        <v>7086</v>
      </c>
      <c r="F189" s="6" t="s">
        <v>1902</v>
      </c>
      <c r="G189" s="6" t="s">
        <v>1924</v>
      </c>
      <c r="H189" s="6" t="s">
        <v>126</v>
      </c>
      <c r="I189" s="6" t="s">
        <v>7087</v>
      </c>
      <c r="J189" s="44">
        <v>2023.0</v>
      </c>
      <c r="K189" s="109"/>
      <c r="L189" s="6" t="s">
        <v>127</v>
      </c>
      <c r="M189" s="6" t="s">
        <v>5971</v>
      </c>
      <c r="N189" s="6" t="s">
        <v>11057</v>
      </c>
      <c r="O189" s="6" t="s">
        <v>1736</v>
      </c>
      <c r="P189" s="6" t="s">
        <v>974</v>
      </c>
      <c r="Q189" s="45">
        <v>30000.0</v>
      </c>
      <c r="R189" s="6" t="s">
        <v>11057</v>
      </c>
    </row>
    <row r="190" ht="12.75" customHeight="1">
      <c r="A190" s="44">
        <v>2024.0</v>
      </c>
      <c r="B190" s="6" t="s">
        <v>11849</v>
      </c>
      <c r="C190" s="44">
        <v>1.0</v>
      </c>
      <c r="D190" s="44" t="s">
        <v>7315</v>
      </c>
      <c r="E190" s="6" t="s">
        <v>7316</v>
      </c>
      <c r="F190" s="6" t="s">
        <v>1902</v>
      </c>
      <c r="G190" s="6" t="s">
        <v>1924</v>
      </c>
      <c r="H190" s="6" t="s">
        <v>128</v>
      </c>
      <c r="I190" s="6" t="s">
        <v>7317</v>
      </c>
      <c r="J190" s="44">
        <v>2023.0</v>
      </c>
      <c r="K190" s="109"/>
      <c r="L190" s="6" t="s">
        <v>3882</v>
      </c>
      <c r="M190" s="6" t="s">
        <v>2395</v>
      </c>
      <c r="N190" s="6" t="s">
        <v>11057</v>
      </c>
      <c r="O190" s="6" t="s">
        <v>1480</v>
      </c>
      <c r="P190" s="6" t="s">
        <v>654</v>
      </c>
      <c r="Q190" s="45">
        <v>15000.0</v>
      </c>
      <c r="R190" s="6" t="s">
        <v>11865</v>
      </c>
    </row>
    <row r="191" ht="12.75" customHeight="1">
      <c r="A191" s="44">
        <v>2024.0</v>
      </c>
      <c r="B191" s="6" t="s">
        <v>11849</v>
      </c>
      <c r="C191" s="44">
        <v>1.0</v>
      </c>
      <c r="D191" s="44" t="s">
        <v>4134</v>
      </c>
      <c r="E191" s="6" t="s">
        <v>4135</v>
      </c>
      <c r="F191" s="6" t="s">
        <v>1902</v>
      </c>
      <c r="G191" s="6" t="s">
        <v>1924</v>
      </c>
      <c r="H191" s="6" t="s">
        <v>61</v>
      </c>
      <c r="I191" s="6" t="s">
        <v>4136</v>
      </c>
      <c r="J191" s="44">
        <v>2023.0</v>
      </c>
      <c r="K191" s="109"/>
      <c r="L191" s="6" t="s">
        <v>3486</v>
      </c>
      <c r="M191" s="6" t="s">
        <v>1968</v>
      </c>
      <c r="N191" s="6" t="s">
        <v>11057</v>
      </c>
      <c r="O191" s="6" t="s">
        <v>1679</v>
      </c>
      <c r="P191" s="6" t="s">
        <v>1228</v>
      </c>
      <c r="Q191" s="45">
        <v>15000.0</v>
      </c>
      <c r="R191" s="6" t="s">
        <v>11866</v>
      </c>
    </row>
    <row r="192" ht="12.75" customHeight="1">
      <c r="A192" s="44">
        <v>2024.0</v>
      </c>
      <c r="B192" s="6" t="s">
        <v>11849</v>
      </c>
      <c r="C192" s="44">
        <v>1.0</v>
      </c>
      <c r="D192" s="44" t="s">
        <v>4645</v>
      </c>
      <c r="E192" s="6" t="s">
        <v>4646</v>
      </c>
      <c r="F192" s="6" t="s">
        <v>1905</v>
      </c>
      <c r="G192" s="6" t="s">
        <v>1952</v>
      </c>
      <c r="H192" s="6" t="s">
        <v>75</v>
      </c>
      <c r="I192" s="6" t="s">
        <v>4647</v>
      </c>
      <c r="J192" s="44">
        <v>2023.0</v>
      </c>
      <c r="K192" s="109"/>
      <c r="L192" s="6" t="s">
        <v>4620</v>
      </c>
      <c r="M192" s="6" t="s">
        <v>4648</v>
      </c>
      <c r="N192" s="6" t="s">
        <v>11057</v>
      </c>
      <c r="O192" s="6" t="s">
        <v>1759</v>
      </c>
      <c r="P192" s="6" t="s">
        <v>225</v>
      </c>
      <c r="Q192" s="45">
        <v>62000.0</v>
      </c>
      <c r="R192" s="6" t="s">
        <v>11057</v>
      </c>
    </row>
    <row r="193" ht="12.75" customHeight="1">
      <c r="A193" s="44">
        <v>2024.0</v>
      </c>
      <c r="B193" s="6" t="s">
        <v>11849</v>
      </c>
      <c r="C193" s="44">
        <v>1.0</v>
      </c>
      <c r="D193" s="44" t="s">
        <v>8160</v>
      </c>
      <c r="E193" s="6" t="s">
        <v>8161</v>
      </c>
      <c r="F193" s="6" t="s">
        <v>1905</v>
      </c>
      <c r="G193" s="6" t="s">
        <v>1924</v>
      </c>
      <c r="H193" s="6" t="s">
        <v>139</v>
      </c>
      <c r="I193" s="6" t="s">
        <v>8162</v>
      </c>
      <c r="J193" s="44">
        <v>2023.0</v>
      </c>
      <c r="K193" s="109"/>
      <c r="L193" s="6" t="s">
        <v>2296</v>
      </c>
      <c r="M193" s="6" t="s">
        <v>4669</v>
      </c>
      <c r="N193" s="6" t="s">
        <v>11057</v>
      </c>
      <c r="O193" s="6" t="s">
        <v>1782</v>
      </c>
      <c r="P193" s="6" t="s">
        <v>973</v>
      </c>
      <c r="Q193" s="45">
        <v>30000.0</v>
      </c>
      <c r="R193" s="6" t="s">
        <v>11057</v>
      </c>
    </row>
    <row r="194" ht="12.75" customHeight="1">
      <c r="A194" s="44">
        <v>2024.0</v>
      </c>
      <c r="B194" s="6" t="s">
        <v>11849</v>
      </c>
      <c r="C194" s="44">
        <v>1.0</v>
      </c>
      <c r="D194" s="44" t="s">
        <v>9225</v>
      </c>
      <c r="E194" s="6" t="s">
        <v>9226</v>
      </c>
      <c r="F194" s="6" t="s">
        <v>1905</v>
      </c>
      <c r="G194" s="6" t="s">
        <v>1924</v>
      </c>
      <c r="H194" s="6" t="s">
        <v>163</v>
      </c>
      <c r="I194" s="6" t="s">
        <v>9227</v>
      </c>
      <c r="J194" s="44">
        <v>2023.0</v>
      </c>
      <c r="K194" s="109"/>
      <c r="L194" s="6" t="s">
        <v>58</v>
      </c>
      <c r="M194" s="6" t="s">
        <v>93</v>
      </c>
      <c r="N194" s="6" t="s">
        <v>11057</v>
      </c>
      <c r="O194" s="6" t="s">
        <v>1729</v>
      </c>
      <c r="P194" s="6" t="s">
        <v>456</v>
      </c>
      <c r="Q194" s="45">
        <v>25000.0</v>
      </c>
      <c r="R194" s="6" t="s">
        <v>11057</v>
      </c>
    </row>
    <row r="195" ht="12.75" customHeight="1">
      <c r="A195" s="44">
        <v>2024.0</v>
      </c>
      <c r="B195" s="6" t="s">
        <v>11849</v>
      </c>
      <c r="C195" s="44">
        <v>1.0</v>
      </c>
      <c r="D195" s="44" t="s">
        <v>11611</v>
      </c>
      <c r="E195" s="6" t="s">
        <v>11612</v>
      </c>
      <c r="F195" s="6" t="s">
        <v>1902</v>
      </c>
      <c r="G195" s="6" t="s">
        <v>1924</v>
      </c>
      <c r="H195" s="6" t="s">
        <v>112</v>
      </c>
      <c r="I195" s="6" t="s">
        <v>11613</v>
      </c>
      <c r="J195" s="44">
        <v>2023.0</v>
      </c>
      <c r="K195" s="109"/>
      <c r="L195" s="6" t="s">
        <v>1961</v>
      </c>
      <c r="M195" s="6" t="s">
        <v>5104</v>
      </c>
      <c r="N195" s="6" t="s">
        <v>11057</v>
      </c>
      <c r="O195" s="6" t="s">
        <v>1612</v>
      </c>
      <c r="P195" s="6" t="s">
        <v>11084</v>
      </c>
      <c r="Q195" s="45"/>
      <c r="R195" s="6" t="s">
        <v>11057</v>
      </c>
    </row>
    <row r="196" ht="12.75" customHeight="1">
      <c r="A196" s="44">
        <v>2024.0</v>
      </c>
      <c r="B196" s="6" t="s">
        <v>11849</v>
      </c>
      <c r="C196" s="44">
        <v>1.0</v>
      </c>
      <c r="D196" s="44" t="s">
        <v>4904</v>
      </c>
      <c r="E196" s="6" t="s">
        <v>4905</v>
      </c>
      <c r="F196" s="6" t="s">
        <v>1905</v>
      </c>
      <c r="G196" s="6" t="s">
        <v>1944</v>
      </c>
      <c r="H196" s="6" t="s">
        <v>83</v>
      </c>
      <c r="I196" s="6" t="s">
        <v>4906</v>
      </c>
      <c r="J196" s="44">
        <v>2023.0</v>
      </c>
      <c r="K196" s="109"/>
      <c r="L196" s="6" t="s">
        <v>2771</v>
      </c>
      <c r="M196" s="6" t="s">
        <v>2572</v>
      </c>
      <c r="N196" s="6" t="s">
        <v>11057</v>
      </c>
      <c r="O196" s="6" t="s">
        <v>1543</v>
      </c>
      <c r="P196" s="6" t="s">
        <v>1303</v>
      </c>
      <c r="Q196" s="45">
        <v>5000.0</v>
      </c>
      <c r="R196" s="6" t="s">
        <v>11057</v>
      </c>
    </row>
    <row r="197" ht="12.75" customHeight="1">
      <c r="A197" s="44">
        <v>2024.0</v>
      </c>
      <c r="B197" s="6" t="s">
        <v>11849</v>
      </c>
      <c r="C197" s="44">
        <v>1.0</v>
      </c>
      <c r="D197" s="44" t="s">
        <v>7088</v>
      </c>
      <c r="E197" s="6" t="s">
        <v>7089</v>
      </c>
      <c r="F197" s="6" t="s">
        <v>1902</v>
      </c>
      <c r="G197" s="6" t="s">
        <v>1924</v>
      </c>
      <c r="H197" s="6" t="s">
        <v>126</v>
      </c>
      <c r="I197" s="6" t="s">
        <v>7090</v>
      </c>
      <c r="J197" s="44">
        <v>2023.0</v>
      </c>
      <c r="K197" s="109"/>
      <c r="L197" s="6" t="s">
        <v>127</v>
      </c>
      <c r="M197" s="6" t="s">
        <v>2612</v>
      </c>
      <c r="N197" s="6" t="s">
        <v>11057</v>
      </c>
      <c r="O197" s="6" t="s">
        <v>1548</v>
      </c>
      <c r="P197" s="6" t="s">
        <v>1141</v>
      </c>
      <c r="Q197" s="45">
        <v>1500.0</v>
      </c>
      <c r="R197" s="6" t="s">
        <v>11057</v>
      </c>
    </row>
    <row r="198" ht="12.75" customHeight="1">
      <c r="A198" s="44">
        <v>2024.0</v>
      </c>
      <c r="B198" s="6" t="s">
        <v>11849</v>
      </c>
      <c r="C198" s="44">
        <v>1.0</v>
      </c>
      <c r="D198" s="44" t="s">
        <v>11614</v>
      </c>
      <c r="E198" s="6" t="s">
        <v>11615</v>
      </c>
      <c r="F198" s="6" t="s">
        <v>1905</v>
      </c>
      <c r="G198" s="6" t="s">
        <v>1924</v>
      </c>
      <c r="H198" s="6" t="s">
        <v>30</v>
      </c>
      <c r="I198" s="6" t="s">
        <v>11616</v>
      </c>
      <c r="J198" s="44">
        <v>2023.0</v>
      </c>
      <c r="K198" s="109"/>
      <c r="L198" s="6" t="s">
        <v>2568</v>
      </c>
      <c r="M198" s="6" t="s">
        <v>1932</v>
      </c>
      <c r="N198" s="6" t="s">
        <v>11057</v>
      </c>
      <c r="O198" s="6" t="s">
        <v>1601</v>
      </c>
      <c r="P198" s="6" t="s">
        <v>11084</v>
      </c>
      <c r="Q198" s="45"/>
      <c r="R198" s="6" t="s">
        <v>11057</v>
      </c>
    </row>
    <row r="199" ht="12.75" customHeight="1">
      <c r="A199" s="44">
        <v>2024.0</v>
      </c>
      <c r="B199" s="6" t="s">
        <v>11849</v>
      </c>
      <c r="C199" s="44">
        <v>1.0</v>
      </c>
      <c r="D199" s="44" t="s">
        <v>2366</v>
      </c>
      <c r="E199" s="6" t="s">
        <v>2367</v>
      </c>
      <c r="F199" s="6" t="s">
        <v>1902</v>
      </c>
      <c r="G199" s="6" t="s">
        <v>1924</v>
      </c>
      <c r="H199" s="6" t="s">
        <v>16</v>
      </c>
      <c r="I199" s="6" t="s">
        <v>2368</v>
      </c>
      <c r="J199" s="44">
        <v>2023.0</v>
      </c>
      <c r="K199" s="109"/>
      <c r="L199" s="6" t="s">
        <v>88</v>
      </c>
      <c r="M199" s="6" t="s">
        <v>2369</v>
      </c>
      <c r="N199" s="6" t="s">
        <v>11057</v>
      </c>
      <c r="O199" s="6" t="s">
        <v>1846</v>
      </c>
      <c r="P199" s="6" t="s">
        <v>582</v>
      </c>
      <c r="Q199" s="45">
        <v>42000.0</v>
      </c>
      <c r="R199" s="6" t="s">
        <v>11057</v>
      </c>
    </row>
    <row r="200" ht="12.75" customHeight="1">
      <c r="A200" s="44">
        <v>2024.0</v>
      </c>
      <c r="B200" s="6" t="s">
        <v>11849</v>
      </c>
      <c r="C200" s="44">
        <v>1.0</v>
      </c>
      <c r="D200" s="44" t="s">
        <v>2071</v>
      </c>
      <c r="E200" s="6" t="s">
        <v>2072</v>
      </c>
      <c r="F200" s="6" t="s">
        <v>1905</v>
      </c>
      <c r="G200" s="6" t="s">
        <v>1924</v>
      </c>
      <c r="H200" s="6" t="s">
        <v>9</v>
      </c>
      <c r="I200" s="6" t="s">
        <v>2073</v>
      </c>
      <c r="J200" s="44">
        <v>2023.0</v>
      </c>
      <c r="K200" s="109"/>
      <c r="L200" s="6" t="s">
        <v>2026</v>
      </c>
      <c r="M200" s="6" t="s">
        <v>2074</v>
      </c>
      <c r="N200" s="6" t="s">
        <v>11057</v>
      </c>
      <c r="O200" s="6" t="s">
        <v>1523</v>
      </c>
      <c r="P200" s="6" t="s">
        <v>1286</v>
      </c>
      <c r="Q200" s="45">
        <v>22000.0</v>
      </c>
      <c r="R200" s="6" t="s">
        <v>11057</v>
      </c>
    </row>
    <row r="201" ht="12.75" customHeight="1">
      <c r="A201" s="44">
        <v>2024.0</v>
      </c>
      <c r="B201" s="6" t="s">
        <v>11849</v>
      </c>
      <c r="C201" s="44">
        <v>1.0</v>
      </c>
      <c r="D201" s="44" t="s">
        <v>11617</v>
      </c>
      <c r="E201" s="6" t="s">
        <v>11618</v>
      </c>
      <c r="F201" s="6" t="s">
        <v>1905</v>
      </c>
      <c r="G201" s="6" t="s">
        <v>1924</v>
      </c>
      <c r="H201" s="6" t="s">
        <v>108</v>
      </c>
      <c r="I201" s="6" t="s">
        <v>11619</v>
      </c>
      <c r="J201" s="44">
        <v>2023.0</v>
      </c>
      <c r="K201" s="109"/>
      <c r="L201" s="6" t="s">
        <v>48</v>
      </c>
      <c r="M201" s="6" t="s">
        <v>126</v>
      </c>
      <c r="N201" s="6" t="s">
        <v>11057</v>
      </c>
      <c r="O201" s="6" t="s">
        <v>1601</v>
      </c>
      <c r="P201" s="6" t="s">
        <v>11084</v>
      </c>
      <c r="Q201" s="45"/>
      <c r="R201" s="6" t="s">
        <v>11057</v>
      </c>
    </row>
    <row r="202" ht="12.75" customHeight="1">
      <c r="A202" s="44">
        <v>2024.0</v>
      </c>
      <c r="B202" s="6" t="s">
        <v>11849</v>
      </c>
      <c r="C202" s="44">
        <v>1.0</v>
      </c>
      <c r="D202" s="44" t="s">
        <v>5188</v>
      </c>
      <c r="E202" s="6" t="s">
        <v>5189</v>
      </c>
      <c r="F202" s="6" t="s">
        <v>1905</v>
      </c>
      <c r="G202" s="6" t="s">
        <v>1924</v>
      </c>
      <c r="H202" s="6" t="s">
        <v>87</v>
      </c>
      <c r="I202" s="6" t="s">
        <v>5190</v>
      </c>
      <c r="J202" s="44">
        <v>2023.0</v>
      </c>
      <c r="K202" s="109"/>
      <c r="L202" s="6" t="s">
        <v>88</v>
      </c>
      <c r="M202" s="6" t="s">
        <v>146</v>
      </c>
      <c r="N202" s="6" t="s">
        <v>11057</v>
      </c>
      <c r="O202" s="6" t="s">
        <v>1777</v>
      </c>
      <c r="P202" s="6" t="s">
        <v>732</v>
      </c>
      <c r="Q202" s="45">
        <v>5000.0</v>
      </c>
      <c r="R202" s="6" t="s">
        <v>11057</v>
      </c>
    </row>
    <row r="203" ht="12.75" customHeight="1">
      <c r="A203" s="44">
        <v>2024.0</v>
      </c>
      <c r="B203" s="6" t="s">
        <v>11849</v>
      </c>
      <c r="C203" s="44">
        <v>1.0</v>
      </c>
      <c r="D203" s="44" t="s">
        <v>2594</v>
      </c>
      <c r="E203" s="6" t="s">
        <v>2595</v>
      </c>
      <c r="F203" s="6" t="s">
        <v>1902</v>
      </c>
      <c r="G203" s="6" t="s">
        <v>1952</v>
      </c>
      <c r="H203" s="6" t="s">
        <v>21</v>
      </c>
      <c r="I203" s="6" t="s">
        <v>2596</v>
      </c>
      <c r="J203" s="44">
        <v>2023.0</v>
      </c>
      <c r="K203" s="109"/>
      <c r="L203" s="6" t="s">
        <v>2505</v>
      </c>
      <c r="M203" s="6" t="s">
        <v>2597</v>
      </c>
      <c r="N203" s="6" t="s">
        <v>11057</v>
      </c>
      <c r="O203" s="6" t="s">
        <v>1485</v>
      </c>
      <c r="P203" s="6" t="s">
        <v>734</v>
      </c>
      <c r="Q203" s="45">
        <v>60000.0</v>
      </c>
      <c r="R203" s="6" t="s">
        <v>11057</v>
      </c>
    </row>
    <row r="204" ht="12.75" customHeight="1">
      <c r="A204" s="44">
        <v>2024.0</v>
      </c>
      <c r="B204" s="6" t="s">
        <v>11849</v>
      </c>
      <c r="C204" s="44">
        <v>1.0</v>
      </c>
      <c r="D204" s="44" t="s">
        <v>7958</v>
      </c>
      <c r="E204" s="6" t="s">
        <v>7959</v>
      </c>
      <c r="F204" s="6" t="s">
        <v>1902</v>
      </c>
      <c r="G204" s="6" t="s">
        <v>1924</v>
      </c>
      <c r="H204" s="6" t="s">
        <v>138</v>
      </c>
      <c r="I204" s="6" t="s">
        <v>7960</v>
      </c>
      <c r="J204" s="44">
        <v>2023.0</v>
      </c>
      <c r="K204" s="109"/>
      <c r="L204" s="6" t="s">
        <v>133</v>
      </c>
      <c r="M204" s="6" t="s">
        <v>2422</v>
      </c>
      <c r="N204" s="6" t="s">
        <v>11057</v>
      </c>
      <c r="O204" s="6" t="s">
        <v>1726</v>
      </c>
      <c r="P204" s="6" t="s">
        <v>956</v>
      </c>
      <c r="Q204" s="45">
        <v>17000.0</v>
      </c>
      <c r="R204" s="6" t="s">
        <v>11057</v>
      </c>
    </row>
    <row r="205" ht="12.75" customHeight="1">
      <c r="A205" s="44">
        <v>2024.0</v>
      </c>
      <c r="B205" s="6" t="s">
        <v>11849</v>
      </c>
      <c r="C205" s="44">
        <v>1.0</v>
      </c>
      <c r="D205" s="44" t="s">
        <v>2370</v>
      </c>
      <c r="E205" s="6" t="s">
        <v>2371</v>
      </c>
      <c r="F205" s="6" t="s">
        <v>1902</v>
      </c>
      <c r="G205" s="6" t="s">
        <v>1924</v>
      </c>
      <c r="H205" s="6" t="s">
        <v>16</v>
      </c>
      <c r="I205" s="6" t="s">
        <v>2372</v>
      </c>
      <c r="J205" s="44">
        <v>2023.0</v>
      </c>
      <c r="K205" s="109"/>
      <c r="L205" s="6" t="s">
        <v>88</v>
      </c>
      <c r="M205" s="6" t="s">
        <v>2373</v>
      </c>
      <c r="N205" s="6" t="s">
        <v>11057</v>
      </c>
      <c r="O205" s="6" t="s">
        <v>1614</v>
      </c>
      <c r="P205" s="6" t="s">
        <v>313</v>
      </c>
      <c r="Q205" s="45">
        <v>30000.0</v>
      </c>
      <c r="R205" s="6" t="s">
        <v>11057</v>
      </c>
    </row>
    <row r="206" ht="12.75" customHeight="1">
      <c r="A206" s="44">
        <v>2024.0</v>
      </c>
      <c r="B206" s="6" t="s">
        <v>11849</v>
      </c>
      <c r="C206" s="44">
        <v>1.0</v>
      </c>
      <c r="D206" s="44" t="s">
        <v>7091</v>
      </c>
      <c r="E206" s="6" t="s">
        <v>7092</v>
      </c>
      <c r="F206" s="6" t="s">
        <v>1905</v>
      </c>
      <c r="G206" s="6" t="s">
        <v>1952</v>
      </c>
      <c r="H206" s="6" t="s">
        <v>126</v>
      </c>
      <c r="I206" s="6" t="s">
        <v>7093</v>
      </c>
      <c r="J206" s="44">
        <v>2023.0</v>
      </c>
      <c r="K206" s="109"/>
      <c r="L206" s="6" t="s">
        <v>127</v>
      </c>
      <c r="M206" s="6" t="s">
        <v>2351</v>
      </c>
      <c r="N206" s="6" t="s">
        <v>11057</v>
      </c>
      <c r="O206" s="6" t="s">
        <v>1569</v>
      </c>
      <c r="P206" s="6" t="s">
        <v>283</v>
      </c>
      <c r="Q206" s="45">
        <v>30000.0</v>
      </c>
      <c r="R206" s="6" t="s">
        <v>11057</v>
      </c>
    </row>
    <row r="207" ht="12.75" customHeight="1">
      <c r="A207" s="44">
        <v>2024.0</v>
      </c>
      <c r="B207" s="6" t="s">
        <v>11849</v>
      </c>
      <c r="C207" s="44">
        <v>1.0</v>
      </c>
      <c r="D207" s="44" t="s">
        <v>3685</v>
      </c>
      <c r="E207" s="6" t="s">
        <v>3686</v>
      </c>
      <c r="F207" s="6" t="s">
        <v>1905</v>
      </c>
      <c r="G207" s="6" t="s">
        <v>1924</v>
      </c>
      <c r="H207" s="6" t="s">
        <v>44</v>
      </c>
      <c r="I207" s="6" t="s">
        <v>3687</v>
      </c>
      <c r="J207" s="44">
        <v>2023.0</v>
      </c>
      <c r="K207" s="109"/>
      <c r="L207" s="6" t="s">
        <v>9</v>
      </c>
      <c r="M207" s="6" t="s">
        <v>2205</v>
      </c>
      <c r="N207" s="6" t="s">
        <v>11057</v>
      </c>
      <c r="O207" s="6" t="s">
        <v>1502</v>
      </c>
      <c r="P207" s="6" t="s">
        <v>891</v>
      </c>
      <c r="Q207" s="45">
        <v>30000.0</v>
      </c>
      <c r="R207" s="6" t="s">
        <v>11057</v>
      </c>
    </row>
    <row r="208" ht="12.75" customHeight="1">
      <c r="A208" s="44">
        <v>2024.0</v>
      </c>
      <c r="B208" s="6" t="s">
        <v>11849</v>
      </c>
      <c r="C208" s="44">
        <v>1.0</v>
      </c>
      <c r="D208" s="44" t="s">
        <v>3688</v>
      </c>
      <c r="E208" s="6" t="s">
        <v>3689</v>
      </c>
      <c r="F208" s="6" t="s">
        <v>1902</v>
      </c>
      <c r="G208" s="6" t="s">
        <v>3690</v>
      </c>
      <c r="H208" s="6" t="s">
        <v>44</v>
      </c>
      <c r="I208" s="6" t="s">
        <v>3691</v>
      </c>
      <c r="J208" s="44">
        <v>2023.0</v>
      </c>
      <c r="K208" s="109"/>
      <c r="L208" s="6" t="s">
        <v>9</v>
      </c>
      <c r="M208" s="6" t="s">
        <v>3692</v>
      </c>
      <c r="N208" s="6" t="s">
        <v>11057</v>
      </c>
      <c r="O208" s="6" t="s">
        <v>1862</v>
      </c>
      <c r="P208" s="6" t="s">
        <v>1077</v>
      </c>
      <c r="Q208" s="45">
        <v>5000.0</v>
      </c>
      <c r="R208" s="6" t="s">
        <v>11057</v>
      </c>
    </row>
    <row r="209" ht="12.75" customHeight="1">
      <c r="A209" s="44">
        <v>2024.0</v>
      </c>
      <c r="B209" s="6" t="s">
        <v>11849</v>
      </c>
      <c r="C209" s="44">
        <v>1.0</v>
      </c>
      <c r="D209" s="44" t="s">
        <v>7318</v>
      </c>
      <c r="E209" s="6" t="s">
        <v>7319</v>
      </c>
      <c r="F209" s="6" t="s">
        <v>1905</v>
      </c>
      <c r="G209" s="6" t="s">
        <v>1924</v>
      </c>
      <c r="H209" s="6" t="s">
        <v>128</v>
      </c>
      <c r="I209" s="6" t="s">
        <v>7320</v>
      </c>
      <c r="J209" s="44">
        <v>2023.0</v>
      </c>
      <c r="K209" s="109"/>
      <c r="L209" s="6" t="s">
        <v>3882</v>
      </c>
      <c r="M209" s="6" t="s">
        <v>44</v>
      </c>
      <c r="N209" s="6" t="s">
        <v>11057</v>
      </c>
      <c r="O209" s="6" t="s">
        <v>1878</v>
      </c>
      <c r="P209" s="6" t="s">
        <v>1306</v>
      </c>
      <c r="Q209" s="45">
        <v>10000.0</v>
      </c>
      <c r="R209" s="6" t="s">
        <v>11057</v>
      </c>
    </row>
    <row r="210" ht="12.75" customHeight="1">
      <c r="A210" s="44">
        <v>2024.0</v>
      </c>
      <c r="B210" s="6" t="s">
        <v>11849</v>
      </c>
      <c r="C210" s="44">
        <v>1.0</v>
      </c>
      <c r="D210" s="44" t="s">
        <v>2945</v>
      </c>
      <c r="E210" s="6" t="s">
        <v>2946</v>
      </c>
      <c r="F210" s="6" t="s">
        <v>1902</v>
      </c>
      <c r="G210" s="6" t="s">
        <v>1924</v>
      </c>
      <c r="H210" s="6" t="s">
        <v>29</v>
      </c>
      <c r="I210" s="6" t="s">
        <v>2947</v>
      </c>
      <c r="J210" s="44">
        <v>2023.0</v>
      </c>
      <c r="K210" s="109"/>
      <c r="L210" s="6" t="s">
        <v>86</v>
      </c>
      <c r="M210" s="6" t="s">
        <v>2164</v>
      </c>
      <c r="N210" s="6" t="s">
        <v>11057</v>
      </c>
      <c r="O210" s="6" t="s">
        <v>1614</v>
      </c>
      <c r="P210" s="6" t="s">
        <v>1078</v>
      </c>
      <c r="Q210" s="45">
        <v>18000.0</v>
      </c>
      <c r="R210" s="6" t="s">
        <v>11057</v>
      </c>
    </row>
    <row r="211" ht="12.75" customHeight="1">
      <c r="A211" s="44">
        <v>2024.0</v>
      </c>
      <c r="B211" s="6" t="s">
        <v>11849</v>
      </c>
      <c r="C211" s="44">
        <v>1.0</v>
      </c>
      <c r="D211" s="44" t="s">
        <v>9773</v>
      </c>
      <c r="E211" s="6" t="s">
        <v>9774</v>
      </c>
      <c r="F211" s="6" t="s">
        <v>1902</v>
      </c>
      <c r="G211" s="6" t="s">
        <v>1952</v>
      </c>
      <c r="H211" s="6" t="s">
        <v>40</v>
      </c>
      <c r="I211" s="6" t="s">
        <v>9775</v>
      </c>
      <c r="J211" s="44">
        <v>2023.0</v>
      </c>
      <c r="K211" s="109"/>
      <c r="L211" s="6" t="s">
        <v>58</v>
      </c>
      <c r="M211" s="6" t="s">
        <v>2255</v>
      </c>
      <c r="N211" s="6" t="s">
        <v>11057</v>
      </c>
      <c r="O211" s="6" t="s">
        <v>1454</v>
      </c>
      <c r="P211" s="6" t="s">
        <v>9469</v>
      </c>
      <c r="Q211" s="45">
        <v>1000.0</v>
      </c>
      <c r="R211" s="6" t="s">
        <v>11057</v>
      </c>
    </row>
    <row r="212" ht="12.75" customHeight="1">
      <c r="A212" s="44">
        <v>2024.0</v>
      </c>
      <c r="B212" s="6" t="s">
        <v>11849</v>
      </c>
      <c r="C212" s="44">
        <v>1.0</v>
      </c>
      <c r="D212" s="44" t="s">
        <v>10884</v>
      </c>
      <c r="E212" s="6" t="s">
        <v>10885</v>
      </c>
      <c r="F212" s="6" t="s">
        <v>1905</v>
      </c>
      <c r="G212" s="6" t="s">
        <v>1924</v>
      </c>
      <c r="H212" s="6" t="s">
        <v>150</v>
      </c>
      <c r="I212" s="6" t="s">
        <v>10886</v>
      </c>
      <c r="J212" s="44">
        <v>2023.0</v>
      </c>
      <c r="K212" s="109"/>
      <c r="L212" s="6" t="s">
        <v>48</v>
      </c>
      <c r="M212" s="6" t="s">
        <v>3943</v>
      </c>
      <c r="N212" s="6" t="s">
        <v>11057</v>
      </c>
      <c r="O212" s="6" t="s">
        <v>1529</v>
      </c>
      <c r="P212" s="6" t="s">
        <v>9469</v>
      </c>
      <c r="Q212" s="45">
        <v>4500.0</v>
      </c>
      <c r="R212" s="6" t="s">
        <v>11057</v>
      </c>
    </row>
    <row r="213" ht="12.75" customHeight="1">
      <c r="A213" s="44">
        <v>2024.0</v>
      </c>
      <c r="B213" s="6" t="s">
        <v>11849</v>
      </c>
      <c r="C213" s="44">
        <v>1.0</v>
      </c>
      <c r="D213" s="44" t="s">
        <v>6599</v>
      </c>
      <c r="E213" s="6" t="s">
        <v>6600</v>
      </c>
      <c r="F213" s="6" t="s">
        <v>1902</v>
      </c>
      <c r="G213" s="6" t="s">
        <v>2282</v>
      </c>
      <c r="H213" s="6" t="s">
        <v>112</v>
      </c>
      <c r="I213" s="6" t="s">
        <v>6601</v>
      </c>
      <c r="J213" s="44">
        <v>2023.0</v>
      </c>
      <c r="K213" s="109"/>
      <c r="L213" s="6" t="s">
        <v>1961</v>
      </c>
      <c r="M213" s="6" t="s">
        <v>4016</v>
      </c>
      <c r="N213" s="6" t="s">
        <v>11057</v>
      </c>
      <c r="O213" s="6" t="s">
        <v>1543</v>
      </c>
      <c r="P213" s="6" t="s">
        <v>1163</v>
      </c>
      <c r="Q213" s="45">
        <v>22000.0</v>
      </c>
      <c r="R213" s="6" t="s">
        <v>11057</v>
      </c>
    </row>
    <row r="214" ht="12.75" customHeight="1">
      <c r="A214" s="44">
        <v>2024.0</v>
      </c>
      <c r="B214" s="6" t="s">
        <v>11849</v>
      </c>
      <c r="C214" s="44">
        <v>1.0</v>
      </c>
      <c r="D214" s="44" t="s">
        <v>4570</v>
      </c>
      <c r="E214" s="6" t="s">
        <v>4571</v>
      </c>
      <c r="F214" s="6" t="s">
        <v>1905</v>
      </c>
      <c r="G214" s="6" t="s">
        <v>1924</v>
      </c>
      <c r="H214" s="6" t="s">
        <v>71</v>
      </c>
      <c r="I214" s="6" t="s">
        <v>4572</v>
      </c>
      <c r="J214" s="44">
        <v>2023.0</v>
      </c>
      <c r="K214" s="109"/>
      <c r="L214" s="6" t="s">
        <v>70</v>
      </c>
      <c r="M214" s="6" t="s">
        <v>4573</v>
      </c>
      <c r="N214" s="6" t="s">
        <v>11057</v>
      </c>
      <c r="O214" s="6" t="s">
        <v>1620</v>
      </c>
      <c r="P214" s="6" t="s">
        <v>931</v>
      </c>
      <c r="Q214" s="45">
        <v>40000.0</v>
      </c>
      <c r="R214" s="6" t="s">
        <v>11057</v>
      </c>
    </row>
    <row r="215" ht="12.75" customHeight="1">
      <c r="A215" s="44">
        <v>2024.0</v>
      </c>
      <c r="B215" s="6" t="s">
        <v>11849</v>
      </c>
      <c r="C215" s="44">
        <v>1.0</v>
      </c>
      <c r="D215" s="44" t="s">
        <v>8741</v>
      </c>
      <c r="E215" s="6" t="s">
        <v>8742</v>
      </c>
      <c r="F215" s="6" t="s">
        <v>1905</v>
      </c>
      <c r="G215" s="6" t="s">
        <v>1924</v>
      </c>
      <c r="H215" s="6" t="s">
        <v>150</v>
      </c>
      <c r="I215" s="6" t="s">
        <v>8743</v>
      </c>
      <c r="J215" s="44">
        <v>2023.0</v>
      </c>
      <c r="K215" s="109"/>
      <c r="L215" s="6" t="s">
        <v>48</v>
      </c>
      <c r="M215" s="6" t="s">
        <v>8744</v>
      </c>
      <c r="N215" s="6" t="s">
        <v>11057</v>
      </c>
      <c r="O215" s="6" t="s">
        <v>1726</v>
      </c>
      <c r="P215" s="6" t="s">
        <v>459</v>
      </c>
      <c r="Q215" s="45">
        <v>1000.0</v>
      </c>
      <c r="R215" s="6" t="s">
        <v>11057</v>
      </c>
    </row>
    <row r="216" ht="12.75" customHeight="1">
      <c r="A216" s="44">
        <v>2024.0</v>
      </c>
      <c r="B216" s="6" t="s">
        <v>11849</v>
      </c>
      <c r="C216" s="44">
        <v>1.0</v>
      </c>
      <c r="D216" s="44" t="s">
        <v>7483</v>
      </c>
      <c r="E216" s="6" t="s">
        <v>7484</v>
      </c>
      <c r="F216" s="6" t="s">
        <v>1902</v>
      </c>
      <c r="G216" s="6" t="s">
        <v>1924</v>
      </c>
      <c r="H216" s="6" t="s">
        <v>130</v>
      </c>
      <c r="I216" s="6" t="s">
        <v>7485</v>
      </c>
      <c r="J216" s="44">
        <v>2023.0</v>
      </c>
      <c r="K216" s="109"/>
      <c r="L216" s="6" t="s">
        <v>112</v>
      </c>
      <c r="M216" s="6" t="s">
        <v>4036</v>
      </c>
      <c r="N216" s="6" t="s">
        <v>11057</v>
      </c>
      <c r="O216" s="6" t="s">
        <v>1878</v>
      </c>
      <c r="P216" s="6" t="s">
        <v>1226</v>
      </c>
      <c r="Q216" s="45">
        <v>17000.0</v>
      </c>
      <c r="R216" s="6" t="s">
        <v>11057</v>
      </c>
    </row>
    <row r="217" ht="12.75" customHeight="1">
      <c r="A217" s="44">
        <v>2024.0</v>
      </c>
      <c r="B217" s="6" t="s">
        <v>11849</v>
      </c>
      <c r="C217" s="44">
        <v>1.0</v>
      </c>
      <c r="D217" s="44" t="s">
        <v>4295</v>
      </c>
      <c r="E217" s="6" t="s">
        <v>4296</v>
      </c>
      <c r="F217" s="6" t="s">
        <v>1902</v>
      </c>
      <c r="G217" s="6" t="s">
        <v>1924</v>
      </c>
      <c r="H217" s="6" t="s">
        <v>63</v>
      </c>
      <c r="I217" s="6" t="s">
        <v>4297</v>
      </c>
      <c r="J217" s="44">
        <v>2023.0</v>
      </c>
      <c r="K217" s="109"/>
      <c r="L217" s="6" t="s">
        <v>48</v>
      </c>
      <c r="M217" s="6" t="s">
        <v>112</v>
      </c>
      <c r="N217" s="6" t="s">
        <v>11057</v>
      </c>
      <c r="O217" s="6" t="s">
        <v>1614</v>
      </c>
      <c r="P217" s="6" t="s">
        <v>309</v>
      </c>
      <c r="Q217" s="45">
        <v>75000.0</v>
      </c>
      <c r="R217" s="6" t="s">
        <v>11057</v>
      </c>
    </row>
    <row r="218" ht="12.75" customHeight="1">
      <c r="A218" s="44">
        <v>2024.0</v>
      </c>
      <c r="B218" s="6" t="s">
        <v>11849</v>
      </c>
      <c r="C218" s="44">
        <v>1.0</v>
      </c>
      <c r="D218" s="44" t="s">
        <v>2521</v>
      </c>
      <c r="E218" s="6" t="s">
        <v>2522</v>
      </c>
      <c r="F218" s="6" t="s">
        <v>1902</v>
      </c>
      <c r="G218" s="6" t="s">
        <v>1924</v>
      </c>
      <c r="H218" s="6" t="s">
        <v>18</v>
      </c>
      <c r="I218" s="6" t="s">
        <v>2523</v>
      </c>
      <c r="J218" s="44">
        <v>2023.0</v>
      </c>
      <c r="K218" s="109"/>
      <c r="L218" s="6" t="s">
        <v>2205</v>
      </c>
      <c r="M218" s="6" t="s">
        <v>112</v>
      </c>
      <c r="N218" s="6" t="s">
        <v>11057</v>
      </c>
      <c r="O218" s="6" t="s">
        <v>1529</v>
      </c>
      <c r="P218" s="6" t="s">
        <v>245</v>
      </c>
      <c r="Q218" s="45">
        <v>5000.0</v>
      </c>
      <c r="R218" s="6" t="s">
        <v>11057</v>
      </c>
    </row>
    <row r="219" ht="12.75" customHeight="1">
      <c r="A219" s="44">
        <v>2024.0</v>
      </c>
      <c r="B219" s="6" t="s">
        <v>11849</v>
      </c>
      <c r="C219" s="44">
        <v>1.0</v>
      </c>
      <c r="D219" s="44" t="s">
        <v>5191</v>
      </c>
      <c r="E219" s="6" t="s">
        <v>5192</v>
      </c>
      <c r="F219" s="6" t="s">
        <v>1902</v>
      </c>
      <c r="G219" s="6" t="s">
        <v>1924</v>
      </c>
      <c r="H219" s="6" t="s">
        <v>87</v>
      </c>
      <c r="I219" s="6" t="s">
        <v>5193</v>
      </c>
      <c r="J219" s="44">
        <v>2023.0</v>
      </c>
      <c r="K219" s="109"/>
      <c r="L219" s="6" t="s">
        <v>88</v>
      </c>
      <c r="M219" s="6" t="s">
        <v>44</v>
      </c>
      <c r="N219" s="6" t="s">
        <v>11057</v>
      </c>
      <c r="O219" s="6" t="s">
        <v>1777</v>
      </c>
      <c r="P219" s="6" t="s">
        <v>519</v>
      </c>
      <c r="Q219" s="45">
        <v>25000.0</v>
      </c>
      <c r="R219" s="6" t="s">
        <v>11057</v>
      </c>
    </row>
    <row r="220" ht="12.75" customHeight="1">
      <c r="A220" s="44">
        <v>2024.0</v>
      </c>
      <c r="B220" s="6" t="s">
        <v>11849</v>
      </c>
      <c r="C220" s="44">
        <v>1.0</v>
      </c>
      <c r="D220" s="44" t="s">
        <v>10033</v>
      </c>
      <c r="E220" s="6" t="s">
        <v>10034</v>
      </c>
      <c r="F220" s="6" t="s">
        <v>1905</v>
      </c>
      <c r="G220" s="6" t="s">
        <v>1924</v>
      </c>
      <c r="H220" s="6" t="s">
        <v>75</v>
      </c>
      <c r="I220" s="6" t="s">
        <v>10035</v>
      </c>
      <c r="J220" s="44">
        <v>2023.0</v>
      </c>
      <c r="K220" s="109"/>
      <c r="L220" s="6" t="s">
        <v>4620</v>
      </c>
      <c r="M220" s="6" t="s">
        <v>36</v>
      </c>
      <c r="N220" s="6" t="s">
        <v>11057</v>
      </c>
      <c r="O220" s="6" t="s">
        <v>10036</v>
      </c>
      <c r="P220" s="6" t="s">
        <v>9469</v>
      </c>
      <c r="Q220" s="45">
        <v>35000.0</v>
      </c>
      <c r="R220" s="6" t="s">
        <v>11057</v>
      </c>
    </row>
    <row r="221" ht="12.75" customHeight="1">
      <c r="A221" s="44">
        <v>2024.0</v>
      </c>
      <c r="B221" s="6" t="s">
        <v>11849</v>
      </c>
      <c r="C221" s="44">
        <v>1.0</v>
      </c>
      <c r="D221" s="44" t="s">
        <v>7486</v>
      </c>
      <c r="E221" s="6" t="s">
        <v>7487</v>
      </c>
      <c r="F221" s="6" t="s">
        <v>1902</v>
      </c>
      <c r="G221" s="6" t="s">
        <v>1924</v>
      </c>
      <c r="H221" s="6" t="s">
        <v>130</v>
      </c>
      <c r="I221" s="6" t="s">
        <v>7488</v>
      </c>
      <c r="J221" s="44">
        <v>2023.0</v>
      </c>
      <c r="K221" s="109"/>
      <c r="L221" s="6" t="s">
        <v>112</v>
      </c>
      <c r="M221" s="6" t="s">
        <v>1978</v>
      </c>
      <c r="N221" s="6" t="s">
        <v>11057</v>
      </c>
      <c r="O221" s="6" t="s">
        <v>1874</v>
      </c>
      <c r="P221" s="6" t="s">
        <v>1306</v>
      </c>
      <c r="Q221" s="45">
        <v>17000.0</v>
      </c>
      <c r="R221" s="6" t="s">
        <v>11057</v>
      </c>
    </row>
    <row r="222" ht="12.75" customHeight="1">
      <c r="A222" s="44">
        <v>2024.0</v>
      </c>
      <c r="B222" s="6" t="s">
        <v>11849</v>
      </c>
      <c r="C222" s="44">
        <v>1.0</v>
      </c>
      <c r="D222" s="44" t="s">
        <v>11620</v>
      </c>
      <c r="E222" s="6" t="s">
        <v>11621</v>
      </c>
      <c r="F222" s="6" t="s">
        <v>1905</v>
      </c>
      <c r="G222" s="6" t="s">
        <v>1952</v>
      </c>
      <c r="H222" s="6" t="s">
        <v>125</v>
      </c>
      <c r="I222" s="6" t="s">
        <v>11622</v>
      </c>
      <c r="J222" s="44">
        <v>2023.0</v>
      </c>
      <c r="K222" s="109"/>
      <c r="L222" s="6" t="s">
        <v>2387</v>
      </c>
      <c r="M222" s="6" t="s">
        <v>2296</v>
      </c>
      <c r="N222" s="6" t="s">
        <v>11057</v>
      </c>
      <c r="O222" s="6" t="s">
        <v>1454</v>
      </c>
      <c r="P222" s="6" t="s">
        <v>11084</v>
      </c>
      <c r="Q222" s="45"/>
      <c r="R222" s="6" t="s">
        <v>11057</v>
      </c>
    </row>
    <row r="223" ht="12.75" customHeight="1">
      <c r="A223" s="44">
        <v>2024.0</v>
      </c>
      <c r="B223" s="6" t="s">
        <v>11849</v>
      </c>
      <c r="C223" s="44">
        <v>1.0</v>
      </c>
      <c r="D223" s="44" t="s">
        <v>8648</v>
      </c>
      <c r="E223" s="6" t="s">
        <v>8649</v>
      </c>
      <c r="F223" s="6" t="s">
        <v>1905</v>
      </c>
      <c r="G223" s="6" t="s">
        <v>1924</v>
      </c>
      <c r="H223" s="6" t="s">
        <v>147</v>
      </c>
      <c r="I223" s="6" t="s">
        <v>8650</v>
      </c>
      <c r="J223" s="44">
        <v>2023.0</v>
      </c>
      <c r="K223" s="109"/>
      <c r="L223" s="6" t="s">
        <v>79</v>
      </c>
      <c r="M223" s="6" t="s">
        <v>8651</v>
      </c>
      <c r="N223" s="6" t="s">
        <v>11057</v>
      </c>
      <c r="O223" s="6" t="s">
        <v>1729</v>
      </c>
      <c r="P223" s="6" t="s">
        <v>501</v>
      </c>
      <c r="Q223" s="45">
        <v>6000.0</v>
      </c>
      <c r="R223" s="6" t="s">
        <v>11057</v>
      </c>
    </row>
    <row r="224" ht="12.75" customHeight="1">
      <c r="A224" s="44">
        <v>2024.0</v>
      </c>
      <c r="B224" s="6" t="s">
        <v>11849</v>
      </c>
      <c r="C224" s="44">
        <v>1.0</v>
      </c>
      <c r="D224" s="44" t="s">
        <v>11623</v>
      </c>
      <c r="E224" s="6" t="s">
        <v>11624</v>
      </c>
      <c r="F224" s="6" t="s">
        <v>1905</v>
      </c>
      <c r="G224" s="6" t="s">
        <v>1924</v>
      </c>
      <c r="H224" s="6" t="s">
        <v>38</v>
      </c>
      <c r="I224" s="6" t="s">
        <v>11625</v>
      </c>
      <c r="J224" s="44">
        <v>2023.0</v>
      </c>
      <c r="K224" s="109"/>
      <c r="L224" s="6" t="s">
        <v>2422</v>
      </c>
      <c r="M224" s="6" t="s">
        <v>2568</v>
      </c>
      <c r="N224" s="6" t="s">
        <v>11057</v>
      </c>
      <c r="O224" s="6" t="s">
        <v>1690</v>
      </c>
      <c r="P224" s="6" t="s">
        <v>11084</v>
      </c>
      <c r="Q224" s="45"/>
      <c r="R224" s="6" t="s">
        <v>11057</v>
      </c>
    </row>
    <row r="225" ht="12.75" customHeight="1">
      <c r="A225" s="44">
        <v>2024.0</v>
      </c>
      <c r="B225" s="6" t="s">
        <v>11849</v>
      </c>
      <c r="C225" s="44">
        <v>1.0</v>
      </c>
      <c r="D225" s="44" t="s">
        <v>10887</v>
      </c>
      <c r="E225" s="6" t="s">
        <v>10888</v>
      </c>
      <c r="F225" s="6" t="s">
        <v>1902</v>
      </c>
      <c r="G225" s="6" t="s">
        <v>1924</v>
      </c>
      <c r="H225" s="6" t="s">
        <v>150</v>
      </c>
      <c r="I225" s="6" t="s">
        <v>10889</v>
      </c>
      <c r="J225" s="44">
        <v>2023.0</v>
      </c>
      <c r="K225" s="109"/>
      <c r="L225" s="6" t="s">
        <v>48</v>
      </c>
      <c r="M225" s="6" t="s">
        <v>2205</v>
      </c>
      <c r="N225" s="6" t="s">
        <v>11057</v>
      </c>
      <c r="O225" s="6" t="s">
        <v>1844</v>
      </c>
      <c r="P225" s="6" t="s">
        <v>9469</v>
      </c>
      <c r="Q225" s="45">
        <v>20000.0</v>
      </c>
      <c r="R225" s="6" t="s">
        <v>11057</v>
      </c>
    </row>
    <row r="226" ht="12.75" customHeight="1">
      <c r="A226" s="44">
        <v>2024.0</v>
      </c>
      <c r="B226" s="6" t="s">
        <v>11849</v>
      </c>
      <c r="C226" s="44">
        <v>1.0</v>
      </c>
      <c r="D226" s="44" t="s">
        <v>9011</v>
      </c>
      <c r="E226" s="6" t="s">
        <v>9012</v>
      </c>
      <c r="F226" s="6" t="s">
        <v>1905</v>
      </c>
      <c r="G226" s="6" t="s">
        <v>1924</v>
      </c>
      <c r="H226" s="6" t="s">
        <v>155</v>
      </c>
      <c r="I226" s="6" t="s">
        <v>9013</v>
      </c>
      <c r="J226" s="44">
        <v>2023.0</v>
      </c>
      <c r="K226" s="109"/>
      <c r="L226" s="6" t="s">
        <v>88</v>
      </c>
      <c r="M226" s="6" t="s">
        <v>3226</v>
      </c>
      <c r="N226" s="6" t="s">
        <v>11057</v>
      </c>
      <c r="O226" s="6" t="s">
        <v>1846</v>
      </c>
      <c r="P226" s="6" t="s">
        <v>485</v>
      </c>
      <c r="Q226" s="45">
        <v>21000.0</v>
      </c>
      <c r="R226" s="6" t="s">
        <v>11057</v>
      </c>
    </row>
    <row r="227" ht="12.75" customHeight="1">
      <c r="A227" s="44">
        <v>2024.0</v>
      </c>
      <c r="B227" s="6" t="s">
        <v>11849</v>
      </c>
      <c r="C227" s="44">
        <v>1.0</v>
      </c>
      <c r="D227" s="44" t="s">
        <v>11626</v>
      </c>
      <c r="E227" s="6" t="s">
        <v>11627</v>
      </c>
      <c r="F227" s="6" t="s">
        <v>1905</v>
      </c>
      <c r="G227" s="6" t="s">
        <v>1924</v>
      </c>
      <c r="H227" s="6" t="s">
        <v>145</v>
      </c>
      <c r="I227" s="6" t="s">
        <v>11628</v>
      </c>
      <c r="J227" s="44">
        <v>2023.0</v>
      </c>
      <c r="K227" s="109"/>
      <c r="L227" s="6" t="s">
        <v>111</v>
      </c>
      <c r="M227" s="6" t="s">
        <v>2568</v>
      </c>
      <c r="N227" s="6" t="s">
        <v>11057</v>
      </c>
      <c r="O227" s="6" t="s">
        <v>1828</v>
      </c>
      <c r="P227" s="6" t="s">
        <v>11084</v>
      </c>
      <c r="Q227" s="45"/>
      <c r="R227" s="6" t="s">
        <v>11057</v>
      </c>
    </row>
    <row r="228" ht="12.75" customHeight="1">
      <c r="A228" s="44">
        <v>2024.0</v>
      </c>
      <c r="B228" s="6" t="s">
        <v>11849</v>
      </c>
      <c r="C228" s="44">
        <v>1.0</v>
      </c>
      <c r="D228" s="44" t="s">
        <v>11629</v>
      </c>
      <c r="E228" s="6" t="s">
        <v>11630</v>
      </c>
      <c r="F228" s="6" t="s">
        <v>1902</v>
      </c>
      <c r="G228" s="6" t="s">
        <v>1952</v>
      </c>
      <c r="H228" s="6" t="s">
        <v>21</v>
      </c>
      <c r="I228" s="6" t="s">
        <v>11631</v>
      </c>
      <c r="J228" s="44">
        <v>2023.0</v>
      </c>
      <c r="K228" s="109"/>
      <c r="L228" s="6" t="s">
        <v>2505</v>
      </c>
      <c r="M228" s="6" t="s">
        <v>12</v>
      </c>
      <c r="N228" s="6" t="s">
        <v>11057</v>
      </c>
      <c r="O228" s="6" t="s">
        <v>1743</v>
      </c>
      <c r="P228" s="6" t="s">
        <v>11084</v>
      </c>
      <c r="Q228" s="45"/>
      <c r="R228" s="6" t="s">
        <v>11057</v>
      </c>
    </row>
    <row r="229" ht="12.75" customHeight="1">
      <c r="A229" s="44">
        <v>2024.0</v>
      </c>
      <c r="B229" s="6" t="s">
        <v>11849</v>
      </c>
      <c r="C229" s="44">
        <v>1.0</v>
      </c>
      <c r="D229" s="44" t="s">
        <v>2776</v>
      </c>
      <c r="E229" s="6" t="s">
        <v>2777</v>
      </c>
      <c r="F229" s="6" t="s">
        <v>1905</v>
      </c>
      <c r="G229" s="6" t="s">
        <v>1924</v>
      </c>
      <c r="H229" s="6" t="s">
        <v>25</v>
      </c>
      <c r="I229" s="6" t="s">
        <v>2778</v>
      </c>
      <c r="J229" s="44">
        <v>2023.0</v>
      </c>
      <c r="K229" s="109"/>
      <c r="L229" s="6" t="s">
        <v>2771</v>
      </c>
      <c r="M229" s="6" t="s">
        <v>112</v>
      </c>
      <c r="N229" s="6" t="s">
        <v>11057</v>
      </c>
      <c r="O229" s="6" t="s">
        <v>1736</v>
      </c>
      <c r="P229" s="6" t="s">
        <v>837</v>
      </c>
      <c r="Q229" s="45">
        <v>20000.0</v>
      </c>
      <c r="R229" s="6" t="s">
        <v>11057</v>
      </c>
    </row>
    <row r="230" ht="12.75" customHeight="1">
      <c r="A230" s="44">
        <v>2024.0</v>
      </c>
      <c r="B230" s="6" t="s">
        <v>11849</v>
      </c>
      <c r="C230" s="44">
        <v>1.0</v>
      </c>
      <c r="D230" s="44" t="s">
        <v>9095</v>
      </c>
      <c r="E230" s="6" t="s">
        <v>9096</v>
      </c>
      <c r="F230" s="6" t="s">
        <v>1902</v>
      </c>
      <c r="G230" s="6" t="s">
        <v>1924</v>
      </c>
      <c r="H230" s="6" t="s">
        <v>156</v>
      </c>
      <c r="I230" s="6" t="s">
        <v>9097</v>
      </c>
      <c r="J230" s="44">
        <v>2023.0</v>
      </c>
      <c r="K230" s="109"/>
      <c r="L230" s="6" t="s">
        <v>2205</v>
      </c>
      <c r="M230" s="6" t="s">
        <v>9098</v>
      </c>
      <c r="N230" s="6" t="s">
        <v>11057</v>
      </c>
      <c r="O230" s="6" t="s">
        <v>1589</v>
      </c>
      <c r="P230" s="6" t="s">
        <v>603</v>
      </c>
      <c r="Q230" s="45">
        <v>33000.0</v>
      </c>
      <c r="R230" s="6" t="s">
        <v>11057</v>
      </c>
    </row>
    <row r="231" ht="12.75" customHeight="1">
      <c r="A231" s="44">
        <v>2024.0</v>
      </c>
      <c r="B231" s="6" t="s">
        <v>11849</v>
      </c>
      <c r="C231" s="44">
        <v>1.0</v>
      </c>
      <c r="D231" s="44" t="s">
        <v>10996</v>
      </c>
      <c r="E231" s="6" t="s">
        <v>10997</v>
      </c>
      <c r="F231" s="6" t="s">
        <v>1905</v>
      </c>
      <c r="G231" s="6" t="s">
        <v>1952</v>
      </c>
      <c r="H231" s="6" t="s">
        <v>160</v>
      </c>
      <c r="I231" s="6" t="s">
        <v>10998</v>
      </c>
      <c r="J231" s="44">
        <v>2023.0</v>
      </c>
      <c r="K231" s="109"/>
      <c r="L231" s="6" t="s">
        <v>2205</v>
      </c>
      <c r="M231" s="6" t="s">
        <v>11867</v>
      </c>
      <c r="N231" s="6" t="s">
        <v>11057</v>
      </c>
      <c r="O231" s="6" t="s">
        <v>1729</v>
      </c>
      <c r="P231" s="6" t="s">
        <v>9469</v>
      </c>
      <c r="Q231" s="45">
        <v>25000.0</v>
      </c>
      <c r="R231" s="6" t="s">
        <v>11057</v>
      </c>
    </row>
    <row r="232" ht="12.75" customHeight="1">
      <c r="A232" s="44">
        <v>2024.0</v>
      </c>
      <c r="B232" s="6" t="s">
        <v>11849</v>
      </c>
      <c r="C232" s="44">
        <v>1.0</v>
      </c>
      <c r="D232" s="44" t="s">
        <v>11632</v>
      </c>
      <c r="E232" s="6" t="s">
        <v>11633</v>
      </c>
      <c r="F232" s="6" t="s">
        <v>1902</v>
      </c>
      <c r="G232" s="6" t="s">
        <v>1924</v>
      </c>
      <c r="H232" s="6" t="s">
        <v>50</v>
      </c>
      <c r="I232" s="6" t="s">
        <v>11634</v>
      </c>
      <c r="J232" s="44">
        <v>2023.0</v>
      </c>
      <c r="K232" s="109"/>
      <c r="L232" s="6" t="s">
        <v>2314</v>
      </c>
      <c r="M232" s="6" t="s">
        <v>66</v>
      </c>
      <c r="N232" s="6" t="s">
        <v>11057</v>
      </c>
      <c r="O232" s="6" t="s">
        <v>1726</v>
      </c>
      <c r="P232" s="6" t="s">
        <v>11084</v>
      </c>
      <c r="Q232" s="45"/>
      <c r="R232" s="6" t="s">
        <v>11057</v>
      </c>
    </row>
    <row r="233" ht="12.75" customHeight="1">
      <c r="A233" s="44">
        <v>2024.0</v>
      </c>
      <c r="B233" s="6" t="s">
        <v>11849</v>
      </c>
      <c r="C233" s="44">
        <v>1.0</v>
      </c>
      <c r="D233" s="44" t="s">
        <v>2873</v>
      </c>
      <c r="E233" s="6" t="s">
        <v>2874</v>
      </c>
      <c r="F233" s="6" t="s">
        <v>1902</v>
      </c>
      <c r="G233" s="6" t="s">
        <v>1924</v>
      </c>
      <c r="H233" s="6" t="s">
        <v>26</v>
      </c>
      <c r="I233" s="6" t="s">
        <v>2875</v>
      </c>
      <c r="J233" s="44">
        <v>2023.0</v>
      </c>
      <c r="K233" s="109"/>
      <c r="L233" s="6" t="s">
        <v>2422</v>
      </c>
      <c r="M233" s="6" t="s">
        <v>2314</v>
      </c>
      <c r="N233" s="6" t="s">
        <v>11057</v>
      </c>
      <c r="O233" s="6" t="s">
        <v>1774</v>
      </c>
      <c r="P233" s="6" t="s">
        <v>1039</v>
      </c>
      <c r="Q233" s="45">
        <v>50000.0</v>
      </c>
      <c r="R233" s="6" t="s">
        <v>11057</v>
      </c>
    </row>
    <row r="234" ht="12.75" customHeight="1">
      <c r="A234" s="44">
        <v>2024.0</v>
      </c>
      <c r="B234" s="6" t="s">
        <v>11849</v>
      </c>
      <c r="C234" s="44">
        <v>1.0</v>
      </c>
      <c r="D234" s="44" t="s">
        <v>9099</v>
      </c>
      <c r="E234" s="6" t="s">
        <v>9100</v>
      </c>
      <c r="F234" s="6" t="s">
        <v>1902</v>
      </c>
      <c r="G234" s="6" t="s">
        <v>1952</v>
      </c>
      <c r="H234" s="6" t="s">
        <v>156</v>
      </c>
      <c r="I234" s="6" t="s">
        <v>9101</v>
      </c>
      <c r="J234" s="44">
        <v>2023.0</v>
      </c>
      <c r="K234" s="109"/>
      <c r="L234" s="6" t="s">
        <v>2205</v>
      </c>
      <c r="M234" s="6" t="s">
        <v>127</v>
      </c>
      <c r="N234" s="6" t="s">
        <v>11057</v>
      </c>
      <c r="O234" s="6" t="s">
        <v>1684</v>
      </c>
      <c r="P234" s="6" t="s">
        <v>767</v>
      </c>
      <c r="Q234" s="45">
        <v>4000.0</v>
      </c>
      <c r="R234" s="6" t="s">
        <v>11057</v>
      </c>
    </row>
    <row r="235" ht="12.75" customHeight="1">
      <c r="A235" s="44">
        <v>2024.0</v>
      </c>
      <c r="B235" s="6" t="s">
        <v>11849</v>
      </c>
      <c r="C235" s="44">
        <v>1.0</v>
      </c>
      <c r="D235" s="44" t="s">
        <v>6212</v>
      </c>
      <c r="E235" s="6" t="s">
        <v>6213</v>
      </c>
      <c r="F235" s="6" t="s">
        <v>1905</v>
      </c>
      <c r="G235" s="6" t="s">
        <v>1924</v>
      </c>
      <c r="H235" s="6" t="s">
        <v>107</v>
      </c>
      <c r="I235" s="6" t="s">
        <v>6214</v>
      </c>
      <c r="J235" s="44">
        <v>2023.0</v>
      </c>
      <c r="K235" s="109"/>
      <c r="L235" s="6" t="s">
        <v>2205</v>
      </c>
      <c r="M235" s="6" t="s">
        <v>48</v>
      </c>
      <c r="N235" s="6" t="s">
        <v>11057</v>
      </c>
      <c r="O235" s="6" t="s">
        <v>1548</v>
      </c>
      <c r="P235" s="6" t="s">
        <v>233</v>
      </c>
      <c r="Q235" s="45">
        <v>40000.0</v>
      </c>
      <c r="R235" s="6" t="s">
        <v>11057</v>
      </c>
    </row>
    <row r="236" ht="12.75" customHeight="1">
      <c r="A236" s="44">
        <v>2024.0</v>
      </c>
      <c r="B236" s="6" t="s">
        <v>11849</v>
      </c>
      <c r="C236" s="44">
        <v>1.0</v>
      </c>
      <c r="D236" s="44" t="s">
        <v>10625</v>
      </c>
      <c r="E236" s="6" t="s">
        <v>10626</v>
      </c>
      <c r="F236" s="6" t="s">
        <v>1902</v>
      </c>
      <c r="G236" s="6" t="s">
        <v>1924</v>
      </c>
      <c r="H236" s="6" t="s">
        <v>130</v>
      </c>
      <c r="I236" s="6" t="s">
        <v>10627</v>
      </c>
      <c r="J236" s="44">
        <v>2023.0</v>
      </c>
      <c r="K236" s="109"/>
      <c r="L236" s="6" t="s">
        <v>112</v>
      </c>
      <c r="M236" s="6" t="s">
        <v>2505</v>
      </c>
      <c r="N236" s="6" t="s">
        <v>11057</v>
      </c>
      <c r="O236" s="6" t="s">
        <v>1454</v>
      </c>
      <c r="P236" s="6" t="s">
        <v>9469</v>
      </c>
      <c r="Q236" s="45">
        <v>12000.0</v>
      </c>
      <c r="R236" s="6" t="s">
        <v>11868</v>
      </c>
    </row>
    <row r="237" ht="12.75" customHeight="1">
      <c r="A237" s="44">
        <v>2024.0</v>
      </c>
      <c r="B237" s="6" t="s">
        <v>11849</v>
      </c>
      <c r="C237" s="44">
        <v>1.0</v>
      </c>
      <c r="D237" s="44" t="s">
        <v>3415</v>
      </c>
      <c r="E237" s="6" t="s">
        <v>3416</v>
      </c>
      <c r="F237" s="6" t="s">
        <v>1905</v>
      </c>
      <c r="G237" s="6" t="s">
        <v>1924</v>
      </c>
      <c r="H237" s="6" t="s">
        <v>40</v>
      </c>
      <c r="I237" s="6" t="s">
        <v>3417</v>
      </c>
      <c r="J237" s="44">
        <v>2023.0</v>
      </c>
      <c r="K237" s="109"/>
      <c r="L237" s="6" t="s">
        <v>58</v>
      </c>
      <c r="M237" s="6" t="s">
        <v>44</v>
      </c>
      <c r="N237" s="6" t="s">
        <v>11057</v>
      </c>
      <c r="O237" s="6" t="s">
        <v>1827</v>
      </c>
      <c r="P237" s="6" t="s">
        <v>1306</v>
      </c>
      <c r="Q237" s="45">
        <v>8000.0</v>
      </c>
      <c r="R237" s="6" t="s">
        <v>11057</v>
      </c>
    </row>
    <row r="238" ht="12.75" customHeight="1">
      <c r="A238" s="44">
        <v>2024.0</v>
      </c>
      <c r="B238" s="6" t="s">
        <v>11849</v>
      </c>
      <c r="C238" s="44">
        <v>1.0</v>
      </c>
      <c r="D238" s="44" t="s">
        <v>8345</v>
      </c>
      <c r="E238" s="6" t="s">
        <v>8346</v>
      </c>
      <c r="F238" s="6" t="s">
        <v>1902</v>
      </c>
      <c r="G238" s="6" t="s">
        <v>1924</v>
      </c>
      <c r="H238" s="6" t="s">
        <v>141</v>
      </c>
      <c r="I238" s="6" t="s">
        <v>8347</v>
      </c>
      <c r="J238" s="44">
        <v>2023.0</v>
      </c>
      <c r="K238" s="109"/>
      <c r="L238" s="6" t="s">
        <v>2387</v>
      </c>
      <c r="M238" s="6" t="s">
        <v>8348</v>
      </c>
      <c r="N238" s="6" t="s">
        <v>11057</v>
      </c>
      <c r="O238" s="6" t="s">
        <v>1821</v>
      </c>
      <c r="P238" s="6" t="s">
        <v>177</v>
      </c>
      <c r="Q238" s="45">
        <v>50000.0</v>
      </c>
      <c r="R238" s="6" t="s">
        <v>11057</v>
      </c>
    </row>
    <row r="239" ht="12.75" customHeight="1">
      <c r="A239" s="44">
        <v>2024.0</v>
      </c>
      <c r="B239" s="6" t="s">
        <v>11849</v>
      </c>
      <c r="C239" s="44">
        <v>1.0</v>
      </c>
      <c r="D239" s="44" t="s">
        <v>7321</v>
      </c>
      <c r="E239" s="6" t="s">
        <v>7322</v>
      </c>
      <c r="F239" s="6" t="s">
        <v>1905</v>
      </c>
      <c r="G239" s="6" t="s">
        <v>1952</v>
      </c>
      <c r="H239" s="6" t="s">
        <v>128</v>
      </c>
      <c r="I239" s="6" t="s">
        <v>7323</v>
      </c>
      <c r="J239" s="44">
        <v>2023.0</v>
      </c>
      <c r="K239" s="109"/>
      <c r="L239" s="6" t="s">
        <v>3882</v>
      </c>
      <c r="M239" s="6" t="s">
        <v>130</v>
      </c>
      <c r="N239" s="6" t="s">
        <v>11057</v>
      </c>
      <c r="O239" s="6" t="s">
        <v>1878</v>
      </c>
      <c r="P239" s="6" t="s">
        <v>932</v>
      </c>
      <c r="Q239" s="45">
        <v>30000.0</v>
      </c>
      <c r="R239" s="6" t="s">
        <v>11869</v>
      </c>
    </row>
    <row r="240" ht="12.75" customHeight="1">
      <c r="A240" s="44">
        <v>2024.0</v>
      </c>
      <c r="B240" s="6" t="s">
        <v>11849</v>
      </c>
      <c r="C240" s="44">
        <v>1.0</v>
      </c>
      <c r="D240" s="44" t="s">
        <v>9014</v>
      </c>
      <c r="E240" s="6" t="s">
        <v>9015</v>
      </c>
      <c r="F240" s="6" t="s">
        <v>1902</v>
      </c>
      <c r="G240" s="6" t="s">
        <v>1924</v>
      </c>
      <c r="H240" s="6" t="s">
        <v>155</v>
      </c>
      <c r="I240" s="6" t="s">
        <v>9016</v>
      </c>
      <c r="J240" s="44">
        <v>2023.0</v>
      </c>
      <c r="K240" s="109"/>
      <c r="L240" s="6" t="s">
        <v>88</v>
      </c>
      <c r="M240" s="6" t="s">
        <v>6903</v>
      </c>
      <c r="N240" s="6" t="s">
        <v>11057</v>
      </c>
      <c r="O240" s="6" t="s">
        <v>1669</v>
      </c>
      <c r="P240" s="6" t="s">
        <v>248</v>
      </c>
      <c r="Q240" s="45">
        <v>5000.0</v>
      </c>
      <c r="R240" s="6" t="s">
        <v>11057</v>
      </c>
    </row>
    <row r="241" ht="12.75" customHeight="1">
      <c r="A241" s="44">
        <v>2024.0</v>
      </c>
      <c r="B241" s="6" t="s">
        <v>11849</v>
      </c>
      <c r="C241" s="44">
        <v>1.0</v>
      </c>
      <c r="D241" s="44" t="s">
        <v>3379</v>
      </c>
      <c r="E241" s="6" t="s">
        <v>3380</v>
      </c>
      <c r="F241" s="6" t="s">
        <v>1902</v>
      </c>
      <c r="G241" s="6" t="s">
        <v>1924</v>
      </c>
      <c r="H241" s="6" t="s">
        <v>39</v>
      </c>
      <c r="I241" s="6" t="s">
        <v>3381</v>
      </c>
      <c r="J241" s="44">
        <v>2023.0</v>
      </c>
      <c r="K241" s="109"/>
      <c r="L241" s="6" t="s">
        <v>88</v>
      </c>
      <c r="M241" s="6" t="s">
        <v>3382</v>
      </c>
      <c r="N241" s="6" t="s">
        <v>11057</v>
      </c>
      <c r="O241" s="6" t="s">
        <v>1774</v>
      </c>
      <c r="P241" s="6" t="s">
        <v>600</v>
      </c>
      <c r="Q241" s="45">
        <v>60000.0</v>
      </c>
      <c r="R241" s="6" t="s">
        <v>11057</v>
      </c>
    </row>
    <row r="242" ht="12.75" customHeight="1">
      <c r="A242" s="44">
        <v>2024.0</v>
      </c>
      <c r="B242" s="6" t="s">
        <v>11849</v>
      </c>
      <c r="C242" s="44">
        <v>1.0</v>
      </c>
      <c r="D242" s="44" t="s">
        <v>4423</v>
      </c>
      <c r="E242" s="6" t="s">
        <v>4424</v>
      </c>
      <c r="F242" s="6" t="s">
        <v>1905</v>
      </c>
      <c r="G242" s="6" t="s">
        <v>1924</v>
      </c>
      <c r="H242" s="6" t="s">
        <v>70</v>
      </c>
      <c r="I242" s="6" t="s">
        <v>4425</v>
      </c>
      <c r="J242" s="44">
        <v>2023.0</v>
      </c>
      <c r="K242" s="109"/>
      <c r="L242" s="6" t="s">
        <v>146</v>
      </c>
      <c r="M242" s="6" t="s">
        <v>2484</v>
      </c>
      <c r="N242" s="6" t="s">
        <v>11057</v>
      </c>
      <c r="O242" s="6" t="s">
        <v>1693</v>
      </c>
      <c r="P242" s="6" t="s">
        <v>1205</v>
      </c>
      <c r="Q242" s="45">
        <v>40000.0</v>
      </c>
      <c r="R242" s="6" t="s">
        <v>11057</v>
      </c>
    </row>
    <row r="243" ht="12.75" customHeight="1">
      <c r="A243" s="44">
        <v>2024.0</v>
      </c>
      <c r="B243" s="6" t="s">
        <v>11849</v>
      </c>
      <c r="C243" s="44">
        <v>1.0</v>
      </c>
      <c r="D243" s="44" t="s">
        <v>2374</v>
      </c>
      <c r="E243" s="6" t="s">
        <v>2375</v>
      </c>
      <c r="F243" s="6" t="s">
        <v>1902</v>
      </c>
      <c r="G243" s="6" t="s">
        <v>1924</v>
      </c>
      <c r="H243" s="6" t="s">
        <v>16</v>
      </c>
      <c r="I243" s="6" t="s">
        <v>2376</v>
      </c>
      <c r="J243" s="44">
        <v>2023.0</v>
      </c>
      <c r="K243" s="109"/>
      <c r="L243" s="6" t="s">
        <v>88</v>
      </c>
      <c r="M243" s="6" t="s">
        <v>9</v>
      </c>
      <c r="N243" s="6" t="s">
        <v>11057</v>
      </c>
      <c r="O243" s="6" t="s">
        <v>1714</v>
      </c>
      <c r="P243" s="6" t="s">
        <v>309</v>
      </c>
      <c r="Q243" s="45">
        <v>30000.0</v>
      </c>
      <c r="R243" s="6" t="s">
        <v>11057</v>
      </c>
    </row>
    <row r="244" ht="12.75" customHeight="1">
      <c r="A244" s="44">
        <v>2024.0</v>
      </c>
      <c r="B244" s="6" t="s">
        <v>11849</v>
      </c>
      <c r="C244" s="44">
        <v>1.0</v>
      </c>
      <c r="D244" s="44" t="s">
        <v>3418</v>
      </c>
      <c r="E244" s="6" t="s">
        <v>3419</v>
      </c>
      <c r="F244" s="6" t="s">
        <v>1905</v>
      </c>
      <c r="G244" s="6" t="s">
        <v>1924</v>
      </c>
      <c r="H244" s="6" t="s">
        <v>40</v>
      </c>
      <c r="I244" s="6" t="s">
        <v>3420</v>
      </c>
      <c r="J244" s="44">
        <v>2023.0</v>
      </c>
      <c r="K244" s="109"/>
      <c r="L244" s="6" t="s">
        <v>58</v>
      </c>
      <c r="M244" s="6" t="s">
        <v>3421</v>
      </c>
      <c r="N244" s="6" t="s">
        <v>11057</v>
      </c>
      <c r="O244" s="6" t="s">
        <v>1614</v>
      </c>
      <c r="P244" s="6" t="s">
        <v>891</v>
      </c>
      <c r="Q244" s="45">
        <v>7000.0</v>
      </c>
      <c r="R244" s="6" t="s">
        <v>11057</v>
      </c>
    </row>
    <row r="245" ht="12.75" customHeight="1">
      <c r="A245" s="44">
        <v>2024.0</v>
      </c>
      <c r="B245" s="6" t="s">
        <v>11849</v>
      </c>
      <c r="C245" s="44">
        <v>1.0</v>
      </c>
      <c r="D245" s="44" t="s">
        <v>2377</v>
      </c>
      <c r="E245" s="6" t="s">
        <v>2378</v>
      </c>
      <c r="F245" s="6" t="s">
        <v>1902</v>
      </c>
      <c r="G245" s="6" t="s">
        <v>1924</v>
      </c>
      <c r="H245" s="6" t="s">
        <v>16</v>
      </c>
      <c r="I245" s="6" t="s">
        <v>2379</v>
      </c>
      <c r="J245" s="44">
        <v>2023.0</v>
      </c>
      <c r="K245" s="109"/>
      <c r="L245" s="6" t="s">
        <v>88</v>
      </c>
      <c r="M245" s="6" t="s">
        <v>127</v>
      </c>
      <c r="N245" s="6" t="s">
        <v>11057</v>
      </c>
      <c r="O245" s="6" t="s">
        <v>1874</v>
      </c>
      <c r="P245" s="6" t="s">
        <v>653</v>
      </c>
      <c r="Q245" s="45">
        <v>50000.0</v>
      </c>
      <c r="R245" s="6" t="s">
        <v>11870</v>
      </c>
    </row>
    <row r="246" ht="12.75" customHeight="1">
      <c r="A246" s="44">
        <v>2024.0</v>
      </c>
      <c r="B246" s="6" t="s">
        <v>11849</v>
      </c>
      <c r="C246" s="44">
        <v>1.0</v>
      </c>
      <c r="D246" s="44" t="s">
        <v>4574</v>
      </c>
      <c r="E246" s="6" t="s">
        <v>4575</v>
      </c>
      <c r="F246" s="6" t="s">
        <v>1905</v>
      </c>
      <c r="G246" s="6" t="s">
        <v>1924</v>
      </c>
      <c r="H246" s="6" t="s">
        <v>71</v>
      </c>
      <c r="I246" s="6" t="s">
        <v>4576</v>
      </c>
      <c r="J246" s="44">
        <v>2023.0</v>
      </c>
      <c r="K246" s="109"/>
      <c r="L246" s="6" t="s">
        <v>70</v>
      </c>
      <c r="M246" s="6" t="s">
        <v>2391</v>
      </c>
      <c r="N246" s="6" t="s">
        <v>11057</v>
      </c>
      <c r="O246" s="6" t="s">
        <v>1620</v>
      </c>
      <c r="P246" s="6" t="s">
        <v>931</v>
      </c>
      <c r="Q246" s="45">
        <v>52000.0</v>
      </c>
      <c r="R246" s="6" t="s">
        <v>11057</v>
      </c>
    </row>
    <row r="247" ht="12.75" customHeight="1">
      <c r="A247" s="44">
        <v>2024.0</v>
      </c>
      <c r="B247" s="6" t="s">
        <v>11849</v>
      </c>
      <c r="C247" s="44">
        <v>1.0</v>
      </c>
      <c r="D247" s="44" t="s">
        <v>5274</v>
      </c>
      <c r="E247" s="6" t="s">
        <v>5275</v>
      </c>
      <c r="F247" s="6" t="s">
        <v>1902</v>
      </c>
      <c r="G247" s="6" t="s">
        <v>1924</v>
      </c>
      <c r="H247" s="6" t="s">
        <v>90</v>
      </c>
      <c r="I247" s="6" t="s">
        <v>5276</v>
      </c>
      <c r="J247" s="44">
        <v>2023.0</v>
      </c>
      <c r="K247" s="109"/>
      <c r="L247" s="6" t="s">
        <v>111</v>
      </c>
      <c r="M247" s="6" t="s">
        <v>3486</v>
      </c>
      <c r="N247" s="6" t="s">
        <v>11057</v>
      </c>
      <c r="O247" s="6" t="s">
        <v>1543</v>
      </c>
      <c r="P247" s="6" t="s">
        <v>1252</v>
      </c>
      <c r="Q247" s="45">
        <v>14000.0</v>
      </c>
      <c r="R247" s="6" t="s">
        <v>11057</v>
      </c>
    </row>
    <row r="248" ht="12.75" customHeight="1">
      <c r="A248" s="44">
        <v>2024.0</v>
      </c>
      <c r="B248" s="6" t="s">
        <v>11849</v>
      </c>
      <c r="C248" s="44">
        <v>1.0</v>
      </c>
      <c r="D248" s="44" t="s">
        <v>4182</v>
      </c>
      <c r="E248" s="6" t="s">
        <v>4183</v>
      </c>
      <c r="F248" s="6" t="s">
        <v>1905</v>
      </c>
      <c r="G248" s="6" t="s">
        <v>1952</v>
      </c>
      <c r="H248" s="6" t="s">
        <v>62</v>
      </c>
      <c r="I248" s="6" t="s">
        <v>4184</v>
      </c>
      <c r="J248" s="44">
        <v>2023.0</v>
      </c>
      <c r="K248" s="109"/>
      <c r="L248" s="6" t="s">
        <v>2205</v>
      </c>
      <c r="M248" s="6" t="s">
        <v>2477</v>
      </c>
      <c r="N248" s="6" t="s">
        <v>11057</v>
      </c>
      <c r="O248" s="6" t="s">
        <v>1873</v>
      </c>
      <c r="P248" s="6" t="s">
        <v>561</v>
      </c>
      <c r="Q248" s="45">
        <v>37000.0</v>
      </c>
      <c r="R248" s="6" t="s">
        <v>11057</v>
      </c>
    </row>
    <row r="249" ht="12.75" customHeight="1">
      <c r="A249" s="44">
        <v>2024.0</v>
      </c>
      <c r="B249" s="6" t="s">
        <v>11849</v>
      </c>
      <c r="C249" s="44">
        <v>1.0</v>
      </c>
      <c r="D249" s="44" t="s">
        <v>2177</v>
      </c>
      <c r="E249" s="6" t="s">
        <v>2178</v>
      </c>
      <c r="F249" s="6" t="s">
        <v>1902</v>
      </c>
      <c r="G249" s="6" t="s">
        <v>1924</v>
      </c>
      <c r="H249" s="6" t="s">
        <v>13</v>
      </c>
      <c r="I249" s="6" t="s">
        <v>2179</v>
      </c>
      <c r="J249" s="44">
        <v>2023.0</v>
      </c>
      <c r="K249" s="109"/>
      <c r="L249" s="6" t="s">
        <v>130</v>
      </c>
      <c r="M249" s="6" t="s">
        <v>127</v>
      </c>
      <c r="N249" s="6" t="s">
        <v>11057</v>
      </c>
      <c r="O249" s="6" t="s">
        <v>1853</v>
      </c>
      <c r="P249" s="6" t="s">
        <v>636</v>
      </c>
      <c r="Q249" s="45">
        <v>18000.0</v>
      </c>
      <c r="R249" s="6" t="s">
        <v>11057</v>
      </c>
    </row>
    <row r="250" ht="12.75" customHeight="1">
      <c r="A250" s="44">
        <v>2024.0</v>
      </c>
      <c r="B250" s="6" t="s">
        <v>11849</v>
      </c>
      <c r="C250" s="44">
        <v>1.0</v>
      </c>
      <c r="D250" s="44" t="s">
        <v>8745</v>
      </c>
      <c r="E250" s="6" t="s">
        <v>8746</v>
      </c>
      <c r="F250" s="6" t="s">
        <v>1902</v>
      </c>
      <c r="G250" s="6" t="s">
        <v>1924</v>
      </c>
      <c r="H250" s="6" t="s">
        <v>150</v>
      </c>
      <c r="I250" s="6" t="s">
        <v>8747</v>
      </c>
      <c r="J250" s="44">
        <v>2023.0</v>
      </c>
      <c r="K250" s="109"/>
      <c r="L250" s="6" t="s">
        <v>48</v>
      </c>
      <c r="M250" s="6" t="s">
        <v>79</v>
      </c>
      <c r="N250" s="6" t="s">
        <v>11057</v>
      </c>
      <c r="O250" s="6" t="s">
        <v>1454</v>
      </c>
      <c r="P250" s="6" t="s">
        <v>690</v>
      </c>
      <c r="Q250" s="45">
        <v>1000.0</v>
      </c>
      <c r="R250" s="6" t="s">
        <v>11871</v>
      </c>
    </row>
    <row r="251" ht="12.75" customHeight="1">
      <c r="A251" s="44">
        <v>2024.0</v>
      </c>
      <c r="B251" s="6" t="s">
        <v>11849</v>
      </c>
      <c r="C251" s="44">
        <v>1.0</v>
      </c>
      <c r="D251" s="44" t="s">
        <v>10384</v>
      </c>
      <c r="E251" s="6" t="s">
        <v>10385</v>
      </c>
      <c r="F251" s="6" t="s">
        <v>1905</v>
      </c>
      <c r="G251" s="6" t="s">
        <v>1924</v>
      </c>
      <c r="H251" s="6" t="s">
        <v>107</v>
      </c>
      <c r="I251" s="6" t="s">
        <v>10386</v>
      </c>
      <c r="J251" s="44">
        <v>2023.0</v>
      </c>
      <c r="K251" s="109"/>
      <c r="L251" s="6" t="s">
        <v>2205</v>
      </c>
      <c r="M251" s="6" t="s">
        <v>79</v>
      </c>
      <c r="N251" s="6" t="s">
        <v>11057</v>
      </c>
      <c r="O251" s="6" t="s">
        <v>1690</v>
      </c>
      <c r="P251" s="6" t="s">
        <v>9465</v>
      </c>
      <c r="Q251" s="45">
        <v>9000.0</v>
      </c>
      <c r="R251" s="6" t="s">
        <v>11057</v>
      </c>
    </row>
    <row r="252" ht="12.75" customHeight="1">
      <c r="A252" s="44">
        <v>2024.0</v>
      </c>
      <c r="B252" s="6" t="s">
        <v>11849</v>
      </c>
      <c r="C252" s="44">
        <v>1.0</v>
      </c>
      <c r="D252" s="44" t="s">
        <v>2906</v>
      </c>
      <c r="E252" s="6" t="s">
        <v>2907</v>
      </c>
      <c r="F252" s="6" t="s">
        <v>1905</v>
      </c>
      <c r="G252" s="6" t="s">
        <v>1924</v>
      </c>
      <c r="H252" s="6" t="s">
        <v>28</v>
      </c>
      <c r="I252" s="6" t="s">
        <v>2908</v>
      </c>
      <c r="J252" s="44">
        <v>2023.0</v>
      </c>
      <c r="K252" s="109"/>
      <c r="L252" s="6" t="s">
        <v>79</v>
      </c>
      <c r="M252" s="6" t="s">
        <v>48</v>
      </c>
      <c r="N252" s="6" t="s">
        <v>11057</v>
      </c>
      <c r="O252" s="6" t="s">
        <v>1726</v>
      </c>
      <c r="P252" s="6" t="s">
        <v>937</v>
      </c>
      <c r="Q252" s="45">
        <v>16000.0</v>
      </c>
      <c r="R252" s="6" t="s">
        <v>11057</v>
      </c>
    </row>
    <row r="253" ht="12.75" customHeight="1">
      <c r="A253" s="44">
        <v>2024.0</v>
      </c>
      <c r="B253" s="6" t="s">
        <v>11849</v>
      </c>
      <c r="C253" s="44">
        <v>1.0</v>
      </c>
      <c r="D253" s="44" t="s">
        <v>8748</v>
      </c>
      <c r="E253" s="6" t="s">
        <v>8749</v>
      </c>
      <c r="F253" s="6" t="s">
        <v>1902</v>
      </c>
      <c r="G253" s="6" t="s">
        <v>1924</v>
      </c>
      <c r="H253" s="6" t="s">
        <v>150</v>
      </c>
      <c r="I253" s="6" t="s">
        <v>8750</v>
      </c>
      <c r="J253" s="44">
        <v>2023.0</v>
      </c>
      <c r="K253" s="109"/>
      <c r="L253" s="6" t="s">
        <v>48</v>
      </c>
      <c r="M253" s="6" t="s">
        <v>130</v>
      </c>
      <c r="N253" s="6" t="s">
        <v>11057</v>
      </c>
      <c r="O253" s="6" t="s">
        <v>1567</v>
      </c>
      <c r="P253" s="6" t="s">
        <v>309</v>
      </c>
      <c r="Q253" s="45">
        <v>28000.0</v>
      </c>
      <c r="R253" s="6" t="s">
        <v>11057</v>
      </c>
    </row>
    <row r="254" ht="12.75" customHeight="1">
      <c r="A254" s="44">
        <v>2024.0</v>
      </c>
      <c r="B254" s="6" t="s">
        <v>11849</v>
      </c>
      <c r="C254" s="44">
        <v>1.0</v>
      </c>
      <c r="D254" s="44" t="s">
        <v>7489</v>
      </c>
      <c r="E254" s="6" t="s">
        <v>7490</v>
      </c>
      <c r="F254" s="6" t="s">
        <v>1902</v>
      </c>
      <c r="G254" s="6" t="s">
        <v>1924</v>
      </c>
      <c r="H254" s="6" t="s">
        <v>130</v>
      </c>
      <c r="I254" s="6" t="s">
        <v>7491</v>
      </c>
      <c r="J254" s="44">
        <v>2023.0</v>
      </c>
      <c r="K254" s="109"/>
      <c r="L254" s="6" t="s">
        <v>112</v>
      </c>
      <c r="M254" s="6" t="s">
        <v>111</v>
      </c>
      <c r="N254" s="6" t="s">
        <v>11057</v>
      </c>
      <c r="O254" s="6" t="s">
        <v>1839</v>
      </c>
      <c r="P254" s="6" t="s">
        <v>661</v>
      </c>
      <c r="Q254" s="45">
        <v>5000.0</v>
      </c>
      <c r="R254" s="6" t="s">
        <v>11057</v>
      </c>
    </row>
    <row r="255" ht="12.75" customHeight="1">
      <c r="A255" s="44">
        <v>2024.0</v>
      </c>
      <c r="B255" s="6" t="s">
        <v>11849</v>
      </c>
      <c r="C255" s="44">
        <v>1.0</v>
      </c>
      <c r="D255" s="44" t="s">
        <v>3877</v>
      </c>
      <c r="E255" s="6" t="s">
        <v>3878</v>
      </c>
      <c r="F255" s="6" t="s">
        <v>1905</v>
      </c>
      <c r="G255" s="6" t="s">
        <v>1952</v>
      </c>
      <c r="H255" s="6" t="s">
        <v>50</v>
      </c>
      <c r="I255" s="6" t="s">
        <v>3879</v>
      </c>
      <c r="J255" s="44">
        <v>2023.0</v>
      </c>
      <c r="K255" s="109"/>
      <c r="L255" s="6" t="s">
        <v>2314</v>
      </c>
      <c r="M255" s="6" t="s">
        <v>3337</v>
      </c>
      <c r="N255" s="6" t="s">
        <v>11057</v>
      </c>
      <c r="O255" s="6" t="s">
        <v>1839</v>
      </c>
      <c r="P255" s="6" t="s">
        <v>690</v>
      </c>
      <c r="Q255" s="45">
        <v>2000.0</v>
      </c>
      <c r="R255" s="6" t="s">
        <v>11057</v>
      </c>
    </row>
    <row r="256" ht="12.75" customHeight="1">
      <c r="A256" s="44">
        <v>2024.0</v>
      </c>
      <c r="B256" s="6" t="s">
        <v>11849</v>
      </c>
      <c r="C256" s="44">
        <v>1.0</v>
      </c>
      <c r="D256" s="44" t="s">
        <v>11635</v>
      </c>
      <c r="E256" s="6" t="s">
        <v>11636</v>
      </c>
      <c r="F256" s="6" t="s">
        <v>1905</v>
      </c>
      <c r="G256" s="6" t="s">
        <v>1924</v>
      </c>
      <c r="H256" s="6" t="s">
        <v>168</v>
      </c>
      <c r="I256" s="6" t="s">
        <v>11637</v>
      </c>
      <c r="J256" s="44">
        <v>2023.0</v>
      </c>
      <c r="K256" s="109"/>
      <c r="L256" s="6" t="s">
        <v>9385</v>
      </c>
      <c r="M256" s="6" t="s">
        <v>3730</v>
      </c>
      <c r="N256" s="6" t="s">
        <v>11057</v>
      </c>
      <c r="O256" s="6" t="s">
        <v>1736</v>
      </c>
      <c r="P256" s="6" t="s">
        <v>11084</v>
      </c>
      <c r="Q256" s="45"/>
      <c r="R256" s="6" t="s">
        <v>11057</v>
      </c>
    </row>
    <row r="257" ht="12.75" customHeight="1">
      <c r="A257" s="44">
        <v>2024.0</v>
      </c>
      <c r="B257" s="6" t="s">
        <v>11849</v>
      </c>
      <c r="C257" s="44">
        <v>1.0</v>
      </c>
      <c r="D257" s="44" t="s">
        <v>1962</v>
      </c>
      <c r="E257" s="6" t="s">
        <v>1963</v>
      </c>
      <c r="F257" s="6" t="s">
        <v>1905</v>
      </c>
      <c r="G257" s="6" t="s">
        <v>1924</v>
      </c>
      <c r="H257" s="6" t="s">
        <v>8</v>
      </c>
      <c r="I257" s="6" t="s">
        <v>1964</v>
      </c>
      <c r="J257" s="44">
        <v>2023.0</v>
      </c>
      <c r="K257" s="109"/>
      <c r="L257" s="6" t="s">
        <v>1926</v>
      </c>
      <c r="M257" s="6" t="s">
        <v>153</v>
      </c>
      <c r="N257" s="6" t="s">
        <v>11057</v>
      </c>
      <c r="O257" s="6" t="s">
        <v>1626</v>
      </c>
      <c r="P257" s="6" t="s">
        <v>687</v>
      </c>
      <c r="Q257" s="45">
        <v>32000.0</v>
      </c>
      <c r="R257" s="6" t="s">
        <v>11057</v>
      </c>
    </row>
    <row r="258" ht="12.75" customHeight="1">
      <c r="A258" s="44">
        <v>2024.0</v>
      </c>
      <c r="B258" s="6" t="s">
        <v>11849</v>
      </c>
      <c r="C258" s="44">
        <v>1.0</v>
      </c>
      <c r="D258" s="44" t="s">
        <v>4426</v>
      </c>
      <c r="E258" s="6" t="s">
        <v>4427</v>
      </c>
      <c r="F258" s="6" t="s">
        <v>1905</v>
      </c>
      <c r="G258" s="6" t="s">
        <v>1924</v>
      </c>
      <c r="H258" s="6" t="s">
        <v>70</v>
      </c>
      <c r="I258" s="6" t="s">
        <v>4428</v>
      </c>
      <c r="J258" s="44">
        <v>2023.0</v>
      </c>
      <c r="K258" s="109"/>
      <c r="L258" s="6" t="s">
        <v>146</v>
      </c>
      <c r="M258" s="6" t="s">
        <v>4429</v>
      </c>
      <c r="N258" s="6" t="s">
        <v>11057</v>
      </c>
      <c r="O258" s="6" t="s">
        <v>1874</v>
      </c>
      <c r="P258" s="6" t="s">
        <v>1128</v>
      </c>
      <c r="Q258" s="45">
        <v>9000.0</v>
      </c>
      <c r="R258" s="6" t="s">
        <v>11057</v>
      </c>
    </row>
    <row r="259" ht="12.75" customHeight="1">
      <c r="A259" s="44">
        <v>2024.0</v>
      </c>
      <c r="B259" s="6" t="s">
        <v>11849</v>
      </c>
      <c r="C259" s="44">
        <v>1.0</v>
      </c>
      <c r="D259" s="44" t="s">
        <v>6809</v>
      </c>
      <c r="E259" s="6" t="s">
        <v>6810</v>
      </c>
      <c r="F259" s="6" t="s">
        <v>1905</v>
      </c>
      <c r="G259" s="6" t="s">
        <v>1924</v>
      </c>
      <c r="H259" s="6" t="s">
        <v>116</v>
      </c>
      <c r="I259" s="6" t="s">
        <v>6811</v>
      </c>
      <c r="J259" s="44">
        <v>2023.0</v>
      </c>
      <c r="K259" s="109"/>
      <c r="L259" s="6" t="s">
        <v>2314</v>
      </c>
      <c r="M259" s="6" t="s">
        <v>2205</v>
      </c>
      <c r="N259" s="6" t="s">
        <v>11057</v>
      </c>
      <c r="O259" s="6" t="s">
        <v>1736</v>
      </c>
      <c r="P259" s="6" t="s">
        <v>746</v>
      </c>
      <c r="Q259" s="45">
        <v>17000.0</v>
      </c>
      <c r="R259" s="6" t="s">
        <v>11057</v>
      </c>
    </row>
    <row r="260" ht="12.75" customHeight="1">
      <c r="A260" s="44">
        <v>2024.0</v>
      </c>
      <c r="B260" s="6" t="s">
        <v>11849</v>
      </c>
      <c r="C260" s="44">
        <v>1.0</v>
      </c>
      <c r="D260" s="44" t="s">
        <v>2075</v>
      </c>
      <c r="E260" s="6" t="s">
        <v>2076</v>
      </c>
      <c r="F260" s="6" t="s">
        <v>1905</v>
      </c>
      <c r="G260" s="6" t="s">
        <v>1924</v>
      </c>
      <c r="H260" s="6" t="s">
        <v>9</v>
      </c>
      <c r="I260" s="6" t="s">
        <v>2077</v>
      </c>
      <c r="J260" s="44">
        <v>2023.0</v>
      </c>
      <c r="K260" s="109"/>
      <c r="L260" s="6" t="s">
        <v>2026</v>
      </c>
      <c r="M260" s="6" t="s">
        <v>58</v>
      </c>
      <c r="N260" s="6" t="s">
        <v>11057</v>
      </c>
      <c r="O260" s="6" t="s">
        <v>1534</v>
      </c>
      <c r="P260" s="6" t="s">
        <v>792</v>
      </c>
      <c r="Q260" s="45">
        <v>20000.0</v>
      </c>
      <c r="R260" s="6" t="s">
        <v>11057</v>
      </c>
    </row>
    <row r="261" ht="12.75" customHeight="1">
      <c r="A261" s="44">
        <v>2024.0</v>
      </c>
      <c r="B261" s="6" t="s">
        <v>11849</v>
      </c>
      <c r="C261" s="44">
        <v>1.0</v>
      </c>
      <c r="D261" s="44" t="s">
        <v>11638</v>
      </c>
      <c r="E261" s="6" t="s">
        <v>11639</v>
      </c>
      <c r="F261" s="6" t="s">
        <v>1902</v>
      </c>
      <c r="G261" s="6" t="s">
        <v>1924</v>
      </c>
      <c r="H261" s="6" t="s">
        <v>130</v>
      </c>
      <c r="I261" s="6" t="s">
        <v>11640</v>
      </c>
      <c r="J261" s="44">
        <v>2023.0</v>
      </c>
      <c r="K261" s="109"/>
      <c r="L261" s="6" t="s">
        <v>112</v>
      </c>
      <c r="M261" s="6" t="s">
        <v>3105</v>
      </c>
      <c r="N261" s="6" t="s">
        <v>11057</v>
      </c>
      <c r="O261" s="6" t="s">
        <v>1844</v>
      </c>
      <c r="P261" s="6" t="s">
        <v>11084</v>
      </c>
      <c r="Q261" s="45"/>
      <c r="R261" s="6" t="s">
        <v>11057</v>
      </c>
    </row>
    <row r="262" ht="12.75" customHeight="1">
      <c r="A262" s="44">
        <v>2024.0</v>
      </c>
      <c r="B262" s="6" t="s">
        <v>11849</v>
      </c>
      <c r="C262" s="44">
        <v>1.0</v>
      </c>
      <c r="D262" s="44" t="s">
        <v>4430</v>
      </c>
      <c r="E262" s="6" t="s">
        <v>4431</v>
      </c>
      <c r="F262" s="6" t="s">
        <v>1905</v>
      </c>
      <c r="G262" s="6" t="s">
        <v>1952</v>
      </c>
      <c r="H262" s="6" t="s">
        <v>70</v>
      </c>
      <c r="I262" s="6" t="s">
        <v>4432</v>
      </c>
      <c r="J262" s="44">
        <v>2023.0</v>
      </c>
      <c r="K262" s="109"/>
      <c r="L262" s="6" t="s">
        <v>146</v>
      </c>
      <c r="M262" s="6" t="s">
        <v>3337</v>
      </c>
      <c r="N262" s="6" t="s">
        <v>11057</v>
      </c>
      <c r="O262" s="6" t="s">
        <v>1844</v>
      </c>
      <c r="P262" s="6" t="s">
        <v>698</v>
      </c>
      <c r="Q262" s="45">
        <v>10000.0</v>
      </c>
      <c r="R262" s="6" t="s">
        <v>11057</v>
      </c>
    </row>
    <row r="263" ht="12.75" customHeight="1">
      <c r="A263" s="44">
        <v>2024.0</v>
      </c>
      <c r="B263" s="6" t="s">
        <v>11849</v>
      </c>
      <c r="C263" s="44">
        <v>1.0</v>
      </c>
      <c r="D263" s="44" t="s">
        <v>6009</v>
      </c>
      <c r="E263" s="6" t="s">
        <v>6010</v>
      </c>
      <c r="F263" s="6" t="s">
        <v>1902</v>
      </c>
      <c r="G263" s="6" t="s">
        <v>1924</v>
      </c>
      <c r="H263" s="6" t="s">
        <v>102</v>
      </c>
      <c r="I263" s="6" t="s">
        <v>6011</v>
      </c>
      <c r="J263" s="44">
        <v>2023.0</v>
      </c>
      <c r="K263" s="109"/>
      <c r="L263" s="6" t="s">
        <v>9</v>
      </c>
      <c r="M263" s="6" t="s">
        <v>2505</v>
      </c>
      <c r="N263" s="6" t="s">
        <v>11057</v>
      </c>
      <c r="O263" s="6" t="s">
        <v>1839</v>
      </c>
      <c r="P263" s="6" t="s">
        <v>653</v>
      </c>
      <c r="Q263" s="45">
        <v>20000.0</v>
      </c>
      <c r="R263" s="6" t="s">
        <v>11872</v>
      </c>
    </row>
    <row r="264" ht="12.75" customHeight="1">
      <c r="A264" s="44">
        <v>2024.0</v>
      </c>
      <c r="B264" s="6" t="s">
        <v>11849</v>
      </c>
      <c r="C264" s="44">
        <v>1.0</v>
      </c>
      <c r="D264" s="44" t="s">
        <v>9147</v>
      </c>
      <c r="E264" s="6" t="s">
        <v>9148</v>
      </c>
      <c r="F264" s="6" t="s">
        <v>1902</v>
      </c>
      <c r="G264" s="6" t="s">
        <v>1924</v>
      </c>
      <c r="H264" s="6" t="s">
        <v>158</v>
      </c>
      <c r="I264" s="6" t="s">
        <v>9149</v>
      </c>
      <c r="J264" s="44">
        <v>2023.0</v>
      </c>
      <c r="K264" s="109"/>
      <c r="L264" s="6" t="s">
        <v>2314</v>
      </c>
      <c r="M264" s="6" t="s">
        <v>2307</v>
      </c>
      <c r="N264" s="6" t="s">
        <v>11057</v>
      </c>
      <c r="O264" s="6" t="s">
        <v>1450</v>
      </c>
      <c r="P264" s="6" t="s">
        <v>540</v>
      </c>
      <c r="Q264" s="45">
        <v>40000.0</v>
      </c>
      <c r="R264" s="6" t="s">
        <v>11057</v>
      </c>
    </row>
    <row r="265" ht="12.75" customHeight="1">
      <c r="A265" s="44">
        <v>2024.0</v>
      </c>
      <c r="B265" s="6" t="s">
        <v>11849</v>
      </c>
      <c r="C265" s="44">
        <v>1.0</v>
      </c>
      <c r="D265" s="44" t="s">
        <v>11641</v>
      </c>
      <c r="E265" s="6" t="s">
        <v>11642</v>
      </c>
      <c r="F265" s="6" t="s">
        <v>1905</v>
      </c>
      <c r="G265" s="6" t="s">
        <v>1924</v>
      </c>
      <c r="H265" s="6" t="s">
        <v>64</v>
      </c>
      <c r="I265" s="6" t="s">
        <v>11643</v>
      </c>
      <c r="J265" s="44">
        <v>2023.0</v>
      </c>
      <c r="K265" s="109"/>
      <c r="L265" s="6" t="s">
        <v>2205</v>
      </c>
      <c r="M265" s="6" t="s">
        <v>2477</v>
      </c>
      <c r="N265" s="6" t="s">
        <v>11057</v>
      </c>
      <c r="O265" s="6" t="s">
        <v>1577</v>
      </c>
      <c r="P265" s="6" t="s">
        <v>11084</v>
      </c>
      <c r="Q265" s="45"/>
      <c r="R265" s="6" t="s">
        <v>11057</v>
      </c>
    </row>
    <row r="266" ht="12.75" customHeight="1">
      <c r="A266" s="44">
        <v>2024.0</v>
      </c>
      <c r="B266" s="6" t="s">
        <v>11849</v>
      </c>
      <c r="C266" s="44">
        <v>1.0</v>
      </c>
      <c r="D266" s="44" t="s">
        <v>5501</v>
      </c>
      <c r="E266" s="6" t="s">
        <v>5502</v>
      </c>
      <c r="F266" s="6" t="s">
        <v>1905</v>
      </c>
      <c r="G266" s="6" t="s">
        <v>1924</v>
      </c>
      <c r="H266" s="6" t="s">
        <v>94</v>
      </c>
      <c r="I266" s="6" t="s">
        <v>5503</v>
      </c>
      <c r="J266" s="44">
        <v>2023.0</v>
      </c>
      <c r="K266" s="109"/>
      <c r="L266" s="6" t="s">
        <v>93</v>
      </c>
      <c r="M266" s="6" t="s">
        <v>4669</v>
      </c>
      <c r="N266" s="6" t="s">
        <v>11057</v>
      </c>
      <c r="O266" s="6" t="s">
        <v>1567</v>
      </c>
      <c r="P266" s="6" t="s">
        <v>576</v>
      </c>
      <c r="Q266" s="45">
        <v>35000.0</v>
      </c>
      <c r="R266" s="6" t="s">
        <v>11057</v>
      </c>
    </row>
    <row r="267" ht="12.75" customHeight="1">
      <c r="A267" s="44">
        <v>2024.0</v>
      </c>
      <c r="B267" s="6" t="s">
        <v>11849</v>
      </c>
      <c r="C267" s="44">
        <v>1.0</v>
      </c>
      <c r="D267" s="44" t="s">
        <v>6282</v>
      </c>
      <c r="E267" s="6" t="s">
        <v>6283</v>
      </c>
      <c r="F267" s="6" t="s">
        <v>1905</v>
      </c>
      <c r="G267" s="6" t="s">
        <v>1924</v>
      </c>
      <c r="H267" s="6" t="s">
        <v>108</v>
      </c>
      <c r="I267" s="6" t="s">
        <v>6284</v>
      </c>
      <c r="J267" s="44">
        <v>2023.0</v>
      </c>
      <c r="K267" s="109"/>
      <c r="L267" s="6" t="s">
        <v>48</v>
      </c>
      <c r="M267" s="6" t="s">
        <v>4177</v>
      </c>
      <c r="N267" s="6" t="s">
        <v>11057</v>
      </c>
      <c r="O267" s="6" t="s">
        <v>1589</v>
      </c>
      <c r="P267" s="6" t="s">
        <v>494</v>
      </c>
      <c r="Q267" s="45">
        <v>14000.0</v>
      </c>
      <c r="R267" s="6" t="s">
        <v>11057</v>
      </c>
    </row>
    <row r="268" ht="12.75" customHeight="1">
      <c r="A268" s="44">
        <v>2024.0</v>
      </c>
      <c r="B268" s="6" t="s">
        <v>11849</v>
      </c>
      <c r="C268" s="44">
        <v>1.0</v>
      </c>
      <c r="D268" s="44" t="s">
        <v>2779</v>
      </c>
      <c r="E268" s="6" t="s">
        <v>2780</v>
      </c>
      <c r="F268" s="6" t="s">
        <v>1905</v>
      </c>
      <c r="G268" s="6" t="s">
        <v>1924</v>
      </c>
      <c r="H268" s="6" t="s">
        <v>25</v>
      </c>
      <c r="I268" s="6" t="s">
        <v>2781</v>
      </c>
      <c r="J268" s="44">
        <v>2023.0</v>
      </c>
      <c r="K268" s="109"/>
      <c r="L268" s="6" t="s">
        <v>2771</v>
      </c>
      <c r="M268" s="6" t="s">
        <v>2782</v>
      </c>
      <c r="N268" s="6" t="s">
        <v>11057</v>
      </c>
      <c r="O268" s="6" t="s">
        <v>1821</v>
      </c>
      <c r="P268" s="6" t="s">
        <v>1151</v>
      </c>
      <c r="Q268" s="45">
        <v>24000.0</v>
      </c>
      <c r="R268" s="6" t="s">
        <v>11057</v>
      </c>
    </row>
    <row r="269" ht="12.75" customHeight="1">
      <c r="A269" s="44">
        <v>2024.0</v>
      </c>
      <c r="B269" s="6" t="s">
        <v>11849</v>
      </c>
      <c r="C269" s="44">
        <v>1.0</v>
      </c>
      <c r="D269" s="44" t="s">
        <v>6285</v>
      </c>
      <c r="E269" s="6" t="s">
        <v>6286</v>
      </c>
      <c r="F269" s="6" t="s">
        <v>1902</v>
      </c>
      <c r="G269" s="6" t="s">
        <v>1952</v>
      </c>
      <c r="H269" s="6" t="s">
        <v>108</v>
      </c>
      <c r="I269" s="6" t="s">
        <v>6287</v>
      </c>
      <c r="J269" s="44">
        <v>2023.0</v>
      </c>
      <c r="K269" s="109"/>
      <c r="L269" s="6" t="s">
        <v>48</v>
      </c>
      <c r="M269" s="6" t="s">
        <v>2477</v>
      </c>
      <c r="N269" s="6" t="s">
        <v>11057</v>
      </c>
      <c r="O269" s="6" t="s">
        <v>1454</v>
      </c>
      <c r="P269" s="6" t="s">
        <v>316</v>
      </c>
      <c r="Q269" s="45">
        <v>65000.0</v>
      </c>
      <c r="R269" s="6" t="s">
        <v>11057</v>
      </c>
    </row>
    <row r="270" ht="12.75" customHeight="1">
      <c r="A270" s="44">
        <v>2024.0</v>
      </c>
      <c r="B270" s="6" t="s">
        <v>11849</v>
      </c>
      <c r="C270" s="44">
        <v>1.0</v>
      </c>
      <c r="D270" s="44" t="s">
        <v>3422</v>
      </c>
      <c r="E270" s="6" t="s">
        <v>3423</v>
      </c>
      <c r="F270" s="6" t="s">
        <v>1905</v>
      </c>
      <c r="G270" s="6" t="s">
        <v>3424</v>
      </c>
      <c r="H270" s="6" t="s">
        <v>40</v>
      </c>
      <c r="I270" s="6" t="s">
        <v>3425</v>
      </c>
      <c r="J270" s="44">
        <v>2023.0</v>
      </c>
      <c r="K270" s="109"/>
      <c r="L270" s="6" t="s">
        <v>58</v>
      </c>
      <c r="M270" s="6" t="s">
        <v>3426</v>
      </c>
      <c r="N270" s="6" t="s">
        <v>11057</v>
      </c>
      <c r="O270" s="6" t="s">
        <v>1598</v>
      </c>
      <c r="P270" s="6" t="s">
        <v>344</v>
      </c>
      <c r="Q270" s="45">
        <v>34000.0</v>
      </c>
      <c r="R270" s="6" t="s">
        <v>11057</v>
      </c>
    </row>
    <row r="271" ht="12.75" customHeight="1">
      <c r="A271" s="44">
        <v>2024.0</v>
      </c>
      <c r="B271" s="6" t="s">
        <v>11849</v>
      </c>
      <c r="C271" s="44">
        <v>1.0</v>
      </c>
      <c r="D271" s="44" t="s">
        <v>11644</v>
      </c>
      <c r="E271" s="6" t="s">
        <v>11645</v>
      </c>
      <c r="F271" s="6" t="s">
        <v>1902</v>
      </c>
      <c r="G271" s="6" t="s">
        <v>1952</v>
      </c>
      <c r="H271" s="6" t="s">
        <v>26</v>
      </c>
      <c r="I271" s="6" t="s">
        <v>11646</v>
      </c>
      <c r="J271" s="44">
        <v>2023.0</v>
      </c>
      <c r="K271" s="109"/>
      <c r="L271" s="6" t="s">
        <v>2422</v>
      </c>
      <c r="M271" s="6" t="s">
        <v>2477</v>
      </c>
      <c r="N271" s="6" t="s">
        <v>11057</v>
      </c>
      <c r="O271" s="6" t="s">
        <v>1774</v>
      </c>
      <c r="P271" s="6" t="s">
        <v>11084</v>
      </c>
      <c r="Q271" s="45"/>
      <c r="R271" s="6" t="s">
        <v>11057</v>
      </c>
    </row>
    <row r="272" ht="12.75" customHeight="1">
      <c r="A272" s="44">
        <v>2024.0</v>
      </c>
      <c r="B272" s="6" t="s">
        <v>11849</v>
      </c>
      <c r="C272" s="44">
        <v>1.0</v>
      </c>
      <c r="D272" s="44" t="s">
        <v>11647</v>
      </c>
      <c r="E272" s="6" t="s">
        <v>11648</v>
      </c>
      <c r="F272" s="6" t="s">
        <v>1905</v>
      </c>
      <c r="G272" s="6" t="s">
        <v>1924</v>
      </c>
      <c r="H272" s="6" t="s">
        <v>97</v>
      </c>
      <c r="I272" s="6" t="s">
        <v>11649</v>
      </c>
      <c r="J272" s="44">
        <v>2023.0</v>
      </c>
      <c r="K272" s="109"/>
      <c r="L272" s="6" t="s">
        <v>2197</v>
      </c>
      <c r="M272" s="6" t="s">
        <v>11650</v>
      </c>
      <c r="N272" s="6" t="s">
        <v>11057</v>
      </c>
      <c r="O272" s="6" t="s">
        <v>1863</v>
      </c>
      <c r="P272" s="6" t="s">
        <v>11084</v>
      </c>
      <c r="Q272" s="45"/>
      <c r="R272" s="6" t="s">
        <v>11057</v>
      </c>
    </row>
    <row r="273" ht="12.75" customHeight="1">
      <c r="A273" s="44">
        <v>2024.0</v>
      </c>
      <c r="B273" s="6" t="s">
        <v>11849</v>
      </c>
      <c r="C273" s="44">
        <v>1.0</v>
      </c>
      <c r="D273" s="44" t="s">
        <v>11651</v>
      </c>
      <c r="E273" s="6" t="s">
        <v>11652</v>
      </c>
      <c r="F273" s="6" t="s">
        <v>1902</v>
      </c>
      <c r="G273" s="6" t="s">
        <v>1944</v>
      </c>
      <c r="H273" s="6" t="s">
        <v>130</v>
      </c>
      <c r="I273" s="6" t="s">
        <v>11653</v>
      </c>
      <c r="J273" s="44">
        <v>2023.0</v>
      </c>
      <c r="K273" s="109"/>
      <c r="L273" s="6" t="s">
        <v>112</v>
      </c>
      <c r="M273" s="6" t="s">
        <v>3421</v>
      </c>
      <c r="N273" s="6" t="s">
        <v>11057</v>
      </c>
      <c r="O273" s="6" t="s">
        <v>1454</v>
      </c>
      <c r="P273" s="6" t="s">
        <v>11084</v>
      </c>
      <c r="Q273" s="45"/>
      <c r="R273" s="6" t="s">
        <v>11057</v>
      </c>
    </row>
    <row r="274" ht="12.75" customHeight="1">
      <c r="A274" s="44">
        <v>2024.0</v>
      </c>
      <c r="B274" s="6" t="s">
        <v>11849</v>
      </c>
      <c r="C274" s="44">
        <v>1.0</v>
      </c>
      <c r="D274" s="44" t="s">
        <v>10402</v>
      </c>
      <c r="E274" s="6" t="s">
        <v>10403</v>
      </c>
      <c r="F274" s="6" t="s">
        <v>1905</v>
      </c>
      <c r="G274" s="6" t="s">
        <v>1952</v>
      </c>
      <c r="H274" s="6" t="s">
        <v>108</v>
      </c>
      <c r="I274" s="6" t="s">
        <v>10404</v>
      </c>
      <c r="J274" s="44">
        <v>2023.0</v>
      </c>
      <c r="K274" s="109"/>
      <c r="L274" s="6" t="s">
        <v>48</v>
      </c>
      <c r="M274" s="6" t="s">
        <v>5155</v>
      </c>
      <c r="N274" s="6" t="s">
        <v>11057</v>
      </c>
      <c r="O274" s="6" t="s">
        <v>813</v>
      </c>
      <c r="P274" s="6" t="s">
        <v>9469</v>
      </c>
      <c r="Q274" s="45">
        <v>14000.0</v>
      </c>
      <c r="R274" s="6" t="s">
        <v>11057</v>
      </c>
    </row>
    <row r="275" ht="12.75" customHeight="1">
      <c r="A275" s="44">
        <v>2024.0</v>
      </c>
      <c r="B275" s="6" t="s">
        <v>11849</v>
      </c>
      <c r="C275" s="44">
        <v>1.0</v>
      </c>
      <c r="D275" s="44" t="s">
        <v>9437</v>
      </c>
      <c r="E275" s="6" t="s">
        <v>9438</v>
      </c>
      <c r="F275" s="6" t="s">
        <v>1905</v>
      </c>
      <c r="G275" s="6" t="s">
        <v>1924</v>
      </c>
      <c r="H275" s="6" t="s">
        <v>168</v>
      </c>
      <c r="I275" s="6" t="s">
        <v>9439</v>
      </c>
      <c r="J275" s="44">
        <v>2023.0</v>
      </c>
      <c r="K275" s="109"/>
      <c r="L275" s="6" t="s">
        <v>9385</v>
      </c>
      <c r="M275" s="6" t="s">
        <v>2104</v>
      </c>
      <c r="N275" s="6" t="s">
        <v>11057</v>
      </c>
      <c r="O275" s="6" t="s">
        <v>1693</v>
      </c>
      <c r="P275" s="6" t="s">
        <v>679</v>
      </c>
      <c r="Q275" s="45">
        <v>20000.0</v>
      </c>
      <c r="R275" s="6" t="s">
        <v>11057</v>
      </c>
    </row>
    <row r="276" ht="12.75" customHeight="1">
      <c r="A276" s="44">
        <v>2024.0</v>
      </c>
      <c r="B276" s="6" t="s">
        <v>11849</v>
      </c>
      <c r="C276" s="44">
        <v>1.0</v>
      </c>
      <c r="D276" s="44" t="s">
        <v>3114</v>
      </c>
      <c r="E276" s="6" t="s">
        <v>3115</v>
      </c>
      <c r="F276" s="6" t="s">
        <v>1905</v>
      </c>
      <c r="G276" s="6" t="s">
        <v>2282</v>
      </c>
      <c r="H276" s="6" t="s">
        <v>33</v>
      </c>
      <c r="I276" s="6" t="s">
        <v>3116</v>
      </c>
      <c r="J276" s="44">
        <v>2023.0</v>
      </c>
      <c r="K276" s="109"/>
      <c r="L276" s="6" t="s">
        <v>2205</v>
      </c>
      <c r="M276" s="6" t="s">
        <v>9</v>
      </c>
      <c r="N276" s="6" t="s">
        <v>11057</v>
      </c>
      <c r="O276" s="6" t="s">
        <v>1601</v>
      </c>
      <c r="P276" s="6" t="s">
        <v>1259</v>
      </c>
      <c r="Q276" s="45">
        <v>16000.0</v>
      </c>
      <c r="R276" s="6" t="s">
        <v>11057</v>
      </c>
    </row>
    <row r="277" ht="12.75" customHeight="1">
      <c r="A277" s="44">
        <v>2024.0</v>
      </c>
      <c r="B277" s="6" t="s">
        <v>11849</v>
      </c>
      <c r="C277" s="44">
        <v>1.0</v>
      </c>
      <c r="D277" s="44" t="s">
        <v>8163</v>
      </c>
      <c r="E277" s="6" t="s">
        <v>8164</v>
      </c>
      <c r="F277" s="6" t="s">
        <v>1905</v>
      </c>
      <c r="G277" s="6" t="s">
        <v>1924</v>
      </c>
      <c r="H277" s="6" t="s">
        <v>139</v>
      </c>
      <c r="I277" s="6" t="s">
        <v>8165</v>
      </c>
      <c r="J277" s="44">
        <v>2023.0</v>
      </c>
      <c r="K277" s="109"/>
      <c r="L277" s="6" t="s">
        <v>2296</v>
      </c>
      <c r="M277" s="6" t="s">
        <v>8166</v>
      </c>
      <c r="N277" s="6" t="s">
        <v>11057</v>
      </c>
      <c r="O277" s="6" t="s">
        <v>1446</v>
      </c>
      <c r="P277" s="6" t="s">
        <v>219</v>
      </c>
      <c r="Q277" s="45">
        <v>75000.0</v>
      </c>
      <c r="R277" s="6" t="s">
        <v>11057</v>
      </c>
    </row>
    <row r="278" ht="12.75" customHeight="1">
      <c r="A278" s="44">
        <v>2024.0</v>
      </c>
      <c r="B278" s="6" t="s">
        <v>11849</v>
      </c>
      <c r="C278" s="44">
        <v>1.0</v>
      </c>
      <c r="D278" s="44" t="s">
        <v>5504</v>
      </c>
      <c r="E278" s="6" t="s">
        <v>5505</v>
      </c>
      <c r="F278" s="6" t="s">
        <v>1905</v>
      </c>
      <c r="G278" s="6" t="s">
        <v>1924</v>
      </c>
      <c r="H278" s="6" t="s">
        <v>94</v>
      </c>
      <c r="I278" s="6" t="s">
        <v>5506</v>
      </c>
      <c r="J278" s="44">
        <v>2023.0</v>
      </c>
      <c r="K278" s="109"/>
      <c r="L278" s="6" t="s">
        <v>93</v>
      </c>
      <c r="M278" s="6" t="s">
        <v>2447</v>
      </c>
      <c r="N278" s="6" t="s">
        <v>11057</v>
      </c>
      <c r="O278" s="6" t="s">
        <v>1736</v>
      </c>
      <c r="P278" s="6" t="s">
        <v>1172</v>
      </c>
      <c r="Q278" s="45">
        <v>5000.0</v>
      </c>
      <c r="R278" s="6" t="s">
        <v>11057</v>
      </c>
    </row>
    <row r="279" ht="12.75" customHeight="1">
      <c r="A279" s="44">
        <v>2024.0</v>
      </c>
      <c r="B279" s="6" t="s">
        <v>11849</v>
      </c>
      <c r="C279" s="44">
        <v>1.0</v>
      </c>
      <c r="D279" s="44" t="s">
        <v>9892</v>
      </c>
      <c r="E279" s="6" t="s">
        <v>9893</v>
      </c>
      <c r="F279" s="6" t="s">
        <v>1905</v>
      </c>
      <c r="G279" s="6" t="s">
        <v>1924</v>
      </c>
      <c r="H279" s="6" t="s">
        <v>56</v>
      </c>
      <c r="I279" s="6" t="s">
        <v>9894</v>
      </c>
      <c r="J279" s="44">
        <v>2023.0</v>
      </c>
      <c r="K279" s="109"/>
      <c r="L279" s="6" t="s">
        <v>2477</v>
      </c>
      <c r="M279" s="6" t="s">
        <v>18</v>
      </c>
      <c r="N279" s="6" t="s">
        <v>11057</v>
      </c>
      <c r="O279" s="6" t="s">
        <v>1807</v>
      </c>
      <c r="P279" s="6" t="s">
        <v>9469</v>
      </c>
      <c r="Q279" s="45">
        <v>18000.0</v>
      </c>
      <c r="R279" s="6" t="s">
        <v>11057</v>
      </c>
    </row>
    <row r="280" ht="12.75" customHeight="1">
      <c r="A280" s="44">
        <v>2024.0</v>
      </c>
      <c r="B280" s="6" t="s">
        <v>11849</v>
      </c>
      <c r="C280" s="44">
        <v>1.0</v>
      </c>
      <c r="D280" s="44" t="s">
        <v>9102</v>
      </c>
      <c r="E280" s="6" t="s">
        <v>9103</v>
      </c>
      <c r="F280" s="6" t="s">
        <v>1902</v>
      </c>
      <c r="G280" s="6" t="s">
        <v>1924</v>
      </c>
      <c r="H280" s="6" t="s">
        <v>156</v>
      </c>
      <c r="I280" s="6" t="s">
        <v>9104</v>
      </c>
      <c r="J280" s="44">
        <v>2023.0</v>
      </c>
      <c r="K280" s="109"/>
      <c r="L280" s="6" t="s">
        <v>2205</v>
      </c>
      <c r="M280" s="6" t="s">
        <v>2477</v>
      </c>
      <c r="N280" s="6" t="s">
        <v>11057</v>
      </c>
      <c r="O280" s="6" t="s">
        <v>1817</v>
      </c>
      <c r="P280" s="6" t="s">
        <v>1105</v>
      </c>
      <c r="Q280" s="45">
        <v>45000.0</v>
      </c>
      <c r="R280" s="6" t="s">
        <v>11057</v>
      </c>
    </row>
    <row r="281" ht="12.75" customHeight="1">
      <c r="A281" s="44">
        <v>2024.0</v>
      </c>
      <c r="B281" s="6" t="s">
        <v>11849</v>
      </c>
      <c r="C281" s="44">
        <v>1.0</v>
      </c>
      <c r="D281" s="44" t="s">
        <v>2194</v>
      </c>
      <c r="E281" s="6" t="s">
        <v>2195</v>
      </c>
      <c r="F281" s="6" t="s">
        <v>1902</v>
      </c>
      <c r="G281" s="6" t="s">
        <v>1924</v>
      </c>
      <c r="H281" s="6" t="s">
        <v>14</v>
      </c>
      <c r="I281" s="6" t="s">
        <v>2196</v>
      </c>
      <c r="J281" s="44">
        <v>2023.0</v>
      </c>
      <c r="K281" s="109"/>
      <c r="L281" s="6" t="s">
        <v>165</v>
      </c>
      <c r="M281" s="6" t="s">
        <v>2197</v>
      </c>
      <c r="N281" s="6" t="s">
        <v>11057</v>
      </c>
      <c r="O281" s="6" t="s">
        <v>1505</v>
      </c>
      <c r="P281" s="6" t="s">
        <v>1277</v>
      </c>
      <c r="Q281" s="45">
        <v>8000.0</v>
      </c>
      <c r="R281" s="6" t="s">
        <v>11057</v>
      </c>
    </row>
    <row r="282" ht="12.75" customHeight="1">
      <c r="A282" s="44">
        <v>2024.0</v>
      </c>
      <c r="B282" s="6" t="s">
        <v>11849</v>
      </c>
      <c r="C282" s="44">
        <v>1.0</v>
      </c>
      <c r="D282" s="44" t="s">
        <v>8751</v>
      </c>
      <c r="E282" s="6" t="s">
        <v>8752</v>
      </c>
      <c r="F282" s="6" t="s">
        <v>1902</v>
      </c>
      <c r="G282" s="6" t="s">
        <v>1924</v>
      </c>
      <c r="H282" s="6" t="s">
        <v>150</v>
      </c>
      <c r="I282" s="6" t="s">
        <v>8753</v>
      </c>
      <c r="J282" s="44">
        <v>2023.0</v>
      </c>
      <c r="K282" s="109"/>
      <c r="L282" s="6" t="s">
        <v>48</v>
      </c>
      <c r="M282" s="6" t="s">
        <v>8754</v>
      </c>
      <c r="N282" s="6" t="s">
        <v>11057</v>
      </c>
      <c r="O282" s="6" t="s">
        <v>1726</v>
      </c>
      <c r="P282" s="6" t="s">
        <v>427</v>
      </c>
      <c r="Q282" s="45">
        <v>50000.0</v>
      </c>
      <c r="R282" s="6" t="s">
        <v>11057</v>
      </c>
    </row>
    <row r="283" ht="12.75" customHeight="1">
      <c r="A283" s="44">
        <v>2024.0</v>
      </c>
      <c r="B283" s="6" t="s">
        <v>11849</v>
      </c>
      <c r="C283" s="44">
        <v>1.0</v>
      </c>
      <c r="D283" s="44" t="s">
        <v>8905</v>
      </c>
      <c r="E283" s="6" t="s">
        <v>8906</v>
      </c>
      <c r="F283" s="6" t="s">
        <v>1905</v>
      </c>
      <c r="G283" s="6" t="s">
        <v>1924</v>
      </c>
      <c r="H283" s="6" t="s">
        <v>152</v>
      </c>
      <c r="I283" s="6" t="s">
        <v>8907</v>
      </c>
      <c r="J283" s="44">
        <v>2023.0</v>
      </c>
      <c r="K283" s="109"/>
      <c r="L283" s="6" t="s">
        <v>48</v>
      </c>
      <c r="M283" s="6" t="s">
        <v>66</v>
      </c>
      <c r="N283" s="6" t="s">
        <v>11057</v>
      </c>
      <c r="O283" s="6" t="s">
        <v>1614</v>
      </c>
      <c r="P283" s="6" t="s">
        <v>974</v>
      </c>
      <c r="Q283" s="45">
        <v>22000.0</v>
      </c>
      <c r="R283" s="6" t="s">
        <v>11057</v>
      </c>
    </row>
    <row r="284" ht="12.75" customHeight="1">
      <c r="A284" s="44">
        <v>2024.0</v>
      </c>
      <c r="B284" s="6" t="s">
        <v>11849</v>
      </c>
      <c r="C284" s="44">
        <v>1.0</v>
      </c>
      <c r="D284" s="44" t="s">
        <v>2627</v>
      </c>
      <c r="E284" s="6" t="s">
        <v>2628</v>
      </c>
      <c r="F284" s="6" t="s">
        <v>1902</v>
      </c>
      <c r="G284" s="6" t="s">
        <v>1924</v>
      </c>
      <c r="H284" s="6" t="s">
        <v>22</v>
      </c>
      <c r="I284" s="6" t="s">
        <v>2629</v>
      </c>
      <c r="J284" s="44">
        <v>2023.0</v>
      </c>
      <c r="K284" s="109"/>
      <c r="L284" s="6" t="s">
        <v>93</v>
      </c>
      <c r="M284" s="6" t="s">
        <v>2630</v>
      </c>
      <c r="N284" s="6" t="s">
        <v>11057</v>
      </c>
      <c r="O284" s="6" t="s">
        <v>1455</v>
      </c>
      <c r="P284" s="6" t="s">
        <v>860</v>
      </c>
      <c r="Q284" s="45">
        <v>4000.0</v>
      </c>
      <c r="R284" s="6" t="s">
        <v>11057</v>
      </c>
    </row>
    <row r="285" ht="12.75" customHeight="1">
      <c r="A285" s="44">
        <v>2024.0</v>
      </c>
      <c r="B285" s="6" t="s">
        <v>11849</v>
      </c>
      <c r="C285" s="44">
        <v>1.0</v>
      </c>
      <c r="D285" s="44" t="s">
        <v>10280</v>
      </c>
      <c r="E285" s="6" t="s">
        <v>10281</v>
      </c>
      <c r="F285" s="6" t="s">
        <v>1905</v>
      </c>
      <c r="G285" s="6" t="s">
        <v>1924</v>
      </c>
      <c r="H285" s="6" t="s">
        <v>96</v>
      </c>
      <c r="I285" s="6" t="s">
        <v>10282</v>
      </c>
      <c r="J285" s="44">
        <v>2023.0</v>
      </c>
      <c r="K285" s="109"/>
      <c r="L285" s="6" t="s">
        <v>79</v>
      </c>
      <c r="M285" s="6" t="s">
        <v>107</v>
      </c>
      <c r="N285" s="6" t="s">
        <v>11057</v>
      </c>
      <c r="O285" s="6" t="s">
        <v>1638</v>
      </c>
      <c r="P285" s="6" t="s">
        <v>9469</v>
      </c>
      <c r="Q285" s="45">
        <v>10000.0</v>
      </c>
      <c r="R285" s="6" t="s">
        <v>11057</v>
      </c>
    </row>
    <row r="286" ht="12.75" customHeight="1">
      <c r="A286" s="44">
        <v>2024.0</v>
      </c>
      <c r="B286" s="6" t="s">
        <v>11849</v>
      </c>
      <c r="C286" s="44">
        <v>1.0</v>
      </c>
      <c r="D286" s="44" t="s">
        <v>6812</v>
      </c>
      <c r="E286" s="6" t="s">
        <v>6813</v>
      </c>
      <c r="F286" s="6" t="s">
        <v>1902</v>
      </c>
      <c r="G286" s="6" t="s">
        <v>1924</v>
      </c>
      <c r="H286" s="6" t="s">
        <v>116</v>
      </c>
      <c r="I286" s="6" t="s">
        <v>6814</v>
      </c>
      <c r="J286" s="44">
        <v>2023.0</v>
      </c>
      <c r="K286" s="109"/>
      <c r="L286" s="6" t="s">
        <v>2314</v>
      </c>
      <c r="M286" s="6" t="s">
        <v>88</v>
      </c>
      <c r="N286" s="6" t="s">
        <v>11057</v>
      </c>
      <c r="O286" s="6" t="s">
        <v>1454</v>
      </c>
      <c r="P286" s="6" t="s">
        <v>891</v>
      </c>
      <c r="Q286" s="45">
        <v>10000.0</v>
      </c>
      <c r="R286" s="6" t="s">
        <v>11057</v>
      </c>
    </row>
    <row r="287" ht="12.75" customHeight="1">
      <c r="A287" s="44">
        <v>2024.0</v>
      </c>
      <c r="B287" s="6" t="s">
        <v>11849</v>
      </c>
      <c r="C287" s="44">
        <v>1.0</v>
      </c>
      <c r="D287" s="44" t="s">
        <v>2380</v>
      </c>
      <c r="E287" s="6" t="s">
        <v>2381</v>
      </c>
      <c r="F287" s="6" t="s">
        <v>1902</v>
      </c>
      <c r="G287" s="6" t="s">
        <v>2382</v>
      </c>
      <c r="H287" s="6" t="s">
        <v>16</v>
      </c>
      <c r="I287" s="6" t="s">
        <v>2383</v>
      </c>
      <c r="J287" s="44">
        <v>2023.0</v>
      </c>
      <c r="K287" s="109"/>
      <c r="L287" s="6" t="s">
        <v>88</v>
      </c>
      <c r="M287" s="6" t="s">
        <v>2314</v>
      </c>
      <c r="N287" s="6" t="s">
        <v>11057</v>
      </c>
      <c r="O287" s="6" t="s">
        <v>1485</v>
      </c>
      <c r="P287" s="6" t="s">
        <v>519</v>
      </c>
      <c r="Q287" s="45">
        <v>45000.0</v>
      </c>
      <c r="R287" s="6" t="s">
        <v>11057</v>
      </c>
    </row>
    <row r="288" ht="12.75" customHeight="1">
      <c r="A288" s="44">
        <v>2024.0</v>
      </c>
      <c r="B288" s="6" t="s">
        <v>11849</v>
      </c>
      <c r="C288" s="44">
        <v>1.0</v>
      </c>
      <c r="D288" s="44" t="s">
        <v>2198</v>
      </c>
      <c r="E288" s="6" t="s">
        <v>2199</v>
      </c>
      <c r="F288" s="6" t="s">
        <v>1902</v>
      </c>
      <c r="G288" s="6" t="s">
        <v>1924</v>
      </c>
      <c r="H288" s="6" t="s">
        <v>14</v>
      </c>
      <c r="I288" s="6" t="s">
        <v>2200</v>
      </c>
      <c r="J288" s="44">
        <v>2023.0</v>
      </c>
      <c r="K288" s="109"/>
      <c r="L288" s="6" t="s">
        <v>165</v>
      </c>
      <c r="M288" s="6" t="s">
        <v>2201</v>
      </c>
      <c r="N288" s="6" t="s">
        <v>11057</v>
      </c>
      <c r="O288" s="6" t="s">
        <v>1455</v>
      </c>
      <c r="P288" s="6" t="s">
        <v>1003</v>
      </c>
      <c r="Q288" s="45">
        <v>33000.0</v>
      </c>
      <c r="R288" s="6" t="s">
        <v>11057</v>
      </c>
    </row>
    <row r="289" ht="12.75" customHeight="1">
      <c r="A289" s="44">
        <v>2024.0</v>
      </c>
      <c r="B289" s="6" t="s">
        <v>11849</v>
      </c>
      <c r="C289" s="44">
        <v>1.0</v>
      </c>
      <c r="D289" s="44" t="s">
        <v>11654</v>
      </c>
      <c r="E289" s="6" t="s">
        <v>11655</v>
      </c>
      <c r="F289" s="6" t="s">
        <v>1905</v>
      </c>
      <c r="G289" s="6" t="s">
        <v>1952</v>
      </c>
      <c r="H289" s="6" t="s">
        <v>98</v>
      </c>
      <c r="I289" s="6" t="s">
        <v>11656</v>
      </c>
      <c r="J289" s="44">
        <v>2023.0</v>
      </c>
      <c r="K289" s="109"/>
      <c r="L289" s="6" t="s">
        <v>1978</v>
      </c>
      <c r="M289" s="6" t="s">
        <v>9007</v>
      </c>
      <c r="N289" s="6" t="s">
        <v>11057</v>
      </c>
      <c r="O289" s="6" t="s">
        <v>11657</v>
      </c>
      <c r="P289" s="6" t="s">
        <v>11084</v>
      </c>
      <c r="Q289" s="45"/>
      <c r="R289" s="6" t="s">
        <v>11057</v>
      </c>
    </row>
    <row r="290" ht="12.75" customHeight="1">
      <c r="A290" s="44">
        <v>2024.0</v>
      </c>
      <c r="B290" s="6" t="s">
        <v>11849</v>
      </c>
      <c r="C290" s="44">
        <v>1.0</v>
      </c>
      <c r="D290" s="44" t="s">
        <v>8755</v>
      </c>
      <c r="E290" s="6" t="s">
        <v>8756</v>
      </c>
      <c r="F290" s="6" t="s">
        <v>1902</v>
      </c>
      <c r="G290" s="6" t="s">
        <v>1924</v>
      </c>
      <c r="H290" s="6" t="s">
        <v>150</v>
      </c>
      <c r="I290" s="6" t="s">
        <v>8757</v>
      </c>
      <c r="J290" s="44">
        <v>2023.0</v>
      </c>
      <c r="K290" s="109"/>
      <c r="L290" s="6" t="s">
        <v>48</v>
      </c>
      <c r="M290" s="6" t="s">
        <v>3943</v>
      </c>
      <c r="N290" s="6" t="s">
        <v>11057</v>
      </c>
      <c r="O290" s="6" t="s">
        <v>1578</v>
      </c>
      <c r="P290" s="6" t="s">
        <v>686</v>
      </c>
      <c r="Q290" s="45">
        <v>38000.0</v>
      </c>
      <c r="R290" s="6" t="s">
        <v>11057</v>
      </c>
    </row>
    <row r="291" ht="12.75" customHeight="1">
      <c r="A291" s="44">
        <v>2024.0</v>
      </c>
      <c r="B291" s="6" t="s">
        <v>11849</v>
      </c>
      <c r="C291" s="44">
        <v>1.0</v>
      </c>
      <c r="D291" s="44" t="s">
        <v>9105</v>
      </c>
      <c r="E291" s="6" t="s">
        <v>9106</v>
      </c>
      <c r="F291" s="6" t="s">
        <v>1902</v>
      </c>
      <c r="G291" s="6" t="s">
        <v>1952</v>
      </c>
      <c r="H291" s="6" t="s">
        <v>156</v>
      </c>
      <c r="I291" s="6" t="s">
        <v>9107</v>
      </c>
      <c r="J291" s="44">
        <v>2023.0</v>
      </c>
      <c r="K291" s="109"/>
      <c r="L291" s="6" t="s">
        <v>2205</v>
      </c>
      <c r="M291" s="6" t="s">
        <v>4710</v>
      </c>
      <c r="N291" s="6" t="s">
        <v>11057</v>
      </c>
      <c r="O291" s="6" t="s">
        <v>1454</v>
      </c>
      <c r="P291" s="6" t="s">
        <v>1158</v>
      </c>
      <c r="Q291" s="45">
        <v>8000.0</v>
      </c>
      <c r="R291" s="6" t="s">
        <v>11057</v>
      </c>
    </row>
    <row r="292" ht="12.75" customHeight="1">
      <c r="A292" s="44">
        <v>2024.0</v>
      </c>
      <c r="B292" s="6" t="s">
        <v>11849</v>
      </c>
      <c r="C292" s="44">
        <v>1.0</v>
      </c>
      <c r="D292" s="44" t="s">
        <v>9776</v>
      </c>
      <c r="E292" s="6" t="s">
        <v>9777</v>
      </c>
      <c r="F292" s="6" t="s">
        <v>1905</v>
      </c>
      <c r="G292" s="6" t="s">
        <v>3690</v>
      </c>
      <c r="H292" s="6" t="s">
        <v>40</v>
      </c>
      <c r="I292" s="6" t="s">
        <v>9778</v>
      </c>
      <c r="J292" s="44">
        <v>2023.0</v>
      </c>
      <c r="K292" s="109"/>
      <c r="L292" s="6" t="s">
        <v>58</v>
      </c>
      <c r="M292" s="6" t="s">
        <v>2085</v>
      </c>
      <c r="N292" s="6" t="s">
        <v>11057</v>
      </c>
      <c r="O292" s="6" t="s">
        <v>1827</v>
      </c>
      <c r="P292" s="6" t="s">
        <v>9469</v>
      </c>
      <c r="Q292" s="45">
        <v>30000.0</v>
      </c>
      <c r="R292" s="6" t="s">
        <v>11057</v>
      </c>
    </row>
    <row r="293" ht="12.75" customHeight="1">
      <c r="A293" s="44">
        <v>2024.0</v>
      </c>
      <c r="B293" s="6" t="s">
        <v>11849</v>
      </c>
      <c r="C293" s="44">
        <v>1.0</v>
      </c>
      <c r="D293" s="44" t="s">
        <v>6288</v>
      </c>
      <c r="E293" s="6" t="s">
        <v>6289</v>
      </c>
      <c r="F293" s="6" t="s">
        <v>1902</v>
      </c>
      <c r="G293" s="6" t="s">
        <v>1924</v>
      </c>
      <c r="H293" s="6" t="s">
        <v>108</v>
      </c>
      <c r="I293" s="6" t="s">
        <v>6290</v>
      </c>
      <c r="J293" s="44">
        <v>2023.0</v>
      </c>
      <c r="K293" s="109"/>
      <c r="L293" s="6" t="s">
        <v>48</v>
      </c>
      <c r="M293" s="6" t="s">
        <v>2477</v>
      </c>
      <c r="N293" s="6" t="s">
        <v>11057</v>
      </c>
      <c r="O293" s="6" t="s">
        <v>1454</v>
      </c>
      <c r="P293" s="6" t="s">
        <v>653</v>
      </c>
      <c r="Q293" s="45">
        <v>82000.0</v>
      </c>
      <c r="R293" s="6" t="s">
        <v>11873</v>
      </c>
    </row>
    <row r="294" ht="12.75" customHeight="1">
      <c r="A294" s="44">
        <v>2024.0</v>
      </c>
      <c r="B294" s="6" t="s">
        <v>11849</v>
      </c>
      <c r="C294" s="44">
        <v>1.0</v>
      </c>
      <c r="D294" s="44" t="s">
        <v>6015</v>
      </c>
      <c r="E294" s="6" t="s">
        <v>6016</v>
      </c>
      <c r="F294" s="6" t="s">
        <v>1905</v>
      </c>
      <c r="G294" s="6" t="s">
        <v>1924</v>
      </c>
      <c r="H294" s="6" t="s">
        <v>103</v>
      </c>
      <c r="I294" s="6" t="s">
        <v>6017</v>
      </c>
      <c r="J294" s="44">
        <v>2023.0</v>
      </c>
      <c r="K294" s="109"/>
      <c r="L294" s="6" t="s">
        <v>2205</v>
      </c>
      <c r="M294" s="6" t="s">
        <v>6018</v>
      </c>
      <c r="N294" s="6" t="s">
        <v>11057</v>
      </c>
      <c r="O294" s="6" t="s">
        <v>1808</v>
      </c>
      <c r="P294" s="6" t="s">
        <v>439</v>
      </c>
      <c r="Q294" s="45">
        <v>15000.0</v>
      </c>
      <c r="R294" s="6" t="s">
        <v>11057</v>
      </c>
    </row>
    <row r="295" ht="12.75" customHeight="1">
      <c r="A295" s="44">
        <v>2024.0</v>
      </c>
      <c r="B295" s="6" t="s">
        <v>11849</v>
      </c>
      <c r="C295" s="44">
        <v>1.0</v>
      </c>
      <c r="D295" s="44" t="s">
        <v>11658</v>
      </c>
      <c r="E295" s="6" t="s">
        <v>11659</v>
      </c>
      <c r="F295" s="6" t="s">
        <v>1905</v>
      </c>
      <c r="G295" s="6" t="s">
        <v>1924</v>
      </c>
      <c r="H295" s="6" t="s">
        <v>112</v>
      </c>
      <c r="I295" s="6" t="s">
        <v>11660</v>
      </c>
      <c r="J295" s="44">
        <v>2023.0</v>
      </c>
      <c r="K295" s="109"/>
      <c r="L295" s="6" t="s">
        <v>1961</v>
      </c>
      <c r="M295" s="6" t="s">
        <v>2314</v>
      </c>
      <c r="N295" s="6" t="s">
        <v>11057</v>
      </c>
      <c r="O295" s="6" t="s">
        <v>1874</v>
      </c>
      <c r="P295" s="6" t="s">
        <v>11084</v>
      </c>
      <c r="Q295" s="45"/>
      <c r="R295" s="6" t="s">
        <v>11057</v>
      </c>
    </row>
    <row r="296" ht="12.75" customHeight="1">
      <c r="A296" s="44">
        <v>2024.0</v>
      </c>
      <c r="B296" s="6" t="s">
        <v>11849</v>
      </c>
      <c r="C296" s="44">
        <v>1.0</v>
      </c>
      <c r="D296" s="44" t="s">
        <v>7094</v>
      </c>
      <c r="E296" s="6" t="s">
        <v>7095</v>
      </c>
      <c r="F296" s="6" t="s">
        <v>1905</v>
      </c>
      <c r="G296" s="6" t="s">
        <v>1924</v>
      </c>
      <c r="H296" s="6" t="s">
        <v>126</v>
      </c>
      <c r="I296" s="6" t="s">
        <v>7096</v>
      </c>
      <c r="J296" s="44">
        <v>2023.0</v>
      </c>
      <c r="K296" s="109"/>
      <c r="L296" s="6" t="s">
        <v>127</v>
      </c>
      <c r="M296" s="6" t="s">
        <v>4881</v>
      </c>
      <c r="N296" s="6" t="s">
        <v>11057</v>
      </c>
      <c r="O296" s="6" t="s">
        <v>1485</v>
      </c>
      <c r="P296" s="6" t="s">
        <v>417</v>
      </c>
      <c r="Q296" s="45">
        <v>8000.0</v>
      </c>
      <c r="R296" s="6" t="s">
        <v>11874</v>
      </c>
    </row>
    <row r="297" ht="12.75" customHeight="1">
      <c r="A297" s="44">
        <v>2024.0</v>
      </c>
      <c r="B297" s="6" t="s">
        <v>11849</v>
      </c>
      <c r="C297" s="44">
        <v>1.0</v>
      </c>
      <c r="D297" s="44" t="s">
        <v>3693</v>
      </c>
      <c r="E297" s="6" t="s">
        <v>3694</v>
      </c>
      <c r="F297" s="6" t="s">
        <v>1902</v>
      </c>
      <c r="G297" s="6" t="s">
        <v>2282</v>
      </c>
      <c r="H297" s="6" t="s">
        <v>44</v>
      </c>
      <c r="I297" s="6" t="s">
        <v>3695</v>
      </c>
      <c r="J297" s="44">
        <v>2023.0</v>
      </c>
      <c r="K297" s="109"/>
      <c r="L297" s="6" t="s">
        <v>9</v>
      </c>
      <c r="M297" s="6" t="s">
        <v>133</v>
      </c>
      <c r="N297" s="6" t="s">
        <v>11057</v>
      </c>
      <c r="O297" s="6" t="s">
        <v>1732</v>
      </c>
      <c r="P297" s="6" t="s">
        <v>639</v>
      </c>
      <c r="Q297" s="45">
        <v>4000.0</v>
      </c>
      <c r="R297" s="6" t="s">
        <v>11875</v>
      </c>
    </row>
    <row r="298" ht="12.75" customHeight="1">
      <c r="A298" s="44">
        <v>2024.0</v>
      </c>
      <c r="B298" s="6" t="s">
        <v>11849</v>
      </c>
      <c r="C298" s="44">
        <v>1.0</v>
      </c>
      <c r="D298" s="44" t="s">
        <v>3747</v>
      </c>
      <c r="E298" s="6" t="s">
        <v>3748</v>
      </c>
      <c r="F298" s="6" t="s">
        <v>1902</v>
      </c>
      <c r="G298" s="6" t="s">
        <v>1924</v>
      </c>
      <c r="H298" s="6" t="s">
        <v>47</v>
      </c>
      <c r="I298" s="6" t="s">
        <v>3749</v>
      </c>
      <c r="J298" s="44">
        <v>2023.0</v>
      </c>
      <c r="K298" s="109"/>
      <c r="L298" s="6" t="s">
        <v>2176</v>
      </c>
      <c r="M298" s="6" t="s">
        <v>3392</v>
      </c>
      <c r="N298" s="6" t="s">
        <v>11057</v>
      </c>
      <c r="O298" s="6" t="s">
        <v>1669</v>
      </c>
      <c r="P298" s="6" t="s">
        <v>250</v>
      </c>
      <c r="Q298" s="45">
        <v>13000.0</v>
      </c>
      <c r="R298" s="6" t="s">
        <v>11057</v>
      </c>
    </row>
    <row r="299" ht="12.75" customHeight="1">
      <c r="A299" s="44">
        <v>2024.0</v>
      </c>
      <c r="B299" s="6" t="s">
        <v>11849</v>
      </c>
      <c r="C299" s="44">
        <v>1.0</v>
      </c>
      <c r="D299" s="44" t="s">
        <v>10878</v>
      </c>
      <c r="E299" s="6" t="s">
        <v>10879</v>
      </c>
      <c r="F299" s="6" t="s">
        <v>1902</v>
      </c>
      <c r="G299" s="6" t="s">
        <v>1924</v>
      </c>
      <c r="H299" s="6" t="s">
        <v>150</v>
      </c>
      <c r="I299" s="6" t="s">
        <v>10880</v>
      </c>
      <c r="J299" s="44">
        <v>2023.0</v>
      </c>
      <c r="K299" s="109"/>
      <c r="L299" s="6" t="s">
        <v>48</v>
      </c>
      <c r="M299" s="6" t="s">
        <v>3113</v>
      </c>
      <c r="N299" s="6" t="s">
        <v>11057</v>
      </c>
      <c r="O299" s="6" t="s">
        <v>1729</v>
      </c>
      <c r="P299" s="6" t="s">
        <v>9465</v>
      </c>
      <c r="Q299" s="45"/>
      <c r="R299" s="6" t="s">
        <v>11057</v>
      </c>
    </row>
    <row r="300" ht="12.75" customHeight="1">
      <c r="A300" s="44">
        <v>2024.0</v>
      </c>
      <c r="B300" s="6" t="s">
        <v>11849</v>
      </c>
      <c r="C300" s="44">
        <v>1.0</v>
      </c>
      <c r="D300" s="44" t="s">
        <v>9440</v>
      </c>
      <c r="E300" s="6" t="s">
        <v>9441</v>
      </c>
      <c r="F300" s="6" t="s">
        <v>1902</v>
      </c>
      <c r="G300" s="6" t="s">
        <v>1924</v>
      </c>
      <c r="H300" s="6" t="s">
        <v>168</v>
      </c>
      <c r="I300" s="6" t="s">
        <v>9442</v>
      </c>
      <c r="J300" s="44">
        <v>2023.0</v>
      </c>
      <c r="K300" s="109"/>
      <c r="L300" s="6" t="s">
        <v>9385</v>
      </c>
      <c r="M300" s="6" t="s">
        <v>3882</v>
      </c>
      <c r="N300" s="6" t="s">
        <v>11057</v>
      </c>
      <c r="O300" s="6" t="s">
        <v>1620</v>
      </c>
      <c r="P300" s="6" t="s">
        <v>378</v>
      </c>
      <c r="Q300" s="45">
        <v>19000.0</v>
      </c>
      <c r="R300" s="6" t="s">
        <v>11057</v>
      </c>
    </row>
    <row r="301" ht="12.75" customHeight="1">
      <c r="A301" s="44">
        <v>2024.0</v>
      </c>
      <c r="B301" s="6" t="s">
        <v>11849</v>
      </c>
      <c r="C301" s="44">
        <v>1.0</v>
      </c>
      <c r="D301" s="44" t="s">
        <v>6012</v>
      </c>
      <c r="E301" s="6" t="s">
        <v>6013</v>
      </c>
      <c r="F301" s="6" t="s">
        <v>1905</v>
      </c>
      <c r="G301" s="6" t="s">
        <v>1924</v>
      </c>
      <c r="H301" s="6" t="s">
        <v>102</v>
      </c>
      <c r="I301" s="6" t="s">
        <v>6014</v>
      </c>
      <c r="J301" s="44">
        <v>2023.0</v>
      </c>
      <c r="K301" s="109"/>
      <c r="L301" s="6" t="s">
        <v>9</v>
      </c>
      <c r="M301" s="6" t="s">
        <v>2205</v>
      </c>
      <c r="N301" s="6" t="s">
        <v>11057</v>
      </c>
      <c r="O301" s="6" t="s">
        <v>1548</v>
      </c>
      <c r="P301" s="6" t="s">
        <v>807</v>
      </c>
      <c r="Q301" s="45">
        <v>3000.0</v>
      </c>
      <c r="R301" s="6" t="s">
        <v>11876</v>
      </c>
    </row>
    <row r="302" ht="12.75" customHeight="1">
      <c r="A302" s="44">
        <v>2024.0</v>
      </c>
      <c r="B302" s="6" t="s">
        <v>11849</v>
      </c>
      <c r="C302" s="44">
        <v>1.0</v>
      </c>
      <c r="D302" s="44" t="s">
        <v>10890</v>
      </c>
      <c r="E302" s="6" t="s">
        <v>10891</v>
      </c>
      <c r="F302" s="6" t="s">
        <v>1902</v>
      </c>
      <c r="G302" s="6" t="s">
        <v>1924</v>
      </c>
      <c r="H302" s="6" t="s">
        <v>150</v>
      </c>
      <c r="I302" s="6" t="s">
        <v>10892</v>
      </c>
      <c r="J302" s="44">
        <v>2023.0</v>
      </c>
      <c r="K302" s="109"/>
      <c r="L302" s="6" t="s">
        <v>48</v>
      </c>
      <c r="M302" s="6" t="s">
        <v>11877</v>
      </c>
      <c r="N302" s="6" t="s">
        <v>11057</v>
      </c>
      <c r="O302" s="6" t="s">
        <v>10036</v>
      </c>
      <c r="P302" s="6" t="s">
        <v>9469</v>
      </c>
      <c r="Q302" s="45">
        <v>18000.0</v>
      </c>
      <c r="R302" s="6" t="s">
        <v>11057</v>
      </c>
    </row>
    <row r="303" ht="12.75" customHeight="1">
      <c r="A303" s="44">
        <v>2024.0</v>
      </c>
      <c r="B303" s="6" t="s">
        <v>11849</v>
      </c>
      <c r="C303" s="44">
        <v>1.0</v>
      </c>
      <c r="D303" s="44" t="s">
        <v>5621</v>
      </c>
      <c r="E303" s="6" t="s">
        <v>5622</v>
      </c>
      <c r="F303" s="6" t="s">
        <v>1905</v>
      </c>
      <c r="G303" s="6" t="s">
        <v>1924</v>
      </c>
      <c r="H303" s="6" t="s">
        <v>95</v>
      </c>
      <c r="I303" s="6" t="s">
        <v>5623</v>
      </c>
      <c r="J303" s="44">
        <v>2023.0</v>
      </c>
      <c r="K303" s="109"/>
      <c r="L303" s="6" t="s">
        <v>93</v>
      </c>
      <c r="M303" s="6" t="s">
        <v>2205</v>
      </c>
      <c r="N303" s="6" t="s">
        <v>11057</v>
      </c>
      <c r="O303" s="6" t="s">
        <v>1420</v>
      </c>
      <c r="P303" s="6" t="s">
        <v>1204</v>
      </c>
      <c r="Q303" s="45">
        <v>26000.0</v>
      </c>
      <c r="R303" s="6" t="s">
        <v>11057</v>
      </c>
    </row>
    <row r="304" ht="12.75" customHeight="1">
      <c r="A304" s="44">
        <v>2024.0</v>
      </c>
      <c r="B304" s="6" t="s">
        <v>11849</v>
      </c>
      <c r="C304" s="44">
        <v>1.0</v>
      </c>
      <c r="D304" s="44" t="s">
        <v>4907</v>
      </c>
      <c r="E304" s="6" t="s">
        <v>4908</v>
      </c>
      <c r="F304" s="6" t="s">
        <v>1905</v>
      </c>
      <c r="G304" s="6" t="s">
        <v>1924</v>
      </c>
      <c r="H304" s="6" t="s">
        <v>83</v>
      </c>
      <c r="I304" s="6" t="s">
        <v>4909</v>
      </c>
      <c r="J304" s="44">
        <v>2023.0</v>
      </c>
      <c r="K304" s="109"/>
      <c r="L304" s="6" t="s">
        <v>2771</v>
      </c>
      <c r="M304" s="6" t="s">
        <v>3864</v>
      </c>
      <c r="N304" s="6" t="s">
        <v>11057</v>
      </c>
      <c r="O304" s="6" t="s">
        <v>1614</v>
      </c>
      <c r="P304" s="6" t="s">
        <v>690</v>
      </c>
      <c r="Q304" s="45">
        <v>39000.0</v>
      </c>
      <c r="R304" s="6" t="s">
        <v>11057</v>
      </c>
    </row>
    <row r="305" ht="12.75" customHeight="1">
      <c r="A305" s="44">
        <v>2024.0</v>
      </c>
      <c r="B305" s="6" t="s">
        <v>11849</v>
      </c>
      <c r="C305" s="44">
        <v>1.0</v>
      </c>
      <c r="D305" s="44" t="s">
        <v>7872</v>
      </c>
      <c r="E305" s="6" t="s">
        <v>7873</v>
      </c>
      <c r="F305" s="6" t="s">
        <v>1902</v>
      </c>
      <c r="G305" s="6" t="s">
        <v>1924</v>
      </c>
      <c r="H305" s="6" t="s">
        <v>137</v>
      </c>
      <c r="I305" s="6" t="s">
        <v>7874</v>
      </c>
      <c r="J305" s="44">
        <v>2023.0</v>
      </c>
      <c r="K305" s="109"/>
      <c r="L305" s="6" t="s">
        <v>48</v>
      </c>
      <c r="M305" s="6" t="s">
        <v>2550</v>
      </c>
      <c r="N305" s="6" t="s">
        <v>11057</v>
      </c>
      <c r="O305" s="6" t="s">
        <v>1648</v>
      </c>
      <c r="P305" s="6" t="s">
        <v>438</v>
      </c>
      <c r="Q305" s="45">
        <v>50000.0</v>
      </c>
      <c r="R305" s="6" t="s">
        <v>11057</v>
      </c>
    </row>
    <row r="306" ht="12.75" customHeight="1">
      <c r="A306" s="44">
        <v>2024.0</v>
      </c>
      <c r="B306" s="6" t="s">
        <v>11849</v>
      </c>
      <c r="C306" s="44">
        <v>1.0</v>
      </c>
      <c r="D306" s="44" t="s">
        <v>11661</v>
      </c>
      <c r="E306" s="6" t="s">
        <v>11662</v>
      </c>
      <c r="F306" s="6" t="s">
        <v>1905</v>
      </c>
      <c r="G306" s="6" t="s">
        <v>1924</v>
      </c>
      <c r="H306" s="6" t="s">
        <v>9</v>
      </c>
      <c r="I306" s="6" t="s">
        <v>11663</v>
      </c>
      <c r="J306" s="44">
        <v>2023.0</v>
      </c>
      <c r="K306" s="109"/>
      <c r="L306" s="6" t="s">
        <v>2026</v>
      </c>
      <c r="M306" s="6" t="s">
        <v>3478</v>
      </c>
      <c r="N306" s="6" t="s">
        <v>11057</v>
      </c>
      <c r="O306" s="6" t="s">
        <v>1777</v>
      </c>
      <c r="P306" s="6" t="s">
        <v>11084</v>
      </c>
      <c r="Q306" s="45"/>
      <c r="R306" s="6" t="s">
        <v>11057</v>
      </c>
    </row>
    <row r="307" ht="12.75" customHeight="1">
      <c r="A307" s="44">
        <v>2024.0</v>
      </c>
      <c r="B307" s="6" t="s">
        <v>11849</v>
      </c>
      <c r="C307" s="44">
        <v>1.0</v>
      </c>
      <c r="D307" s="44" t="s">
        <v>5194</v>
      </c>
      <c r="E307" s="6" t="s">
        <v>5195</v>
      </c>
      <c r="F307" s="6" t="s">
        <v>1902</v>
      </c>
      <c r="G307" s="6" t="s">
        <v>2382</v>
      </c>
      <c r="H307" s="6" t="s">
        <v>87</v>
      </c>
      <c r="I307" s="6" t="s">
        <v>5196</v>
      </c>
      <c r="J307" s="44">
        <v>2023.0</v>
      </c>
      <c r="K307" s="109"/>
      <c r="L307" s="6" t="s">
        <v>88</v>
      </c>
      <c r="M307" s="6" t="s">
        <v>58</v>
      </c>
      <c r="N307" s="6" t="s">
        <v>11057</v>
      </c>
      <c r="O307" s="6" t="s">
        <v>1778</v>
      </c>
      <c r="P307" s="6" t="s">
        <v>886</v>
      </c>
      <c r="Q307" s="45">
        <v>22000.0</v>
      </c>
      <c r="R307" s="6" t="s">
        <v>11057</v>
      </c>
    </row>
    <row r="308" ht="12.75" customHeight="1">
      <c r="A308" s="44">
        <v>2024.0</v>
      </c>
      <c r="B308" s="6" t="s">
        <v>11849</v>
      </c>
      <c r="C308" s="44">
        <v>1.0</v>
      </c>
      <c r="D308" s="44" t="s">
        <v>4910</v>
      </c>
      <c r="E308" s="6" t="s">
        <v>4911</v>
      </c>
      <c r="F308" s="6" t="s">
        <v>1905</v>
      </c>
      <c r="G308" s="6" t="s">
        <v>1952</v>
      </c>
      <c r="H308" s="6" t="s">
        <v>83</v>
      </c>
      <c r="I308" s="6" t="s">
        <v>4912</v>
      </c>
      <c r="J308" s="44">
        <v>2023.0</v>
      </c>
      <c r="K308" s="109"/>
      <c r="L308" s="6" t="s">
        <v>2771</v>
      </c>
      <c r="M308" s="6" t="s">
        <v>3437</v>
      </c>
      <c r="N308" s="6" t="s">
        <v>11057</v>
      </c>
      <c r="O308" s="6" t="s">
        <v>1859</v>
      </c>
      <c r="P308" s="6" t="s">
        <v>810</v>
      </c>
      <c r="Q308" s="45">
        <v>17000.0</v>
      </c>
      <c r="R308" s="6" t="s">
        <v>11057</v>
      </c>
    </row>
    <row r="309" ht="12.75" customHeight="1">
      <c r="A309" s="44">
        <v>2024.0</v>
      </c>
      <c r="B309" s="6" t="s">
        <v>11849</v>
      </c>
      <c r="C309" s="44">
        <v>1.0</v>
      </c>
      <c r="D309" s="44" t="s">
        <v>5733</v>
      </c>
      <c r="E309" s="6" t="s">
        <v>5734</v>
      </c>
      <c r="F309" s="6" t="s">
        <v>1905</v>
      </c>
      <c r="G309" s="6" t="s">
        <v>2382</v>
      </c>
      <c r="H309" s="6" t="s">
        <v>98</v>
      </c>
      <c r="I309" s="6" t="s">
        <v>5735</v>
      </c>
      <c r="J309" s="44">
        <v>2023.0</v>
      </c>
      <c r="K309" s="109"/>
      <c r="L309" s="6" t="s">
        <v>1978</v>
      </c>
      <c r="M309" s="6" t="s">
        <v>3421</v>
      </c>
      <c r="N309" s="6" t="s">
        <v>11057</v>
      </c>
      <c r="O309" s="6" t="s">
        <v>1736</v>
      </c>
      <c r="P309" s="6" t="s">
        <v>1277</v>
      </c>
      <c r="Q309" s="45">
        <v>36000.0</v>
      </c>
      <c r="R309" s="6" t="s">
        <v>11057</v>
      </c>
    </row>
    <row r="310" ht="12.75" customHeight="1">
      <c r="A310" s="44">
        <v>2024.0</v>
      </c>
      <c r="B310" s="6" t="s">
        <v>11849</v>
      </c>
      <c r="C310" s="44">
        <v>1.0</v>
      </c>
      <c r="D310" s="44" t="s">
        <v>5507</v>
      </c>
      <c r="E310" s="6" t="s">
        <v>5508</v>
      </c>
      <c r="F310" s="6" t="s">
        <v>1905</v>
      </c>
      <c r="G310" s="6" t="s">
        <v>1924</v>
      </c>
      <c r="H310" s="6" t="s">
        <v>94</v>
      </c>
      <c r="I310" s="6" t="s">
        <v>5509</v>
      </c>
      <c r="J310" s="44">
        <v>2023.0</v>
      </c>
      <c r="K310" s="109"/>
      <c r="L310" s="6" t="s">
        <v>93</v>
      </c>
      <c r="M310" s="6" t="s">
        <v>2477</v>
      </c>
      <c r="N310" s="6" t="s">
        <v>11057</v>
      </c>
      <c r="O310" s="6" t="s">
        <v>1620</v>
      </c>
      <c r="P310" s="6" t="s">
        <v>1256</v>
      </c>
      <c r="Q310" s="45">
        <v>22000.0</v>
      </c>
      <c r="R310" s="6" t="s">
        <v>11057</v>
      </c>
    </row>
    <row r="311" ht="12.75" customHeight="1">
      <c r="A311" s="44">
        <v>2024.0</v>
      </c>
      <c r="B311" s="6" t="s">
        <v>11849</v>
      </c>
      <c r="C311" s="44">
        <v>1.0</v>
      </c>
      <c r="D311" s="44" t="s">
        <v>2384</v>
      </c>
      <c r="E311" s="6" t="s">
        <v>2385</v>
      </c>
      <c r="F311" s="6" t="s">
        <v>1902</v>
      </c>
      <c r="G311" s="6" t="s">
        <v>1924</v>
      </c>
      <c r="H311" s="6" t="s">
        <v>16</v>
      </c>
      <c r="I311" s="6" t="s">
        <v>2386</v>
      </c>
      <c r="J311" s="44">
        <v>2023.0</v>
      </c>
      <c r="K311" s="109"/>
      <c r="L311" s="6" t="s">
        <v>88</v>
      </c>
      <c r="M311" s="6" t="s">
        <v>2387</v>
      </c>
      <c r="N311" s="6" t="s">
        <v>11057</v>
      </c>
      <c r="O311" s="6" t="s">
        <v>1502</v>
      </c>
      <c r="P311" s="6" t="s">
        <v>865</v>
      </c>
      <c r="Q311" s="45">
        <v>10000.0</v>
      </c>
      <c r="R311" s="6" t="s">
        <v>11878</v>
      </c>
    </row>
    <row r="312" ht="12.75" customHeight="1">
      <c r="A312" s="44">
        <v>2024.0</v>
      </c>
      <c r="B312" s="6" t="s">
        <v>11849</v>
      </c>
      <c r="C312" s="44">
        <v>1.0</v>
      </c>
      <c r="D312" s="44" t="s">
        <v>4913</v>
      </c>
      <c r="E312" s="6" t="s">
        <v>4914</v>
      </c>
      <c r="F312" s="6" t="s">
        <v>1902</v>
      </c>
      <c r="G312" s="6" t="s">
        <v>1952</v>
      </c>
      <c r="H312" s="6" t="s">
        <v>83</v>
      </c>
      <c r="I312" s="6" t="s">
        <v>4915</v>
      </c>
      <c r="J312" s="44">
        <v>2023.0</v>
      </c>
      <c r="K312" s="109"/>
      <c r="L312" s="6" t="s">
        <v>2771</v>
      </c>
      <c r="M312" s="6" t="s">
        <v>1954</v>
      </c>
      <c r="N312" s="6" t="s">
        <v>11057</v>
      </c>
      <c r="O312" s="6" t="s">
        <v>1687</v>
      </c>
      <c r="P312" s="6" t="s">
        <v>896</v>
      </c>
      <c r="Q312" s="45">
        <v>58000.0</v>
      </c>
      <c r="R312" s="6" t="s">
        <v>11057</v>
      </c>
    </row>
    <row r="313" ht="12.75" customHeight="1">
      <c r="A313" s="44">
        <v>2024.0</v>
      </c>
      <c r="B313" s="6" t="s">
        <v>11849</v>
      </c>
      <c r="C313" s="44">
        <v>2.0</v>
      </c>
      <c r="D313" s="44" t="s">
        <v>11664</v>
      </c>
      <c r="E313" s="6" t="s">
        <v>11665</v>
      </c>
      <c r="F313" s="6" t="s">
        <v>1905</v>
      </c>
      <c r="G313" s="6" t="s">
        <v>1952</v>
      </c>
      <c r="H313" s="6" t="s">
        <v>98</v>
      </c>
      <c r="I313" s="6" t="s">
        <v>11666</v>
      </c>
      <c r="J313" s="44">
        <v>2023.0</v>
      </c>
      <c r="K313" s="109"/>
      <c r="L313" s="6" t="s">
        <v>1978</v>
      </c>
      <c r="M313" s="6" t="s">
        <v>3157</v>
      </c>
      <c r="N313" s="6" t="s">
        <v>11057</v>
      </c>
      <c r="O313" s="6" t="s">
        <v>1598</v>
      </c>
      <c r="P313" s="6" t="s">
        <v>11084</v>
      </c>
      <c r="Q313" s="45"/>
      <c r="R313" s="6" t="s">
        <v>11057</v>
      </c>
    </row>
    <row r="314" ht="12.75" customHeight="1">
      <c r="A314" s="44">
        <v>2024.0</v>
      </c>
      <c r="B314" s="6" t="s">
        <v>11849</v>
      </c>
      <c r="C314" s="44">
        <v>2.0</v>
      </c>
      <c r="D314" s="44" t="s">
        <v>6872</v>
      </c>
      <c r="E314" s="6" t="s">
        <v>6873</v>
      </c>
      <c r="F314" s="6" t="s">
        <v>1905</v>
      </c>
      <c r="G314" s="6" t="s">
        <v>1952</v>
      </c>
      <c r="H314" s="6" t="s">
        <v>118</v>
      </c>
      <c r="I314" s="6" t="s">
        <v>6874</v>
      </c>
      <c r="J314" s="44">
        <v>2023.0</v>
      </c>
      <c r="K314" s="109"/>
      <c r="L314" s="6" t="s">
        <v>79</v>
      </c>
      <c r="M314" s="6" t="s">
        <v>2782</v>
      </c>
      <c r="N314" s="6" t="s">
        <v>11057</v>
      </c>
      <c r="O314" s="6" t="s">
        <v>1844</v>
      </c>
      <c r="P314" s="6" t="s">
        <v>1352</v>
      </c>
      <c r="Q314" s="45">
        <v>1000.0</v>
      </c>
      <c r="R314" s="6" t="s">
        <v>11879</v>
      </c>
    </row>
    <row r="315" ht="12.75" customHeight="1">
      <c r="A315" s="44">
        <v>2024.0</v>
      </c>
      <c r="B315" s="6" t="s">
        <v>11849</v>
      </c>
      <c r="C315" s="44">
        <v>2.0</v>
      </c>
      <c r="D315" s="44" t="s">
        <v>6073</v>
      </c>
      <c r="E315" s="6" t="s">
        <v>6074</v>
      </c>
      <c r="F315" s="6" t="s">
        <v>1905</v>
      </c>
      <c r="G315" s="6" t="s">
        <v>1924</v>
      </c>
      <c r="H315" s="6" t="s">
        <v>104</v>
      </c>
      <c r="I315" s="6" t="s">
        <v>6075</v>
      </c>
      <c r="J315" s="44">
        <v>2023.0</v>
      </c>
      <c r="K315" s="109"/>
      <c r="L315" s="6" t="s">
        <v>130</v>
      </c>
      <c r="M315" s="6" t="s">
        <v>3943</v>
      </c>
      <c r="N315" s="6" t="s">
        <v>11057</v>
      </c>
      <c r="O315" s="6" t="s">
        <v>1455</v>
      </c>
      <c r="P315" s="6" t="s">
        <v>1039</v>
      </c>
      <c r="Q315" s="45">
        <v>1000.0</v>
      </c>
      <c r="R315" s="6" t="s">
        <v>11880</v>
      </c>
    </row>
    <row r="316" ht="12.75" customHeight="1">
      <c r="A316" s="44">
        <v>2024.0</v>
      </c>
      <c r="B316" s="6" t="s">
        <v>11849</v>
      </c>
      <c r="C316" s="44">
        <v>2.0</v>
      </c>
      <c r="D316" s="44" t="s">
        <v>11006</v>
      </c>
      <c r="E316" s="6" t="s">
        <v>11007</v>
      </c>
      <c r="F316" s="6" t="s">
        <v>1902</v>
      </c>
      <c r="G316" s="6" t="s">
        <v>1924</v>
      </c>
      <c r="H316" s="6" t="s">
        <v>163</v>
      </c>
      <c r="I316" s="6" t="s">
        <v>11008</v>
      </c>
      <c r="J316" s="44">
        <v>2023.0</v>
      </c>
      <c r="K316" s="109"/>
      <c r="L316" s="6" t="s">
        <v>58</v>
      </c>
      <c r="M316" s="6" t="s">
        <v>5000</v>
      </c>
      <c r="N316" s="6" t="s">
        <v>11057</v>
      </c>
      <c r="O316" s="6" t="s">
        <v>1873</v>
      </c>
      <c r="P316" s="6" t="s">
        <v>9465</v>
      </c>
      <c r="Q316" s="45">
        <v>1500.0</v>
      </c>
      <c r="R316" s="6" t="s">
        <v>11057</v>
      </c>
    </row>
    <row r="317" ht="12.75" customHeight="1">
      <c r="A317" s="44">
        <v>2024.0</v>
      </c>
      <c r="B317" s="6" t="s">
        <v>11849</v>
      </c>
      <c r="C317" s="44">
        <v>2.0</v>
      </c>
      <c r="D317" s="44" t="s">
        <v>7015</v>
      </c>
      <c r="E317" s="6" t="s">
        <v>7016</v>
      </c>
      <c r="F317" s="6" t="s">
        <v>1905</v>
      </c>
      <c r="G317" s="6" t="s">
        <v>1924</v>
      </c>
      <c r="H317" s="6" t="s">
        <v>125</v>
      </c>
      <c r="I317" s="6" t="s">
        <v>7017</v>
      </c>
      <c r="J317" s="44">
        <v>2023.0</v>
      </c>
      <c r="K317" s="109"/>
      <c r="L317" s="6" t="s">
        <v>2387</v>
      </c>
      <c r="M317" s="6" t="s">
        <v>2314</v>
      </c>
      <c r="N317" s="6" t="s">
        <v>11057</v>
      </c>
      <c r="O317" s="6" t="s">
        <v>1529</v>
      </c>
      <c r="P317" s="6" t="s">
        <v>508</v>
      </c>
      <c r="Q317" s="45">
        <v>9000.0</v>
      </c>
      <c r="R317" s="6" t="s">
        <v>11057</v>
      </c>
    </row>
    <row r="318" ht="12.75" customHeight="1">
      <c r="A318" s="44">
        <v>2024.0</v>
      </c>
      <c r="B318" s="6" t="s">
        <v>11849</v>
      </c>
      <c r="C318" s="44">
        <v>2.0</v>
      </c>
      <c r="D318" s="44" t="s">
        <v>3750</v>
      </c>
      <c r="E318" s="6" t="s">
        <v>3751</v>
      </c>
      <c r="F318" s="6" t="s">
        <v>1902</v>
      </c>
      <c r="G318" s="6" t="s">
        <v>1924</v>
      </c>
      <c r="H318" s="6" t="s">
        <v>47</v>
      </c>
      <c r="I318" s="6" t="s">
        <v>3752</v>
      </c>
      <c r="J318" s="44">
        <v>2023.0</v>
      </c>
      <c r="K318" s="109"/>
      <c r="L318" s="6" t="s">
        <v>2176</v>
      </c>
      <c r="M318" s="6" t="s">
        <v>43</v>
      </c>
      <c r="N318" s="6" t="s">
        <v>11057</v>
      </c>
      <c r="O318" s="6" t="s">
        <v>1684</v>
      </c>
      <c r="P318" s="6" t="s">
        <v>767</v>
      </c>
      <c r="Q318" s="45">
        <v>5500.0</v>
      </c>
      <c r="R318" s="6" t="s">
        <v>11881</v>
      </c>
    </row>
    <row r="319" ht="12.75" customHeight="1">
      <c r="A319" s="44">
        <v>2024.0</v>
      </c>
      <c r="B319" s="6" t="s">
        <v>11849</v>
      </c>
      <c r="C319" s="44">
        <v>2.0</v>
      </c>
      <c r="D319" s="44" t="s">
        <v>6076</v>
      </c>
      <c r="E319" s="6" t="s">
        <v>6077</v>
      </c>
      <c r="F319" s="6" t="s">
        <v>1905</v>
      </c>
      <c r="G319" s="6" t="s">
        <v>1924</v>
      </c>
      <c r="H319" s="6" t="s">
        <v>104</v>
      </c>
      <c r="I319" s="6" t="s">
        <v>6078</v>
      </c>
      <c r="J319" s="44">
        <v>2023.0</v>
      </c>
      <c r="K319" s="109"/>
      <c r="L319" s="6" t="s">
        <v>130</v>
      </c>
      <c r="M319" s="6" t="s">
        <v>1954</v>
      </c>
      <c r="N319" s="6" t="s">
        <v>11057</v>
      </c>
      <c r="O319" s="6" t="s">
        <v>1669</v>
      </c>
      <c r="P319" s="6" t="s">
        <v>502</v>
      </c>
      <c r="Q319" s="45">
        <v>1000.0</v>
      </c>
      <c r="R319" s="6" t="s">
        <v>11882</v>
      </c>
    </row>
    <row r="320" ht="12.75" customHeight="1">
      <c r="A320" s="44">
        <v>2024.0</v>
      </c>
      <c r="B320" s="6" t="s">
        <v>11849</v>
      </c>
      <c r="C320" s="44">
        <v>2.0</v>
      </c>
      <c r="D320" s="44" t="s">
        <v>11667</v>
      </c>
      <c r="E320" s="6" t="s">
        <v>11668</v>
      </c>
      <c r="F320" s="6" t="s">
        <v>1905</v>
      </c>
      <c r="G320" s="6" t="s">
        <v>1924</v>
      </c>
      <c r="H320" s="6" t="s">
        <v>150</v>
      </c>
      <c r="I320" s="6" t="s">
        <v>11669</v>
      </c>
      <c r="J320" s="44">
        <v>2023.0</v>
      </c>
      <c r="K320" s="109"/>
      <c r="L320" s="6" t="s">
        <v>48</v>
      </c>
      <c r="M320" s="6" t="s">
        <v>2205</v>
      </c>
      <c r="N320" s="6" t="s">
        <v>11057</v>
      </c>
      <c r="O320" s="6" t="s">
        <v>11670</v>
      </c>
      <c r="P320" s="6" t="s">
        <v>11084</v>
      </c>
      <c r="Q320" s="45"/>
      <c r="R320" s="6" t="s">
        <v>11057</v>
      </c>
    </row>
    <row r="321" ht="12.75" customHeight="1">
      <c r="A321" s="44">
        <v>2024.0</v>
      </c>
      <c r="B321" s="6" t="s">
        <v>11849</v>
      </c>
      <c r="C321" s="44">
        <v>2.0</v>
      </c>
      <c r="D321" s="44" t="s">
        <v>5662</v>
      </c>
      <c r="E321" s="6" t="s">
        <v>5663</v>
      </c>
      <c r="F321" s="6" t="s">
        <v>1902</v>
      </c>
      <c r="G321" s="6" t="s">
        <v>1924</v>
      </c>
      <c r="H321" s="6" t="s">
        <v>96</v>
      </c>
      <c r="I321" s="6" t="s">
        <v>5664</v>
      </c>
      <c r="J321" s="44">
        <v>2023.0</v>
      </c>
      <c r="K321" s="109"/>
      <c r="L321" s="6" t="s">
        <v>79</v>
      </c>
      <c r="M321" s="6" t="s">
        <v>2477</v>
      </c>
      <c r="N321" s="6" t="s">
        <v>11057</v>
      </c>
      <c r="O321" s="6" t="s">
        <v>1515</v>
      </c>
      <c r="P321" s="6" t="s">
        <v>829</v>
      </c>
      <c r="Q321" s="45">
        <v>1000.0</v>
      </c>
      <c r="R321" s="6" t="s">
        <v>11057</v>
      </c>
    </row>
    <row r="322" ht="12.75" customHeight="1">
      <c r="A322" s="44">
        <v>2024.0</v>
      </c>
      <c r="B322" s="6" t="s">
        <v>11849</v>
      </c>
      <c r="C322" s="44">
        <v>2.0</v>
      </c>
      <c r="D322" s="44" t="s">
        <v>10967</v>
      </c>
      <c r="E322" s="6" t="s">
        <v>10968</v>
      </c>
      <c r="F322" s="6" t="s">
        <v>1905</v>
      </c>
      <c r="G322" s="6" t="s">
        <v>1924</v>
      </c>
      <c r="H322" s="6" t="s">
        <v>156</v>
      </c>
      <c r="I322" s="6" t="s">
        <v>10969</v>
      </c>
      <c r="J322" s="44">
        <v>2023.0</v>
      </c>
      <c r="K322" s="109"/>
      <c r="L322" s="6" t="s">
        <v>2205</v>
      </c>
      <c r="M322" s="6" t="s">
        <v>44</v>
      </c>
      <c r="N322" s="6" t="s">
        <v>11057</v>
      </c>
      <c r="O322" s="6" t="s">
        <v>1726</v>
      </c>
      <c r="P322" s="6" t="s">
        <v>9469</v>
      </c>
      <c r="Q322" s="45">
        <v>1000.0</v>
      </c>
      <c r="R322" s="6" t="s">
        <v>11057</v>
      </c>
    </row>
    <row r="323" ht="12.75" customHeight="1">
      <c r="A323" s="44">
        <v>2024.0</v>
      </c>
      <c r="B323" s="6" t="s">
        <v>11849</v>
      </c>
      <c r="C323" s="44">
        <v>2.0</v>
      </c>
      <c r="D323" s="44" t="s">
        <v>10301</v>
      </c>
      <c r="E323" s="6" t="s">
        <v>10302</v>
      </c>
      <c r="F323" s="6" t="s">
        <v>1902</v>
      </c>
      <c r="G323" s="6" t="s">
        <v>1924</v>
      </c>
      <c r="H323" s="6" t="s">
        <v>98</v>
      </c>
      <c r="I323" s="6" t="s">
        <v>10303</v>
      </c>
      <c r="J323" s="44">
        <v>2023.0</v>
      </c>
      <c r="K323" s="109"/>
      <c r="L323" s="6" t="s">
        <v>1978</v>
      </c>
      <c r="M323" s="6" t="s">
        <v>1954</v>
      </c>
      <c r="N323" s="6" t="s">
        <v>11057</v>
      </c>
      <c r="O323" s="6" t="s">
        <v>1879</v>
      </c>
      <c r="P323" s="6" t="s">
        <v>9469</v>
      </c>
      <c r="Q323" s="45">
        <v>3000.0</v>
      </c>
      <c r="R323" s="6" t="s">
        <v>11057</v>
      </c>
    </row>
    <row r="324" ht="12.75" customHeight="1">
      <c r="A324" s="44">
        <v>2024.0</v>
      </c>
      <c r="B324" s="6" t="s">
        <v>11849</v>
      </c>
      <c r="C324" s="44">
        <v>2.0</v>
      </c>
      <c r="D324" s="44" t="s">
        <v>9108</v>
      </c>
      <c r="E324" s="6" t="s">
        <v>9109</v>
      </c>
      <c r="F324" s="6" t="s">
        <v>1905</v>
      </c>
      <c r="G324" s="6" t="s">
        <v>1924</v>
      </c>
      <c r="H324" s="6" t="s">
        <v>156</v>
      </c>
      <c r="I324" s="6" t="s">
        <v>9110</v>
      </c>
      <c r="J324" s="44">
        <v>2023.0</v>
      </c>
      <c r="K324" s="109"/>
      <c r="L324" s="6" t="s">
        <v>2205</v>
      </c>
      <c r="M324" s="6" t="s">
        <v>5781</v>
      </c>
      <c r="N324" s="6" t="s">
        <v>11057</v>
      </c>
      <c r="O324" s="6" t="s">
        <v>1455</v>
      </c>
      <c r="P324" s="6" t="s">
        <v>652</v>
      </c>
      <c r="Q324" s="45">
        <v>1000.0</v>
      </c>
      <c r="R324" s="6" t="s">
        <v>11883</v>
      </c>
    </row>
    <row r="325" ht="12.75" customHeight="1">
      <c r="A325" s="44">
        <v>2024.0</v>
      </c>
      <c r="B325" s="6" t="s">
        <v>11849</v>
      </c>
      <c r="C325" s="44">
        <v>2.0</v>
      </c>
      <c r="D325" s="44" t="s">
        <v>3427</v>
      </c>
      <c r="E325" s="6" t="s">
        <v>3428</v>
      </c>
      <c r="F325" s="6" t="s">
        <v>1905</v>
      </c>
      <c r="G325" s="6" t="s">
        <v>1924</v>
      </c>
      <c r="H325" s="6" t="s">
        <v>40</v>
      </c>
      <c r="I325" s="6" t="s">
        <v>3429</v>
      </c>
      <c r="J325" s="44">
        <v>2023.0</v>
      </c>
      <c r="K325" s="109"/>
      <c r="L325" s="6" t="s">
        <v>58</v>
      </c>
      <c r="M325" s="6" t="s">
        <v>2030</v>
      </c>
      <c r="N325" s="6" t="s">
        <v>11057</v>
      </c>
      <c r="O325" s="6" t="s">
        <v>1614</v>
      </c>
      <c r="P325" s="6" t="s">
        <v>923</v>
      </c>
      <c r="Q325" s="45">
        <v>15000.0</v>
      </c>
      <c r="R325" s="6" t="s">
        <v>11884</v>
      </c>
    </row>
    <row r="326" ht="12.75" customHeight="1">
      <c r="A326" s="44">
        <v>2024.0</v>
      </c>
      <c r="B326" s="6" t="s">
        <v>11849</v>
      </c>
      <c r="C326" s="44">
        <v>2.0</v>
      </c>
      <c r="D326" s="44" t="s">
        <v>10061</v>
      </c>
      <c r="E326" s="6" t="s">
        <v>10062</v>
      </c>
      <c r="F326" s="6" t="s">
        <v>1905</v>
      </c>
      <c r="G326" s="6" t="s">
        <v>1924</v>
      </c>
      <c r="H326" s="6" t="s">
        <v>78</v>
      </c>
      <c r="I326" s="6" t="s">
        <v>10063</v>
      </c>
      <c r="J326" s="44">
        <v>2023.0</v>
      </c>
      <c r="K326" s="109"/>
      <c r="L326" s="6" t="s">
        <v>79</v>
      </c>
      <c r="M326" s="6" t="s">
        <v>3367</v>
      </c>
      <c r="N326" s="6" t="s">
        <v>11057</v>
      </c>
      <c r="O326" s="6" t="s">
        <v>1857</v>
      </c>
      <c r="P326" s="6" t="s">
        <v>9469</v>
      </c>
      <c r="Q326" s="45">
        <v>3000.0</v>
      </c>
      <c r="R326" s="6" t="s">
        <v>11885</v>
      </c>
    </row>
    <row r="327" ht="12.75" customHeight="1">
      <c r="A327" s="44">
        <v>2024.0</v>
      </c>
      <c r="B327" s="6" t="s">
        <v>11849</v>
      </c>
      <c r="C327" s="44">
        <v>2.0</v>
      </c>
      <c r="D327" s="44" t="s">
        <v>11671</v>
      </c>
      <c r="E327" s="6" t="s">
        <v>11672</v>
      </c>
      <c r="F327" s="6" t="s">
        <v>1902</v>
      </c>
      <c r="G327" s="6" t="s">
        <v>1924</v>
      </c>
      <c r="H327" s="6" t="s">
        <v>126</v>
      </c>
      <c r="I327" s="6" t="s">
        <v>11673</v>
      </c>
      <c r="J327" s="44">
        <v>2023.0</v>
      </c>
      <c r="K327" s="109"/>
      <c r="L327" s="6" t="s">
        <v>127</v>
      </c>
      <c r="M327" s="6" t="s">
        <v>133</v>
      </c>
      <c r="N327" s="6" t="s">
        <v>11057</v>
      </c>
      <c r="O327" s="6" t="s">
        <v>1839</v>
      </c>
      <c r="P327" s="6" t="s">
        <v>11084</v>
      </c>
      <c r="Q327" s="45"/>
      <c r="R327" s="6" t="s">
        <v>11057</v>
      </c>
    </row>
    <row r="328" ht="12.75" customHeight="1">
      <c r="A328" s="44">
        <v>2024.0</v>
      </c>
      <c r="B328" s="6" t="s">
        <v>11849</v>
      </c>
      <c r="C328" s="44">
        <v>2.0</v>
      </c>
      <c r="D328" s="44" t="s">
        <v>11674</v>
      </c>
      <c r="E328" s="6" t="s">
        <v>11675</v>
      </c>
      <c r="F328" s="6" t="s">
        <v>1902</v>
      </c>
      <c r="G328" s="6" t="s">
        <v>1924</v>
      </c>
      <c r="H328" s="6" t="s">
        <v>16</v>
      </c>
      <c r="I328" s="6" t="s">
        <v>11676</v>
      </c>
      <c r="J328" s="44">
        <v>2023.0</v>
      </c>
      <c r="K328" s="109"/>
      <c r="L328" s="6" t="s">
        <v>88</v>
      </c>
      <c r="M328" s="6" t="s">
        <v>19</v>
      </c>
      <c r="N328" s="6" t="s">
        <v>11057</v>
      </c>
      <c r="O328" s="6" t="s">
        <v>1726</v>
      </c>
      <c r="P328" s="6" t="s">
        <v>11084</v>
      </c>
      <c r="Q328" s="45"/>
      <c r="R328" s="6" t="s">
        <v>11057</v>
      </c>
    </row>
    <row r="329" ht="12.75" customHeight="1">
      <c r="A329" s="44">
        <v>2024.0</v>
      </c>
      <c r="B329" s="6" t="s">
        <v>11849</v>
      </c>
      <c r="C329" s="44">
        <v>2.0</v>
      </c>
      <c r="D329" s="44" t="s">
        <v>8485</v>
      </c>
      <c r="E329" s="6" t="s">
        <v>8486</v>
      </c>
      <c r="F329" s="6" t="s">
        <v>1905</v>
      </c>
      <c r="G329" s="6" t="s">
        <v>1924</v>
      </c>
      <c r="H329" s="6" t="s">
        <v>144</v>
      </c>
      <c r="I329" s="6" t="s">
        <v>8487</v>
      </c>
      <c r="J329" s="44">
        <v>2023.0</v>
      </c>
      <c r="K329" s="109"/>
      <c r="L329" s="6" t="s">
        <v>130</v>
      </c>
      <c r="M329" s="6" t="s">
        <v>75</v>
      </c>
      <c r="N329" s="6" t="s">
        <v>11057</v>
      </c>
      <c r="O329" s="6" t="s">
        <v>1566</v>
      </c>
      <c r="P329" s="6" t="s">
        <v>356</v>
      </c>
      <c r="Q329" s="45">
        <v>12000.0</v>
      </c>
      <c r="R329" s="6" t="s">
        <v>11886</v>
      </c>
    </row>
    <row r="330" ht="12.75" customHeight="1">
      <c r="A330" s="44">
        <v>2024.0</v>
      </c>
      <c r="B330" s="6" t="s">
        <v>11849</v>
      </c>
      <c r="C330" s="44">
        <v>2.0</v>
      </c>
      <c r="D330" s="44" t="s">
        <v>8473</v>
      </c>
      <c r="E330" s="6" t="s">
        <v>8474</v>
      </c>
      <c r="F330" s="6" t="s">
        <v>1905</v>
      </c>
      <c r="G330" s="6" t="s">
        <v>1924</v>
      </c>
      <c r="H330" s="6" t="s">
        <v>142</v>
      </c>
      <c r="I330" s="6" t="s">
        <v>8475</v>
      </c>
      <c r="J330" s="44">
        <v>2023.0</v>
      </c>
      <c r="K330" s="109"/>
      <c r="L330" s="6" t="s">
        <v>102</v>
      </c>
      <c r="M330" s="6" t="s">
        <v>101</v>
      </c>
      <c r="N330" s="6" t="s">
        <v>11057</v>
      </c>
      <c r="O330" s="6" t="s">
        <v>1693</v>
      </c>
      <c r="P330" s="6" t="s">
        <v>372</v>
      </c>
      <c r="Q330" s="45">
        <v>11000.0</v>
      </c>
      <c r="R330" s="6" t="s">
        <v>11057</v>
      </c>
    </row>
    <row r="331" ht="12.75" customHeight="1">
      <c r="A331" s="44">
        <v>2024.0</v>
      </c>
      <c r="B331" s="6" t="s">
        <v>11849</v>
      </c>
      <c r="C331" s="44">
        <v>2.0</v>
      </c>
      <c r="D331" s="44" t="s">
        <v>1965</v>
      </c>
      <c r="E331" s="6" t="s">
        <v>1966</v>
      </c>
      <c r="F331" s="6" t="s">
        <v>1905</v>
      </c>
      <c r="G331" s="6" t="s">
        <v>1924</v>
      </c>
      <c r="H331" s="6" t="s">
        <v>8</v>
      </c>
      <c r="I331" s="6" t="s">
        <v>1967</v>
      </c>
      <c r="J331" s="44">
        <v>2023.0</v>
      </c>
      <c r="K331" s="109"/>
      <c r="L331" s="6" t="s">
        <v>1926</v>
      </c>
      <c r="M331" s="6" t="s">
        <v>1968</v>
      </c>
      <c r="N331" s="6" t="s">
        <v>11057</v>
      </c>
      <c r="O331" s="6" t="s">
        <v>1838</v>
      </c>
      <c r="P331" s="6" t="s">
        <v>458</v>
      </c>
      <c r="Q331" s="45">
        <v>12000.0</v>
      </c>
      <c r="R331" s="6" t="s">
        <v>11887</v>
      </c>
    </row>
    <row r="332" ht="12.75" customHeight="1">
      <c r="A332" s="44">
        <v>2024.0</v>
      </c>
      <c r="B332" s="6" t="s">
        <v>11849</v>
      </c>
      <c r="C332" s="44">
        <v>2.0</v>
      </c>
      <c r="D332" s="44" t="s">
        <v>8488</v>
      </c>
      <c r="E332" s="6" t="s">
        <v>8489</v>
      </c>
      <c r="F332" s="6" t="s">
        <v>1902</v>
      </c>
      <c r="G332" s="6" t="s">
        <v>1924</v>
      </c>
      <c r="H332" s="6" t="s">
        <v>144</v>
      </c>
      <c r="I332" s="6" t="s">
        <v>8490</v>
      </c>
      <c r="J332" s="44">
        <v>2023.0</v>
      </c>
      <c r="K332" s="109"/>
      <c r="L332" s="6" t="s">
        <v>130</v>
      </c>
      <c r="M332" s="6" t="s">
        <v>2834</v>
      </c>
      <c r="N332" s="6" t="s">
        <v>11057</v>
      </c>
      <c r="O332" s="6" t="s">
        <v>1660</v>
      </c>
      <c r="P332" s="6" t="s">
        <v>974</v>
      </c>
      <c r="Q332" s="45">
        <v>32000.0</v>
      </c>
      <c r="R332" s="6" t="s">
        <v>11057</v>
      </c>
    </row>
    <row r="333" ht="12.75" customHeight="1">
      <c r="A333" s="44">
        <v>2024.0</v>
      </c>
      <c r="B333" s="6" t="s">
        <v>11849</v>
      </c>
      <c r="C333" s="44">
        <v>2.0</v>
      </c>
      <c r="D333" s="44" t="s">
        <v>8652</v>
      </c>
      <c r="E333" s="6" t="s">
        <v>8653</v>
      </c>
      <c r="F333" s="6" t="s">
        <v>1905</v>
      </c>
      <c r="G333" s="6" t="s">
        <v>1924</v>
      </c>
      <c r="H333" s="6" t="s">
        <v>147</v>
      </c>
      <c r="I333" s="6" t="s">
        <v>8654</v>
      </c>
      <c r="J333" s="44">
        <v>2023.0</v>
      </c>
      <c r="K333" s="109"/>
      <c r="L333" s="6" t="s">
        <v>79</v>
      </c>
      <c r="M333" s="6" t="s">
        <v>3886</v>
      </c>
      <c r="N333" s="6" t="s">
        <v>11057</v>
      </c>
      <c r="O333" s="6" t="s">
        <v>1725</v>
      </c>
      <c r="P333" s="6" t="s">
        <v>891</v>
      </c>
      <c r="Q333" s="45">
        <v>11500.0</v>
      </c>
      <c r="R333" s="6" t="s">
        <v>11057</v>
      </c>
    </row>
    <row r="334" ht="12.75" customHeight="1">
      <c r="A334" s="44">
        <v>2024.0</v>
      </c>
      <c r="B334" s="6" t="s">
        <v>11849</v>
      </c>
      <c r="C334" s="44">
        <v>2.0</v>
      </c>
      <c r="D334" s="44" t="s">
        <v>8655</v>
      </c>
      <c r="E334" s="6" t="s">
        <v>8656</v>
      </c>
      <c r="F334" s="6" t="s">
        <v>1905</v>
      </c>
      <c r="G334" s="6" t="s">
        <v>1924</v>
      </c>
      <c r="H334" s="6" t="s">
        <v>147</v>
      </c>
      <c r="I334" s="6" t="s">
        <v>8657</v>
      </c>
      <c r="J334" s="44">
        <v>2023.0</v>
      </c>
      <c r="K334" s="109"/>
      <c r="L334" s="6" t="s">
        <v>79</v>
      </c>
      <c r="M334" s="6" t="s">
        <v>110</v>
      </c>
      <c r="N334" s="6" t="s">
        <v>11057</v>
      </c>
      <c r="O334" s="6" t="s">
        <v>1604</v>
      </c>
      <c r="P334" s="6" t="s">
        <v>834</v>
      </c>
      <c r="Q334" s="45">
        <v>3500.0</v>
      </c>
      <c r="R334" s="6" t="s">
        <v>11888</v>
      </c>
    </row>
    <row r="335" ht="12.75" customHeight="1">
      <c r="A335" s="44">
        <v>2024.0</v>
      </c>
      <c r="B335" s="6" t="s">
        <v>11849</v>
      </c>
      <c r="C335" s="44">
        <v>2.0</v>
      </c>
      <c r="D335" s="44" t="s">
        <v>11677</v>
      </c>
      <c r="E335" s="6" t="s">
        <v>11678</v>
      </c>
      <c r="F335" s="6" t="s">
        <v>1902</v>
      </c>
      <c r="G335" s="6" t="s">
        <v>1924</v>
      </c>
      <c r="H335" s="6" t="s">
        <v>16</v>
      </c>
      <c r="I335" s="6" t="s">
        <v>11679</v>
      </c>
      <c r="J335" s="44">
        <v>2023.0</v>
      </c>
      <c r="K335" s="109"/>
      <c r="L335" s="6" t="s">
        <v>88</v>
      </c>
      <c r="M335" s="6" t="s">
        <v>3828</v>
      </c>
      <c r="N335" s="6" t="s">
        <v>11057</v>
      </c>
      <c r="O335" s="6" t="s">
        <v>1753</v>
      </c>
      <c r="P335" s="6" t="s">
        <v>11084</v>
      </c>
      <c r="Q335" s="45"/>
      <c r="R335" s="6" t="s">
        <v>11057</v>
      </c>
    </row>
    <row r="336" ht="12.75" customHeight="1">
      <c r="A336" s="44">
        <v>2024.0</v>
      </c>
      <c r="B336" s="6" t="s">
        <v>11849</v>
      </c>
      <c r="C336" s="44">
        <v>2.0</v>
      </c>
      <c r="D336" s="44" t="s">
        <v>9504</v>
      </c>
      <c r="E336" s="6" t="s">
        <v>9505</v>
      </c>
      <c r="F336" s="6" t="s">
        <v>1905</v>
      </c>
      <c r="G336" s="6" t="s">
        <v>1924</v>
      </c>
      <c r="H336" s="6" t="s">
        <v>11</v>
      </c>
      <c r="I336" s="6" t="s">
        <v>9506</v>
      </c>
      <c r="J336" s="44">
        <v>2023.0</v>
      </c>
      <c r="K336" s="109"/>
      <c r="L336" s="6" t="s">
        <v>130</v>
      </c>
      <c r="M336" s="6" t="s">
        <v>1961</v>
      </c>
      <c r="N336" s="6" t="s">
        <v>11057</v>
      </c>
      <c r="O336" s="6" t="s">
        <v>1653</v>
      </c>
      <c r="P336" s="6" t="s">
        <v>9469</v>
      </c>
      <c r="Q336" s="45">
        <v>5000.0</v>
      </c>
      <c r="R336" s="6" t="s">
        <v>11889</v>
      </c>
    </row>
    <row r="337" ht="12.75" customHeight="1">
      <c r="A337" s="44">
        <v>2024.0</v>
      </c>
      <c r="B337" s="6" t="s">
        <v>11849</v>
      </c>
      <c r="C337" s="44">
        <v>2.0</v>
      </c>
      <c r="D337" s="44" t="s">
        <v>2551</v>
      </c>
      <c r="E337" s="6" t="s">
        <v>2552</v>
      </c>
      <c r="F337" s="6" t="s">
        <v>1902</v>
      </c>
      <c r="G337" s="6" t="s">
        <v>1924</v>
      </c>
      <c r="H337" s="6" t="s">
        <v>20</v>
      </c>
      <c r="I337" s="6" t="s">
        <v>2553</v>
      </c>
      <c r="J337" s="44">
        <v>2023.0</v>
      </c>
      <c r="K337" s="109"/>
      <c r="L337" s="6" t="s">
        <v>18</v>
      </c>
      <c r="M337" s="6" t="s">
        <v>2554</v>
      </c>
      <c r="N337" s="6" t="s">
        <v>11057</v>
      </c>
      <c r="O337" s="6" t="s">
        <v>1498</v>
      </c>
      <c r="P337" s="6" t="s">
        <v>1204</v>
      </c>
      <c r="Q337" s="45">
        <v>27000.0</v>
      </c>
      <c r="R337" s="6" t="s">
        <v>11057</v>
      </c>
    </row>
    <row r="338" ht="12.75" customHeight="1">
      <c r="A338" s="44">
        <v>2024.0</v>
      </c>
      <c r="B338" s="6" t="s">
        <v>11849</v>
      </c>
      <c r="C338" s="44">
        <v>2.0</v>
      </c>
      <c r="D338" s="44" t="s">
        <v>8758</v>
      </c>
      <c r="E338" s="6" t="s">
        <v>8759</v>
      </c>
      <c r="F338" s="6" t="s">
        <v>1905</v>
      </c>
      <c r="G338" s="6" t="s">
        <v>1924</v>
      </c>
      <c r="H338" s="6" t="s">
        <v>150</v>
      </c>
      <c r="I338" s="6" t="s">
        <v>8760</v>
      </c>
      <c r="J338" s="44">
        <v>2023.0</v>
      </c>
      <c r="K338" s="109"/>
      <c r="L338" s="6" t="s">
        <v>48</v>
      </c>
      <c r="M338" s="6" t="s">
        <v>8454</v>
      </c>
      <c r="N338" s="6" t="s">
        <v>11057</v>
      </c>
      <c r="O338" s="6" t="s">
        <v>1660</v>
      </c>
      <c r="P338" s="6" t="s">
        <v>860</v>
      </c>
      <c r="Q338" s="45">
        <v>8000.0</v>
      </c>
      <c r="R338" s="6" t="s">
        <v>11057</v>
      </c>
    </row>
    <row r="339" ht="12.75" customHeight="1">
      <c r="A339" s="44">
        <v>2024.0</v>
      </c>
      <c r="B339" s="6" t="s">
        <v>11849</v>
      </c>
      <c r="C339" s="44">
        <v>2.0</v>
      </c>
      <c r="D339" s="44" t="s">
        <v>5736</v>
      </c>
      <c r="E339" s="6" t="s">
        <v>5737</v>
      </c>
      <c r="F339" s="6" t="s">
        <v>1902</v>
      </c>
      <c r="G339" s="6" t="s">
        <v>1924</v>
      </c>
      <c r="H339" s="6" t="s">
        <v>98</v>
      </c>
      <c r="I339" s="6" t="s">
        <v>5738</v>
      </c>
      <c r="J339" s="44">
        <v>2023.0</v>
      </c>
      <c r="K339" s="109"/>
      <c r="L339" s="6" t="s">
        <v>1978</v>
      </c>
      <c r="M339" s="6" t="s">
        <v>56</v>
      </c>
      <c r="N339" s="6" t="s">
        <v>11057</v>
      </c>
      <c r="O339" s="6" t="s">
        <v>1614</v>
      </c>
      <c r="P339" s="6" t="s">
        <v>1306</v>
      </c>
      <c r="Q339" s="45">
        <v>10000.0</v>
      </c>
      <c r="R339" s="6" t="s">
        <v>11057</v>
      </c>
    </row>
    <row r="340" ht="12.75" customHeight="1">
      <c r="A340" s="44">
        <v>2024.0</v>
      </c>
      <c r="B340" s="6" t="s">
        <v>11849</v>
      </c>
      <c r="C340" s="44">
        <v>2.0</v>
      </c>
      <c r="D340" s="44" t="s">
        <v>9228</v>
      </c>
      <c r="E340" s="6" t="s">
        <v>9229</v>
      </c>
      <c r="F340" s="6" t="s">
        <v>1905</v>
      </c>
      <c r="G340" s="6" t="s">
        <v>1924</v>
      </c>
      <c r="H340" s="6" t="s">
        <v>163</v>
      </c>
      <c r="I340" s="6" t="s">
        <v>9230</v>
      </c>
      <c r="J340" s="44">
        <v>2023.0</v>
      </c>
      <c r="K340" s="109"/>
      <c r="L340" s="6" t="s">
        <v>58</v>
      </c>
      <c r="M340" s="6" t="s">
        <v>3202</v>
      </c>
      <c r="N340" s="6" t="s">
        <v>11057</v>
      </c>
      <c r="O340" s="6" t="s">
        <v>1684</v>
      </c>
      <c r="P340" s="6" t="s">
        <v>767</v>
      </c>
      <c r="Q340" s="45">
        <v>3000.0</v>
      </c>
      <c r="R340" s="6" t="s">
        <v>11890</v>
      </c>
    </row>
    <row r="341" ht="12.75" customHeight="1">
      <c r="A341" s="44">
        <v>2024.0</v>
      </c>
      <c r="B341" s="6" t="s">
        <v>11849</v>
      </c>
      <c r="C341" s="44">
        <v>2.0</v>
      </c>
      <c r="D341" s="44" t="s">
        <v>3753</v>
      </c>
      <c r="E341" s="6" t="s">
        <v>3754</v>
      </c>
      <c r="F341" s="6" t="s">
        <v>1902</v>
      </c>
      <c r="G341" s="6" t="s">
        <v>1924</v>
      </c>
      <c r="H341" s="6" t="s">
        <v>47</v>
      </c>
      <c r="I341" s="6" t="s">
        <v>3755</v>
      </c>
      <c r="J341" s="44">
        <v>2023.0</v>
      </c>
      <c r="K341" s="109"/>
      <c r="L341" s="6" t="s">
        <v>2176</v>
      </c>
      <c r="M341" s="6" t="s">
        <v>3756</v>
      </c>
      <c r="N341" s="6" t="s">
        <v>11057</v>
      </c>
      <c r="O341" s="6" t="s">
        <v>1782</v>
      </c>
      <c r="P341" s="6" t="s">
        <v>519</v>
      </c>
      <c r="Q341" s="45">
        <v>15000.0</v>
      </c>
      <c r="R341" s="6" t="s">
        <v>11057</v>
      </c>
    </row>
    <row r="342" ht="12.75" customHeight="1">
      <c r="A342" s="44">
        <v>2024.0</v>
      </c>
      <c r="B342" s="6" t="s">
        <v>11849</v>
      </c>
      <c r="C342" s="44">
        <v>2.0</v>
      </c>
      <c r="D342" s="44" t="s">
        <v>11680</v>
      </c>
      <c r="E342" s="6" t="s">
        <v>11681</v>
      </c>
      <c r="F342" s="6" t="s">
        <v>1905</v>
      </c>
      <c r="G342" s="6" t="s">
        <v>1924</v>
      </c>
      <c r="H342" s="6" t="s">
        <v>98</v>
      </c>
      <c r="I342" s="6" t="s">
        <v>11682</v>
      </c>
      <c r="J342" s="44">
        <v>2023.0</v>
      </c>
      <c r="K342" s="109"/>
      <c r="L342" s="6" t="s">
        <v>1978</v>
      </c>
      <c r="M342" s="6" t="s">
        <v>3226</v>
      </c>
      <c r="N342" s="6" t="s">
        <v>11057</v>
      </c>
      <c r="O342" s="6" t="s">
        <v>1844</v>
      </c>
      <c r="P342" s="6" t="s">
        <v>11084</v>
      </c>
      <c r="Q342" s="45"/>
      <c r="R342" s="6" t="s">
        <v>11057</v>
      </c>
    </row>
    <row r="343" ht="12.75" customHeight="1">
      <c r="A343" s="44">
        <v>2024.0</v>
      </c>
      <c r="B343" s="6" t="s">
        <v>11849</v>
      </c>
      <c r="C343" s="44">
        <v>2.0</v>
      </c>
      <c r="D343" s="44" t="s">
        <v>6079</v>
      </c>
      <c r="E343" s="6" t="s">
        <v>6080</v>
      </c>
      <c r="F343" s="6" t="s">
        <v>1905</v>
      </c>
      <c r="G343" s="6" t="s">
        <v>1924</v>
      </c>
      <c r="H343" s="6" t="s">
        <v>104</v>
      </c>
      <c r="I343" s="6" t="s">
        <v>6081</v>
      </c>
      <c r="J343" s="44">
        <v>2023.0</v>
      </c>
      <c r="K343" s="109"/>
      <c r="L343" s="6" t="s">
        <v>130</v>
      </c>
      <c r="M343" s="6" t="s">
        <v>2826</v>
      </c>
      <c r="N343" s="6" t="s">
        <v>11057</v>
      </c>
      <c r="O343" s="6" t="s">
        <v>1669</v>
      </c>
      <c r="P343" s="6" t="s">
        <v>878</v>
      </c>
      <c r="Q343" s="45">
        <v>6000.0</v>
      </c>
      <c r="R343" s="6" t="s">
        <v>11891</v>
      </c>
    </row>
    <row r="344" ht="12.75" customHeight="1">
      <c r="A344" s="44">
        <v>2024.0</v>
      </c>
      <c r="B344" s="6" t="s">
        <v>11849</v>
      </c>
      <c r="C344" s="44">
        <v>2.0</v>
      </c>
      <c r="D344" s="44" t="s">
        <v>5624</v>
      </c>
      <c r="E344" s="6" t="s">
        <v>5625</v>
      </c>
      <c r="F344" s="6" t="s">
        <v>1902</v>
      </c>
      <c r="G344" s="6" t="s">
        <v>1952</v>
      </c>
      <c r="H344" s="6" t="s">
        <v>95</v>
      </c>
      <c r="I344" s="6" t="s">
        <v>5626</v>
      </c>
      <c r="J344" s="44">
        <v>2023.0</v>
      </c>
      <c r="K344" s="109"/>
      <c r="L344" s="6" t="s">
        <v>93</v>
      </c>
      <c r="M344" s="6" t="s">
        <v>2772</v>
      </c>
      <c r="N344" s="6" t="s">
        <v>11057</v>
      </c>
      <c r="O344" s="6" t="s">
        <v>1870</v>
      </c>
      <c r="P344" s="6" t="s">
        <v>519</v>
      </c>
      <c r="Q344" s="45">
        <v>19000.0</v>
      </c>
      <c r="R344" s="6" t="s">
        <v>11057</v>
      </c>
    </row>
    <row r="345" ht="12.75" customHeight="1">
      <c r="A345" s="44">
        <v>2024.0</v>
      </c>
      <c r="B345" s="6" t="s">
        <v>11849</v>
      </c>
      <c r="C345" s="44">
        <v>2.0</v>
      </c>
      <c r="D345" s="44" t="s">
        <v>9462</v>
      </c>
      <c r="E345" s="6" t="s">
        <v>9463</v>
      </c>
      <c r="F345" s="6" t="s">
        <v>1905</v>
      </c>
      <c r="G345" s="6" t="s">
        <v>1952</v>
      </c>
      <c r="H345" s="6" t="s">
        <v>8</v>
      </c>
      <c r="I345" s="6" t="s">
        <v>9464</v>
      </c>
      <c r="J345" s="44">
        <v>2023.0</v>
      </c>
      <c r="K345" s="109"/>
      <c r="L345" s="6" t="s">
        <v>1926</v>
      </c>
      <c r="M345" s="6" t="s">
        <v>2929</v>
      </c>
      <c r="N345" s="6" t="s">
        <v>11057</v>
      </c>
      <c r="O345" s="6" t="s">
        <v>1480</v>
      </c>
      <c r="P345" s="6" t="s">
        <v>9465</v>
      </c>
      <c r="Q345" s="45"/>
      <c r="R345" s="6" t="s">
        <v>11057</v>
      </c>
    </row>
    <row r="346" ht="12.75" customHeight="1">
      <c r="A346" s="44">
        <v>2024.0</v>
      </c>
      <c r="B346" s="6" t="s">
        <v>11849</v>
      </c>
      <c r="C346" s="44">
        <v>2.0</v>
      </c>
      <c r="D346" s="44" t="s">
        <v>11683</v>
      </c>
      <c r="E346" s="6" t="s">
        <v>11684</v>
      </c>
      <c r="F346" s="6" t="s">
        <v>1905</v>
      </c>
      <c r="G346" s="6" t="s">
        <v>1952</v>
      </c>
      <c r="H346" s="6" t="s">
        <v>160</v>
      </c>
      <c r="I346" s="6" t="s">
        <v>11685</v>
      </c>
      <c r="J346" s="44">
        <v>2023.0</v>
      </c>
      <c r="K346" s="109"/>
      <c r="L346" s="6" t="s">
        <v>2205</v>
      </c>
      <c r="M346" s="6" t="s">
        <v>3482</v>
      </c>
      <c r="N346" s="6" t="s">
        <v>11057</v>
      </c>
      <c r="O346" s="6" t="s">
        <v>11686</v>
      </c>
      <c r="P346" s="6" t="s">
        <v>11084</v>
      </c>
      <c r="Q346" s="45"/>
      <c r="R346" s="6" t="s">
        <v>11057</v>
      </c>
    </row>
    <row r="347" ht="12.75" customHeight="1">
      <c r="A347" s="44">
        <v>2024.0</v>
      </c>
      <c r="B347" s="6" t="s">
        <v>11849</v>
      </c>
      <c r="C347" s="44">
        <v>2.0</v>
      </c>
      <c r="D347" s="44" t="s">
        <v>4701</v>
      </c>
      <c r="E347" s="6" t="s">
        <v>4702</v>
      </c>
      <c r="F347" s="6" t="s">
        <v>1905</v>
      </c>
      <c r="G347" s="6" t="s">
        <v>1924</v>
      </c>
      <c r="H347" s="6" t="s">
        <v>77</v>
      </c>
      <c r="I347" s="6" t="s">
        <v>4703</v>
      </c>
      <c r="J347" s="44">
        <v>2023.0</v>
      </c>
      <c r="K347" s="109"/>
      <c r="L347" s="6" t="s">
        <v>79</v>
      </c>
      <c r="M347" s="6" t="s">
        <v>112</v>
      </c>
      <c r="N347" s="6" t="s">
        <v>11057</v>
      </c>
      <c r="O347" s="6" t="s">
        <v>1529</v>
      </c>
      <c r="P347" s="6" t="s">
        <v>576</v>
      </c>
      <c r="Q347" s="45">
        <v>20000.0</v>
      </c>
      <c r="R347" s="6" t="s">
        <v>11057</v>
      </c>
    </row>
    <row r="348" ht="12.75" customHeight="1">
      <c r="A348" s="44">
        <v>2024.0</v>
      </c>
      <c r="B348" s="6" t="s">
        <v>11849</v>
      </c>
      <c r="C348" s="44">
        <v>2.0</v>
      </c>
      <c r="D348" s="44" t="s">
        <v>9183</v>
      </c>
      <c r="E348" s="6" t="s">
        <v>9184</v>
      </c>
      <c r="F348" s="6" t="s">
        <v>1902</v>
      </c>
      <c r="G348" s="6" t="s">
        <v>1952</v>
      </c>
      <c r="H348" s="6" t="s">
        <v>160</v>
      </c>
      <c r="I348" s="6" t="s">
        <v>9185</v>
      </c>
      <c r="J348" s="44">
        <v>2023.0</v>
      </c>
      <c r="K348" s="109"/>
      <c r="L348" s="6" t="s">
        <v>2205</v>
      </c>
      <c r="M348" s="6" t="s">
        <v>48</v>
      </c>
      <c r="N348" s="6" t="s">
        <v>11057</v>
      </c>
      <c r="O348" s="6" t="s">
        <v>1638</v>
      </c>
      <c r="P348" s="6" t="s">
        <v>690</v>
      </c>
      <c r="Q348" s="45">
        <v>4000.0</v>
      </c>
      <c r="R348" s="6" t="s">
        <v>11892</v>
      </c>
    </row>
    <row r="349" ht="12.75" customHeight="1">
      <c r="A349" s="44">
        <v>2024.0</v>
      </c>
      <c r="B349" s="6" t="s">
        <v>11849</v>
      </c>
      <c r="C349" s="44">
        <v>2.0</v>
      </c>
      <c r="D349" s="44" t="s">
        <v>5510</v>
      </c>
      <c r="E349" s="6" t="s">
        <v>5511</v>
      </c>
      <c r="F349" s="6" t="s">
        <v>1905</v>
      </c>
      <c r="G349" s="6" t="s">
        <v>1924</v>
      </c>
      <c r="H349" s="6" t="s">
        <v>94</v>
      </c>
      <c r="I349" s="6" t="s">
        <v>5512</v>
      </c>
      <c r="J349" s="44">
        <v>2023.0</v>
      </c>
      <c r="K349" s="109"/>
      <c r="L349" s="6" t="s">
        <v>93</v>
      </c>
      <c r="M349" s="6" t="s">
        <v>2391</v>
      </c>
      <c r="N349" s="6" t="s">
        <v>11057</v>
      </c>
      <c r="O349" s="6" t="s">
        <v>1830</v>
      </c>
      <c r="P349" s="6" t="s">
        <v>372</v>
      </c>
      <c r="Q349" s="45">
        <v>8000.0</v>
      </c>
      <c r="R349" s="6" t="s">
        <v>11057</v>
      </c>
    </row>
    <row r="350" ht="12.75" customHeight="1">
      <c r="A350" s="44">
        <v>2024.0</v>
      </c>
      <c r="B350" s="6" t="s">
        <v>11849</v>
      </c>
      <c r="C350" s="44">
        <v>2.0</v>
      </c>
      <c r="D350" s="44" t="s">
        <v>9815</v>
      </c>
      <c r="E350" s="6" t="s">
        <v>9816</v>
      </c>
      <c r="F350" s="6" t="s">
        <v>1905</v>
      </c>
      <c r="G350" s="6" t="s">
        <v>1924</v>
      </c>
      <c r="H350" s="6" t="s">
        <v>47</v>
      </c>
      <c r="I350" s="6" t="s">
        <v>9817</v>
      </c>
      <c r="J350" s="44">
        <v>2023.0</v>
      </c>
      <c r="K350" s="109"/>
      <c r="L350" s="6" t="s">
        <v>2176</v>
      </c>
      <c r="M350" s="6" t="s">
        <v>2830</v>
      </c>
      <c r="N350" s="6" t="s">
        <v>11057</v>
      </c>
      <c r="O350" s="6" t="s">
        <v>1455</v>
      </c>
      <c r="P350" s="6" t="s">
        <v>9469</v>
      </c>
      <c r="Q350" s="45">
        <v>2000.0</v>
      </c>
      <c r="R350" s="6" t="s">
        <v>11057</v>
      </c>
    </row>
    <row r="351" ht="12.75" customHeight="1">
      <c r="A351" s="44">
        <v>2024.0</v>
      </c>
      <c r="B351" s="6" t="s">
        <v>11849</v>
      </c>
      <c r="C351" s="44">
        <v>2.0</v>
      </c>
      <c r="D351" s="44" t="s">
        <v>2388</v>
      </c>
      <c r="E351" s="6" t="s">
        <v>2389</v>
      </c>
      <c r="F351" s="6" t="s">
        <v>1905</v>
      </c>
      <c r="G351" s="6" t="s">
        <v>1924</v>
      </c>
      <c r="H351" s="6" t="s">
        <v>16</v>
      </c>
      <c r="I351" s="6" t="s">
        <v>2390</v>
      </c>
      <c r="J351" s="44">
        <v>2023.0</v>
      </c>
      <c r="K351" s="109"/>
      <c r="L351" s="6" t="s">
        <v>88</v>
      </c>
      <c r="M351" s="6" t="s">
        <v>2391</v>
      </c>
      <c r="N351" s="6" t="s">
        <v>11057</v>
      </c>
      <c r="O351" s="6" t="s">
        <v>1710</v>
      </c>
      <c r="P351" s="6" t="s">
        <v>1356</v>
      </c>
      <c r="Q351" s="45">
        <v>8500.0</v>
      </c>
      <c r="R351" s="6" t="s">
        <v>11893</v>
      </c>
    </row>
    <row r="352" ht="12.75" customHeight="1">
      <c r="A352" s="44">
        <v>2024.0</v>
      </c>
      <c r="B352" s="6" t="s">
        <v>11849</v>
      </c>
      <c r="C352" s="44">
        <v>2.0</v>
      </c>
      <c r="D352" s="44" t="s">
        <v>2108</v>
      </c>
      <c r="E352" s="6" t="s">
        <v>2109</v>
      </c>
      <c r="F352" s="6" t="s">
        <v>1905</v>
      </c>
      <c r="G352" s="6" t="s">
        <v>1924</v>
      </c>
      <c r="H352" s="6" t="s">
        <v>11</v>
      </c>
      <c r="I352" s="6" t="s">
        <v>2110</v>
      </c>
      <c r="J352" s="44">
        <v>2023.0</v>
      </c>
      <c r="K352" s="109"/>
      <c r="L352" s="6" t="s">
        <v>130</v>
      </c>
      <c r="M352" s="6" t="s">
        <v>2111</v>
      </c>
      <c r="N352" s="6" t="s">
        <v>11057</v>
      </c>
      <c r="O352" s="6" t="s">
        <v>1605</v>
      </c>
      <c r="P352" s="6" t="s">
        <v>426</v>
      </c>
      <c r="Q352" s="45">
        <v>4500.0</v>
      </c>
      <c r="R352" s="6" t="s">
        <v>11057</v>
      </c>
    </row>
    <row r="353" ht="12.75" customHeight="1">
      <c r="A353" s="44">
        <v>2024.0</v>
      </c>
      <c r="B353" s="6" t="s">
        <v>11849</v>
      </c>
      <c r="C353" s="44">
        <v>2.0</v>
      </c>
      <c r="D353" s="44" t="s">
        <v>2876</v>
      </c>
      <c r="E353" s="6" t="s">
        <v>2877</v>
      </c>
      <c r="F353" s="6" t="s">
        <v>1902</v>
      </c>
      <c r="G353" s="6" t="s">
        <v>1924</v>
      </c>
      <c r="H353" s="6" t="s">
        <v>26</v>
      </c>
      <c r="I353" s="6" t="s">
        <v>2878</v>
      </c>
      <c r="J353" s="44">
        <v>2023.0</v>
      </c>
      <c r="K353" s="109"/>
      <c r="L353" s="6" t="s">
        <v>2422</v>
      </c>
      <c r="M353" s="6" t="s">
        <v>88</v>
      </c>
      <c r="N353" s="6" t="s">
        <v>11057</v>
      </c>
      <c r="O353" s="6" t="s">
        <v>1605</v>
      </c>
      <c r="P353" s="6" t="s">
        <v>1077</v>
      </c>
      <c r="Q353" s="45">
        <v>5000.0</v>
      </c>
      <c r="R353" s="6" t="s">
        <v>11894</v>
      </c>
    </row>
    <row r="354" ht="12.75" customHeight="1">
      <c r="A354" s="44">
        <v>2024.0</v>
      </c>
      <c r="B354" s="6" t="s">
        <v>11849</v>
      </c>
      <c r="C354" s="44">
        <v>2.0</v>
      </c>
      <c r="D354" s="44" t="s">
        <v>11687</v>
      </c>
      <c r="E354" s="6" t="s">
        <v>11688</v>
      </c>
      <c r="F354" s="6" t="s">
        <v>1905</v>
      </c>
      <c r="G354" s="6" t="s">
        <v>1924</v>
      </c>
      <c r="H354" s="6" t="s">
        <v>54</v>
      </c>
      <c r="I354" s="6" t="s">
        <v>11689</v>
      </c>
      <c r="J354" s="44">
        <v>2023.0</v>
      </c>
      <c r="K354" s="109"/>
      <c r="L354" s="6" t="s">
        <v>9</v>
      </c>
      <c r="M354" s="6" t="s">
        <v>2477</v>
      </c>
      <c r="N354" s="6" t="s">
        <v>11057</v>
      </c>
      <c r="O354" s="6" t="s">
        <v>1767</v>
      </c>
      <c r="P354" s="6" t="s">
        <v>11084</v>
      </c>
      <c r="Q354" s="45"/>
      <c r="R354" s="6" t="s">
        <v>11057</v>
      </c>
    </row>
    <row r="355" ht="12.75" customHeight="1">
      <c r="A355" s="44">
        <v>2024.0</v>
      </c>
      <c r="B355" s="6" t="s">
        <v>11849</v>
      </c>
      <c r="C355" s="44">
        <v>2.0</v>
      </c>
      <c r="D355" s="44" t="s">
        <v>11690</v>
      </c>
      <c r="E355" s="6" t="s">
        <v>11691</v>
      </c>
      <c r="F355" s="6" t="s">
        <v>1905</v>
      </c>
      <c r="G355" s="6" t="s">
        <v>1924</v>
      </c>
      <c r="H355" s="6" t="s">
        <v>78</v>
      </c>
      <c r="I355" s="6" t="s">
        <v>11692</v>
      </c>
      <c r="J355" s="44">
        <v>2023.0</v>
      </c>
      <c r="K355" s="109"/>
      <c r="L355" s="6" t="s">
        <v>79</v>
      </c>
      <c r="M355" s="6" t="s">
        <v>97</v>
      </c>
      <c r="N355" s="6" t="s">
        <v>11057</v>
      </c>
      <c r="O355" s="6" t="s">
        <v>11686</v>
      </c>
      <c r="P355" s="6" t="s">
        <v>11084</v>
      </c>
      <c r="Q355" s="45"/>
      <c r="R355" s="6" t="s">
        <v>11057</v>
      </c>
    </row>
    <row r="356" ht="12.75" customHeight="1">
      <c r="A356" s="44">
        <v>2024.0</v>
      </c>
      <c r="B356" s="6" t="s">
        <v>11849</v>
      </c>
      <c r="C356" s="44">
        <v>2.0</v>
      </c>
      <c r="D356" s="44" t="s">
        <v>2598</v>
      </c>
      <c r="E356" s="6" t="s">
        <v>2599</v>
      </c>
      <c r="F356" s="6" t="s">
        <v>1905</v>
      </c>
      <c r="G356" s="6" t="s">
        <v>1924</v>
      </c>
      <c r="H356" s="6" t="s">
        <v>21</v>
      </c>
      <c r="I356" s="6" t="s">
        <v>2600</v>
      </c>
      <c r="J356" s="44">
        <v>2023.0</v>
      </c>
      <c r="K356" s="109"/>
      <c r="L356" s="6" t="s">
        <v>2505</v>
      </c>
      <c r="M356" s="6" t="s">
        <v>79</v>
      </c>
      <c r="N356" s="6" t="s">
        <v>11057</v>
      </c>
      <c r="O356" s="6" t="s">
        <v>1601</v>
      </c>
      <c r="P356" s="6" t="s">
        <v>517</v>
      </c>
      <c r="Q356" s="45">
        <v>8500.0</v>
      </c>
      <c r="R356" s="6" t="s">
        <v>11057</v>
      </c>
    </row>
    <row r="357" ht="12.75" customHeight="1">
      <c r="A357" s="44">
        <v>2024.0</v>
      </c>
      <c r="B357" s="6" t="s">
        <v>11849</v>
      </c>
      <c r="C357" s="44">
        <v>2.0</v>
      </c>
      <c r="D357" s="44" t="s">
        <v>9598</v>
      </c>
      <c r="E357" s="6" t="s">
        <v>9599</v>
      </c>
      <c r="F357" s="6" t="s">
        <v>1902</v>
      </c>
      <c r="G357" s="6" t="s">
        <v>1924</v>
      </c>
      <c r="H357" s="6" t="s">
        <v>21</v>
      </c>
      <c r="I357" s="6" t="s">
        <v>9600</v>
      </c>
      <c r="J357" s="44">
        <v>2023.0</v>
      </c>
      <c r="K357" s="109"/>
      <c r="L357" s="6" t="s">
        <v>2505</v>
      </c>
      <c r="M357" s="6" t="s">
        <v>2454</v>
      </c>
      <c r="N357" s="6" t="s">
        <v>11057</v>
      </c>
      <c r="O357" s="6" t="s">
        <v>1454</v>
      </c>
      <c r="P357" s="6" t="s">
        <v>9469</v>
      </c>
      <c r="Q357" s="45">
        <v>1000.0</v>
      </c>
      <c r="R357" s="6" t="s">
        <v>11895</v>
      </c>
    </row>
    <row r="358" ht="12.75" customHeight="1">
      <c r="A358" s="44">
        <v>2024.0</v>
      </c>
      <c r="B358" s="6" t="s">
        <v>11849</v>
      </c>
      <c r="C358" s="44">
        <v>2.0</v>
      </c>
      <c r="D358" s="44" t="s">
        <v>3279</v>
      </c>
      <c r="E358" s="6" t="s">
        <v>3280</v>
      </c>
      <c r="F358" s="6" t="s">
        <v>1905</v>
      </c>
      <c r="G358" s="6" t="s">
        <v>1924</v>
      </c>
      <c r="H358" s="6" t="s">
        <v>38</v>
      </c>
      <c r="I358" s="6" t="s">
        <v>3281</v>
      </c>
      <c r="J358" s="44">
        <v>2023.0</v>
      </c>
      <c r="K358" s="109"/>
      <c r="L358" s="6" t="s">
        <v>2422</v>
      </c>
      <c r="M358" s="6" t="s">
        <v>22</v>
      </c>
      <c r="N358" s="6" t="s">
        <v>11057</v>
      </c>
      <c r="O358" s="6" t="s">
        <v>1879</v>
      </c>
      <c r="P358" s="6" t="s">
        <v>669</v>
      </c>
      <c r="Q358" s="45">
        <v>1000.0</v>
      </c>
      <c r="R358" s="6" t="s">
        <v>11896</v>
      </c>
    </row>
    <row r="359" ht="12.75" customHeight="1">
      <c r="A359" s="44">
        <v>2024.0</v>
      </c>
      <c r="B359" s="6" t="s">
        <v>11849</v>
      </c>
      <c r="C359" s="44">
        <v>2.0</v>
      </c>
      <c r="D359" s="44" t="s">
        <v>9601</v>
      </c>
      <c r="E359" s="6" t="s">
        <v>9602</v>
      </c>
      <c r="F359" s="6" t="s">
        <v>1905</v>
      </c>
      <c r="G359" s="6" t="s">
        <v>1924</v>
      </c>
      <c r="H359" s="6" t="s">
        <v>21</v>
      </c>
      <c r="I359" s="6" t="s">
        <v>9603</v>
      </c>
      <c r="J359" s="44">
        <v>2023.0</v>
      </c>
      <c r="K359" s="109"/>
      <c r="L359" s="6" t="s">
        <v>2505</v>
      </c>
      <c r="M359" s="6" t="s">
        <v>3828</v>
      </c>
      <c r="N359" s="6" t="s">
        <v>11057</v>
      </c>
      <c r="O359" s="6" t="s">
        <v>1566</v>
      </c>
      <c r="P359" s="6" t="s">
        <v>9469</v>
      </c>
      <c r="Q359" s="45">
        <v>5000.0</v>
      </c>
      <c r="R359" s="6" t="s">
        <v>11057</v>
      </c>
    </row>
    <row r="360" ht="12.75" customHeight="1">
      <c r="A360" s="44">
        <v>2024.0</v>
      </c>
      <c r="B360" s="6" t="s">
        <v>11849</v>
      </c>
      <c r="C360" s="44">
        <v>2.0</v>
      </c>
      <c r="D360" s="44" t="s">
        <v>2555</v>
      </c>
      <c r="E360" s="6" t="s">
        <v>2556</v>
      </c>
      <c r="F360" s="6" t="s">
        <v>1902</v>
      </c>
      <c r="G360" s="6" t="s">
        <v>1924</v>
      </c>
      <c r="H360" s="6" t="s">
        <v>20</v>
      </c>
      <c r="I360" s="6" t="s">
        <v>2557</v>
      </c>
      <c r="J360" s="44">
        <v>2023.0</v>
      </c>
      <c r="K360" s="109"/>
      <c r="L360" s="6" t="s">
        <v>18</v>
      </c>
      <c r="M360" s="6" t="s">
        <v>48</v>
      </c>
      <c r="N360" s="6" t="s">
        <v>11057</v>
      </c>
      <c r="O360" s="6" t="s">
        <v>1874</v>
      </c>
      <c r="P360" s="6" t="s">
        <v>914</v>
      </c>
      <c r="Q360" s="45">
        <v>3000.0</v>
      </c>
      <c r="R360" s="6" t="s">
        <v>11057</v>
      </c>
    </row>
    <row r="361" ht="12.75" customHeight="1">
      <c r="A361" s="44">
        <v>2024.0</v>
      </c>
      <c r="B361" s="6" t="s">
        <v>11849</v>
      </c>
      <c r="C361" s="44">
        <v>2.0</v>
      </c>
      <c r="D361" s="44" t="s">
        <v>10037</v>
      </c>
      <c r="E361" s="6" t="s">
        <v>10038</v>
      </c>
      <c r="F361" s="6" t="s">
        <v>1905</v>
      </c>
      <c r="G361" s="6" t="s">
        <v>1924</v>
      </c>
      <c r="H361" s="6" t="s">
        <v>75</v>
      </c>
      <c r="I361" s="6" t="s">
        <v>10039</v>
      </c>
      <c r="J361" s="44">
        <v>2023.0</v>
      </c>
      <c r="K361" s="109"/>
      <c r="L361" s="6" t="s">
        <v>4620</v>
      </c>
      <c r="M361" s="6" t="s">
        <v>107</v>
      </c>
      <c r="N361" s="6" t="s">
        <v>11057</v>
      </c>
      <c r="O361" s="6" t="s">
        <v>1844</v>
      </c>
      <c r="P361" s="6" t="s">
        <v>9469</v>
      </c>
      <c r="Q361" s="45">
        <v>4000.0</v>
      </c>
      <c r="R361" s="6" t="s">
        <v>11897</v>
      </c>
    </row>
    <row r="362" ht="12.75" customHeight="1">
      <c r="A362" s="44">
        <v>2024.0</v>
      </c>
      <c r="B362" s="6" t="s">
        <v>11849</v>
      </c>
      <c r="C362" s="44">
        <v>2.0</v>
      </c>
      <c r="D362" s="44" t="s">
        <v>8491</v>
      </c>
      <c r="E362" s="6" t="s">
        <v>8492</v>
      </c>
      <c r="F362" s="6" t="s">
        <v>1902</v>
      </c>
      <c r="G362" s="6" t="s">
        <v>1952</v>
      </c>
      <c r="H362" s="6" t="s">
        <v>144</v>
      </c>
      <c r="I362" s="6" t="s">
        <v>8493</v>
      </c>
      <c r="J362" s="44">
        <v>2023.0</v>
      </c>
      <c r="K362" s="109"/>
      <c r="L362" s="6" t="s">
        <v>130</v>
      </c>
      <c r="M362" s="6" t="s">
        <v>2550</v>
      </c>
      <c r="N362" s="6" t="s">
        <v>11057</v>
      </c>
      <c r="O362" s="6" t="s">
        <v>1614</v>
      </c>
      <c r="P362" s="6" t="s">
        <v>577</v>
      </c>
      <c r="Q362" s="45">
        <v>20000.0</v>
      </c>
      <c r="R362" s="6" t="s">
        <v>11898</v>
      </c>
    </row>
    <row r="363" ht="12.75" customHeight="1">
      <c r="A363" s="44">
        <v>2024.0</v>
      </c>
      <c r="B363" s="6" t="s">
        <v>11849</v>
      </c>
      <c r="C363" s="44">
        <v>2.0</v>
      </c>
      <c r="D363" s="44" t="s">
        <v>9190</v>
      </c>
      <c r="E363" s="6" t="s">
        <v>9191</v>
      </c>
      <c r="F363" s="6" t="s">
        <v>1902</v>
      </c>
      <c r="G363" s="6" t="s">
        <v>1924</v>
      </c>
      <c r="H363" s="6" t="s">
        <v>162</v>
      </c>
      <c r="I363" s="6" t="s">
        <v>9192</v>
      </c>
      <c r="J363" s="44">
        <v>2023.0</v>
      </c>
      <c r="K363" s="109"/>
      <c r="L363" s="6" t="s">
        <v>2041</v>
      </c>
      <c r="M363" s="6" t="s">
        <v>2447</v>
      </c>
      <c r="N363" s="6" t="s">
        <v>11057</v>
      </c>
      <c r="O363" s="6" t="s">
        <v>1455</v>
      </c>
      <c r="P363" s="6" t="s">
        <v>1232</v>
      </c>
      <c r="Q363" s="45">
        <v>13000.0</v>
      </c>
      <c r="R363" s="6" t="s">
        <v>11057</v>
      </c>
    </row>
    <row r="364" ht="12.75" customHeight="1">
      <c r="A364" s="44">
        <v>2024.0</v>
      </c>
      <c r="B364" s="6" t="s">
        <v>11849</v>
      </c>
      <c r="C364" s="44">
        <v>2.0</v>
      </c>
      <c r="D364" s="44" t="s">
        <v>6082</v>
      </c>
      <c r="E364" s="6" t="s">
        <v>6083</v>
      </c>
      <c r="F364" s="6" t="s">
        <v>1902</v>
      </c>
      <c r="G364" s="6" t="s">
        <v>1924</v>
      </c>
      <c r="H364" s="6" t="s">
        <v>104</v>
      </c>
      <c r="I364" s="6" t="s">
        <v>6084</v>
      </c>
      <c r="J364" s="44">
        <v>2023.0</v>
      </c>
      <c r="K364" s="109"/>
      <c r="L364" s="6" t="s">
        <v>130</v>
      </c>
      <c r="M364" s="6" t="s">
        <v>132</v>
      </c>
      <c r="N364" s="6" t="s">
        <v>11057</v>
      </c>
      <c r="O364" s="6" t="s">
        <v>1792</v>
      </c>
      <c r="P364" s="6" t="s">
        <v>1116</v>
      </c>
      <c r="Q364" s="45">
        <v>13000.0</v>
      </c>
      <c r="R364" s="6" t="s">
        <v>11057</v>
      </c>
    </row>
    <row r="365" ht="12.75" customHeight="1">
      <c r="A365" s="44">
        <v>2024.0</v>
      </c>
      <c r="B365" s="6" t="s">
        <v>11849</v>
      </c>
      <c r="C365" s="44">
        <v>2.0</v>
      </c>
      <c r="D365" s="44" t="s">
        <v>10236</v>
      </c>
      <c r="E365" s="6" t="s">
        <v>10237</v>
      </c>
      <c r="F365" s="6" t="s">
        <v>1902</v>
      </c>
      <c r="G365" s="6" t="s">
        <v>1952</v>
      </c>
      <c r="H365" s="6" t="s">
        <v>94</v>
      </c>
      <c r="I365" s="6" t="s">
        <v>10238</v>
      </c>
      <c r="J365" s="44">
        <v>2023.0</v>
      </c>
      <c r="K365" s="109"/>
      <c r="L365" s="6" t="s">
        <v>93</v>
      </c>
      <c r="M365" s="6" t="s">
        <v>3513</v>
      </c>
      <c r="N365" s="6" t="s">
        <v>11057</v>
      </c>
      <c r="O365" s="6" t="s">
        <v>1878</v>
      </c>
      <c r="P365" s="6" t="s">
        <v>9469</v>
      </c>
      <c r="Q365" s="45">
        <v>5000.0</v>
      </c>
      <c r="R365" s="6" t="s">
        <v>11057</v>
      </c>
    </row>
    <row r="366" ht="12.75" customHeight="1">
      <c r="A366" s="44">
        <v>2024.0</v>
      </c>
      <c r="B366" s="6" t="s">
        <v>11849</v>
      </c>
      <c r="C366" s="44">
        <v>2.0</v>
      </c>
      <c r="D366" s="44" t="s">
        <v>5513</v>
      </c>
      <c r="E366" s="6" t="s">
        <v>5514</v>
      </c>
      <c r="F366" s="6" t="s">
        <v>1902</v>
      </c>
      <c r="G366" s="6" t="s">
        <v>1952</v>
      </c>
      <c r="H366" s="6" t="s">
        <v>94</v>
      </c>
      <c r="I366" s="6" t="s">
        <v>5515</v>
      </c>
      <c r="J366" s="44">
        <v>2023.0</v>
      </c>
      <c r="K366" s="109"/>
      <c r="L366" s="6" t="s">
        <v>93</v>
      </c>
      <c r="M366" s="6" t="s">
        <v>2391</v>
      </c>
      <c r="N366" s="6" t="s">
        <v>11057</v>
      </c>
      <c r="O366" s="6" t="s">
        <v>1566</v>
      </c>
      <c r="P366" s="6" t="s">
        <v>891</v>
      </c>
      <c r="Q366" s="45">
        <v>20000.0</v>
      </c>
      <c r="R366" s="6" t="s">
        <v>11057</v>
      </c>
    </row>
    <row r="367" ht="12.75" customHeight="1">
      <c r="A367" s="44">
        <v>2024.0</v>
      </c>
      <c r="B367" s="6" t="s">
        <v>11849</v>
      </c>
      <c r="C367" s="44">
        <v>2.0</v>
      </c>
      <c r="D367" s="44" t="s">
        <v>5739</v>
      </c>
      <c r="E367" s="6" t="s">
        <v>5740</v>
      </c>
      <c r="F367" s="6" t="s">
        <v>1902</v>
      </c>
      <c r="G367" s="6" t="s">
        <v>1952</v>
      </c>
      <c r="H367" s="6" t="s">
        <v>98</v>
      </c>
      <c r="I367" s="6" t="s">
        <v>5741</v>
      </c>
      <c r="J367" s="44">
        <v>2023.0</v>
      </c>
      <c r="K367" s="109"/>
      <c r="L367" s="6" t="s">
        <v>1978</v>
      </c>
      <c r="M367" s="6" t="s">
        <v>2314</v>
      </c>
      <c r="N367" s="6" t="s">
        <v>11057</v>
      </c>
      <c r="O367" s="6" t="s">
        <v>1454</v>
      </c>
      <c r="P367" s="6" t="s">
        <v>690</v>
      </c>
      <c r="Q367" s="45">
        <v>1000.0</v>
      </c>
      <c r="R367" s="6" t="s">
        <v>11899</v>
      </c>
    </row>
    <row r="368" ht="12.75" customHeight="1">
      <c r="A368" s="44">
        <v>2024.0</v>
      </c>
      <c r="B368" s="6" t="s">
        <v>11849</v>
      </c>
      <c r="C368" s="44">
        <v>2.0</v>
      </c>
      <c r="D368" s="44" t="s">
        <v>10822</v>
      </c>
      <c r="E368" s="6" t="s">
        <v>10823</v>
      </c>
      <c r="F368" s="6" t="s">
        <v>1902</v>
      </c>
      <c r="G368" s="6" t="s">
        <v>1924</v>
      </c>
      <c r="H368" s="6" t="s">
        <v>144</v>
      </c>
      <c r="I368" s="6" t="s">
        <v>10824</v>
      </c>
      <c r="J368" s="44">
        <v>2023.0</v>
      </c>
      <c r="K368" s="109"/>
      <c r="L368" s="6" t="s">
        <v>130</v>
      </c>
      <c r="M368" s="6" t="s">
        <v>3482</v>
      </c>
      <c r="N368" s="6" t="s">
        <v>11057</v>
      </c>
      <c r="O368" s="6" t="s">
        <v>1614</v>
      </c>
      <c r="P368" s="6" t="s">
        <v>9469</v>
      </c>
      <c r="Q368" s="45">
        <v>7000.0</v>
      </c>
      <c r="R368" s="6" t="s">
        <v>11900</v>
      </c>
    </row>
    <row r="369" ht="12.75" customHeight="1">
      <c r="A369" s="44">
        <v>2024.0</v>
      </c>
      <c r="B369" s="6" t="s">
        <v>11849</v>
      </c>
      <c r="C369" s="44">
        <v>2.0</v>
      </c>
      <c r="D369" s="44" t="s">
        <v>9111</v>
      </c>
      <c r="E369" s="6" t="s">
        <v>9112</v>
      </c>
      <c r="F369" s="6" t="s">
        <v>1902</v>
      </c>
      <c r="G369" s="6" t="s">
        <v>1952</v>
      </c>
      <c r="H369" s="6" t="s">
        <v>156</v>
      </c>
      <c r="I369" s="6" t="s">
        <v>9113</v>
      </c>
      <c r="J369" s="44">
        <v>2023.0</v>
      </c>
      <c r="K369" s="109"/>
      <c r="L369" s="6" t="s">
        <v>2205</v>
      </c>
      <c r="M369" s="6" t="s">
        <v>3482</v>
      </c>
      <c r="N369" s="6" t="s">
        <v>11057</v>
      </c>
      <c r="O369" s="6" t="s">
        <v>1454</v>
      </c>
      <c r="P369" s="6" t="s">
        <v>619</v>
      </c>
      <c r="Q369" s="45">
        <v>11000.0</v>
      </c>
      <c r="R369" s="6" t="s">
        <v>11901</v>
      </c>
    </row>
    <row r="370" ht="12.75" customHeight="1">
      <c r="A370" s="44">
        <v>2024.0</v>
      </c>
      <c r="B370" s="6" t="s">
        <v>11849</v>
      </c>
      <c r="C370" s="44">
        <v>2.0</v>
      </c>
      <c r="D370" s="44" t="s">
        <v>5769</v>
      </c>
      <c r="E370" s="6" t="s">
        <v>5770</v>
      </c>
      <c r="F370" s="6" t="s">
        <v>1905</v>
      </c>
      <c r="G370" s="6" t="s">
        <v>1924</v>
      </c>
      <c r="H370" s="6" t="s">
        <v>99</v>
      </c>
      <c r="I370" s="6" t="s">
        <v>5771</v>
      </c>
      <c r="J370" s="44">
        <v>2023.0</v>
      </c>
      <c r="K370" s="109"/>
      <c r="L370" s="6" t="s">
        <v>146</v>
      </c>
      <c r="M370" s="6" t="s">
        <v>2296</v>
      </c>
      <c r="N370" s="6" t="s">
        <v>11057</v>
      </c>
      <c r="O370" s="6" t="s">
        <v>1693</v>
      </c>
      <c r="P370" s="6" t="s">
        <v>1005</v>
      </c>
      <c r="Q370" s="45">
        <v>26000.0</v>
      </c>
      <c r="R370" s="6" t="s">
        <v>11902</v>
      </c>
    </row>
    <row r="371" ht="12.75" customHeight="1">
      <c r="A371" s="44">
        <v>2024.0</v>
      </c>
      <c r="B371" s="6" t="s">
        <v>11849</v>
      </c>
      <c r="C371" s="44">
        <v>2.0</v>
      </c>
      <c r="D371" s="44" t="s">
        <v>9466</v>
      </c>
      <c r="E371" s="6" t="s">
        <v>9467</v>
      </c>
      <c r="F371" s="6" t="s">
        <v>1905</v>
      </c>
      <c r="G371" s="6" t="s">
        <v>1924</v>
      </c>
      <c r="H371" s="6" t="s">
        <v>8</v>
      </c>
      <c r="I371" s="6" t="s">
        <v>9468</v>
      </c>
      <c r="J371" s="44">
        <v>2023.0</v>
      </c>
      <c r="K371" s="109"/>
      <c r="L371" s="6" t="s">
        <v>1926</v>
      </c>
      <c r="M371" s="6" t="s">
        <v>8737</v>
      </c>
      <c r="N371" s="6" t="s">
        <v>11057</v>
      </c>
      <c r="O371" s="6" t="s">
        <v>1653</v>
      </c>
      <c r="P371" s="6" t="s">
        <v>9469</v>
      </c>
      <c r="Q371" s="45">
        <v>6000.0</v>
      </c>
      <c r="R371" s="6" t="s">
        <v>11903</v>
      </c>
    </row>
    <row r="372" ht="12.75" customHeight="1">
      <c r="A372" s="44">
        <v>2024.0</v>
      </c>
      <c r="B372" s="6" t="s">
        <v>11849</v>
      </c>
      <c r="C372" s="44">
        <v>2.0</v>
      </c>
      <c r="D372" s="44" t="s">
        <v>9995</v>
      </c>
      <c r="E372" s="6" t="s">
        <v>9996</v>
      </c>
      <c r="F372" s="6" t="s">
        <v>1905</v>
      </c>
      <c r="G372" s="6" t="s">
        <v>1924</v>
      </c>
      <c r="H372" s="6" t="s">
        <v>70</v>
      </c>
      <c r="I372" s="6" t="s">
        <v>9997</v>
      </c>
      <c r="J372" s="44">
        <v>2023.0</v>
      </c>
      <c r="K372" s="109"/>
      <c r="L372" s="6" t="s">
        <v>146</v>
      </c>
      <c r="M372" s="6" t="s">
        <v>1968</v>
      </c>
      <c r="N372" s="6" t="s">
        <v>11057</v>
      </c>
      <c r="O372" s="6" t="s">
        <v>1577</v>
      </c>
      <c r="P372" s="6" t="s">
        <v>9469</v>
      </c>
      <c r="Q372" s="45">
        <v>18000.0</v>
      </c>
      <c r="R372" s="6" t="s">
        <v>11057</v>
      </c>
    </row>
    <row r="373" ht="12.75" customHeight="1">
      <c r="A373" s="44">
        <v>2024.0</v>
      </c>
      <c r="B373" s="6" t="s">
        <v>11849</v>
      </c>
      <c r="C373" s="44">
        <v>2.0</v>
      </c>
      <c r="D373" s="44" t="s">
        <v>9114</v>
      </c>
      <c r="E373" s="6" t="s">
        <v>9115</v>
      </c>
      <c r="F373" s="6" t="s">
        <v>1905</v>
      </c>
      <c r="G373" s="6" t="s">
        <v>1924</v>
      </c>
      <c r="H373" s="6" t="s">
        <v>156</v>
      </c>
      <c r="I373" s="6" t="s">
        <v>9116</v>
      </c>
      <c r="J373" s="44">
        <v>2023.0</v>
      </c>
      <c r="K373" s="109"/>
      <c r="L373" s="6" t="s">
        <v>2205</v>
      </c>
      <c r="M373" s="6" t="s">
        <v>1968</v>
      </c>
      <c r="N373" s="6" t="s">
        <v>11057</v>
      </c>
      <c r="O373" s="6" t="s">
        <v>1408</v>
      </c>
      <c r="P373" s="6" t="s">
        <v>495</v>
      </c>
      <c r="Q373" s="45">
        <v>4000.0</v>
      </c>
      <c r="R373" s="6" t="s">
        <v>11057</v>
      </c>
    </row>
    <row r="374" ht="12.75" customHeight="1">
      <c r="A374" s="44">
        <v>2024.0</v>
      </c>
      <c r="B374" s="6" t="s">
        <v>11849</v>
      </c>
      <c r="C374" s="44">
        <v>2.0</v>
      </c>
      <c r="D374" s="44" t="s">
        <v>10865</v>
      </c>
      <c r="E374" s="6" t="s">
        <v>10866</v>
      </c>
      <c r="F374" s="6" t="s">
        <v>1902</v>
      </c>
      <c r="G374" s="6" t="s">
        <v>1924</v>
      </c>
      <c r="H374" s="6" t="s">
        <v>147</v>
      </c>
      <c r="I374" s="6" t="s">
        <v>10867</v>
      </c>
      <c r="J374" s="44">
        <v>2023.0</v>
      </c>
      <c r="K374" s="109"/>
      <c r="L374" s="6" t="s">
        <v>79</v>
      </c>
      <c r="M374" s="6" t="s">
        <v>6579</v>
      </c>
      <c r="N374" s="6" t="s">
        <v>11057</v>
      </c>
      <c r="O374" s="6" t="s">
        <v>10381</v>
      </c>
      <c r="P374" s="6" t="s">
        <v>9469</v>
      </c>
      <c r="Q374" s="45">
        <v>20000.0</v>
      </c>
      <c r="R374" s="6" t="s">
        <v>11057</v>
      </c>
    </row>
    <row r="375" ht="12.75" customHeight="1">
      <c r="A375" s="44">
        <v>2024.0</v>
      </c>
      <c r="B375" s="6" t="s">
        <v>11849</v>
      </c>
      <c r="C375" s="44">
        <v>2.0</v>
      </c>
      <c r="D375" s="44" t="s">
        <v>7097</v>
      </c>
      <c r="E375" s="6" t="s">
        <v>7098</v>
      </c>
      <c r="F375" s="6" t="s">
        <v>1905</v>
      </c>
      <c r="G375" s="6" t="s">
        <v>1924</v>
      </c>
      <c r="H375" s="6" t="s">
        <v>126</v>
      </c>
      <c r="I375" s="6" t="s">
        <v>7099</v>
      </c>
      <c r="J375" s="44">
        <v>2023.0</v>
      </c>
      <c r="K375" s="109"/>
      <c r="L375" s="6" t="s">
        <v>127</v>
      </c>
      <c r="M375" s="6" t="s">
        <v>7100</v>
      </c>
      <c r="N375" s="6" t="s">
        <v>11057</v>
      </c>
      <c r="O375" s="6" t="s">
        <v>1874</v>
      </c>
      <c r="P375" s="6" t="s">
        <v>1076</v>
      </c>
      <c r="Q375" s="45">
        <v>1000.0</v>
      </c>
      <c r="R375" s="6" t="s">
        <v>11904</v>
      </c>
    </row>
    <row r="376" ht="12.75" customHeight="1">
      <c r="A376" s="44">
        <v>2024.0</v>
      </c>
      <c r="B376" s="6" t="s">
        <v>11849</v>
      </c>
      <c r="C376" s="44">
        <v>2.0</v>
      </c>
      <c r="D376" s="44" t="s">
        <v>3430</v>
      </c>
      <c r="E376" s="6" t="s">
        <v>3431</v>
      </c>
      <c r="F376" s="6" t="s">
        <v>1905</v>
      </c>
      <c r="G376" s="6" t="s">
        <v>1952</v>
      </c>
      <c r="H376" s="6" t="s">
        <v>40</v>
      </c>
      <c r="I376" s="6" t="s">
        <v>3432</v>
      </c>
      <c r="J376" s="44">
        <v>2023.0</v>
      </c>
      <c r="K376" s="109"/>
      <c r="L376" s="6" t="s">
        <v>58</v>
      </c>
      <c r="M376" s="6" t="s">
        <v>3433</v>
      </c>
      <c r="N376" s="6" t="s">
        <v>11057</v>
      </c>
      <c r="O376" s="6" t="s">
        <v>1614</v>
      </c>
      <c r="P376" s="6" t="s">
        <v>698</v>
      </c>
      <c r="Q376" s="45">
        <v>11000.0</v>
      </c>
      <c r="R376" s="6" t="s">
        <v>11905</v>
      </c>
    </row>
    <row r="377" ht="12.75" customHeight="1">
      <c r="A377" s="44">
        <v>2024.0</v>
      </c>
      <c r="B377" s="6" t="s">
        <v>11849</v>
      </c>
      <c r="C377" s="44">
        <v>2.0</v>
      </c>
      <c r="D377" s="44" t="s">
        <v>8761</v>
      </c>
      <c r="E377" s="6" t="s">
        <v>8762</v>
      </c>
      <c r="F377" s="6" t="s">
        <v>1905</v>
      </c>
      <c r="G377" s="6" t="s">
        <v>1924</v>
      </c>
      <c r="H377" s="6" t="s">
        <v>150</v>
      </c>
      <c r="I377" s="6" t="s">
        <v>8763</v>
      </c>
      <c r="J377" s="44">
        <v>2023.0</v>
      </c>
      <c r="K377" s="109"/>
      <c r="L377" s="6" t="s">
        <v>48</v>
      </c>
      <c r="M377" s="6" t="s">
        <v>107</v>
      </c>
      <c r="N377" s="6" t="s">
        <v>11057</v>
      </c>
      <c r="O377" s="6" t="s">
        <v>1454</v>
      </c>
      <c r="P377" s="6" t="s">
        <v>651</v>
      </c>
      <c r="Q377" s="45">
        <v>1000.0</v>
      </c>
      <c r="R377" s="6" t="s">
        <v>11906</v>
      </c>
    </row>
    <row r="378" ht="12.75" customHeight="1">
      <c r="A378" s="44">
        <v>2024.0</v>
      </c>
      <c r="B378" s="6" t="s">
        <v>11849</v>
      </c>
      <c r="C378" s="44">
        <v>2.0</v>
      </c>
      <c r="D378" s="44" t="s">
        <v>10599</v>
      </c>
      <c r="E378" s="6" t="s">
        <v>10600</v>
      </c>
      <c r="F378" s="6" t="s">
        <v>1905</v>
      </c>
      <c r="G378" s="6" t="s">
        <v>1924</v>
      </c>
      <c r="H378" s="6" t="s">
        <v>128</v>
      </c>
      <c r="I378" s="6" t="s">
        <v>10601</v>
      </c>
      <c r="J378" s="44">
        <v>2023.0</v>
      </c>
      <c r="K378" s="109"/>
      <c r="L378" s="6" t="s">
        <v>3882</v>
      </c>
      <c r="M378" s="6" t="s">
        <v>3828</v>
      </c>
      <c r="N378" s="6" t="s">
        <v>11057</v>
      </c>
      <c r="O378" s="6" t="s">
        <v>1844</v>
      </c>
      <c r="P378" s="6" t="s">
        <v>9469</v>
      </c>
      <c r="Q378" s="45">
        <v>3000.0</v>
      </c>
      <c r="R378" s="6" t="s">
        <v>11907</v>
      </c>
    </row>
    <row r="379" ht="12.75" customHeight="1">
      <c r="A379" s="44">
        <v>2024.0</v>
      </c>
      <c r="B379" s="6" t="s">
        <v>11849</v>
      </c>
      <c r="C379" s="44">
        <v>2.0</v>
      </c>
      <c r="D379" s="44" t="s">
        <v>5277</v>
      </c>
      <c r="E379" s="6" t="s">
        <v>5278</v>
      </c>
      <c r="F379" s="6" t="s">
        <v>1905</v>
      </c>
      <c r="G379" s="6" t="s">
        <v>1924</v>
      </c>
      <c r="H379" s="6" t="s">
        <v>90</v>
      </c>
      <c r="I379" s="6" t="s">
        <v>5279</v>
      </c>
      <c r="J379" s="44">
        <v>2023.0</v>
      </c>
      <c r="K379" s="109"/>
      <c r="L379" s="6" t="s">
        <v>111</v>
      </c>
      <c r="M379" s="6" t="s">
        <v>101</v>
      </c>
      <c r="N379" s="6" t="s">
        <v>11057</v>
      </c>
      <c r="O379" s="6" t="s">
        <v>1614</v>
      </c>
      <c r="P379" s="6" t="s">
        <v>1040</v>
      </c>
      <c r="Q379" s="45">
        <v>1500.0</v>
      </c>
      <c r="R379" s="6" t="s">
        <v>11057</v>
      </c>
    </row>
    <row r="380" ht="12.75" customHeight="1">
      <c r="A380" s="44">
        <v>2024.0</v>
      </c>
      <c r="B380" s="6" t="s">
        <v>11849</v>
      </c>
      <c r="C380" s="44">
        <v>2.0</v>
      </c>
      <c r="D380" s="44" t="s">
        <v>9186</v>
      </c>
      <c r="E380" s="6" t="s">
        <v>9187</v>
      </c>
      <c r="F380" s="6" t="s">
        <v>1902</v>
      </c>
      <c r="G380" s="6" t="s">
        <v>1952</v>
      </c>
      <c r="H380" s="6" t="s">
        <v>160</v>
      </c>
      <c r="I380" s="6" t="s">
        <v>9188</v>
      </c>
      <c r="J380" s="44">
        <v>2023.0</v>
      </c>
      <c r="K380" s="109"/>
      <c r="L380" s="6" t="s">
        <v>2205</v>
      </c>
      <c r="M380" s="6" t="s">
        <v>5022</v>
      </c>
      <c r="N380" s="6" t="s">
        <v>11057</v>
      </c>
      <c r="O380" s="6" t="s">
        <v>1498</v>
      </c>
      <c r="P380" s="6" t="s">
        <v>690</v>
      </c>
      <c r="Q380" s="45">
        <v>11000.0</v>
      </c>
      <c r="R380" s="6" t="s">
        <v>11908</v>
      </c>
    </row>
    <row r="381" ht="12.75" customHeight="1">
      <c r="A381" s="44">
        <v>2024.0</v>
      </c>
      <c r="B381" s="6" t="s">
        <v>11849</v>
      </c>
      <c r="C381" s="44">
        <v>2.0</v>
      </c>
      <c r="D381" s="44" t="s">
        <v>3117</v>
      </c>
      <c r="E381" s="6" t="s">
        <v>3118</v>
      </c>
      <c r="F381" s="6" t="s">
        <v>1905</v>
      </c>
      <c r="G381" s="6" t="s">
        <v>1924</v>
      </c>
      <c r="H381" s="6" t="s">
        <v>33</v>
      </c>
      <c r="I381" s="6" t="s">
        <v>3119</v>
      </c>
      <c r="J381" s="44">
        <v>2023.0</v>
      </c>
      <c r="K381" s="109"/>
      <c r="L381" s="6" t="s">
        <v>2205</v>
      </c>
      <c r="M381" s="6" t="s">
        <v>140</v>
      </c>
      <c r="N381" s="6" t="s">
        <v>11057</v>
      </c>
      <c r="O381" s="6" t="s">
        <v>1635</v>
      </c>
      <c r="P381" s="6" t="s">
        <v>628</v>
      </c>
      <c r="Q381" s="45">
        <v>15000.0</v>
      </c>
      <c r="R381" s="6" t="s">
        <v>11909</v>
      </c>
    </row>
    <row r="382" ht="12.75" customHeight="1">
      <c r="A382" s="44">
        <v>2024.0</v>
      </c>
      <c r="B382" s="6" t="s">
        <v>11849</v>
      </c>
      <c r="C382" s="44">
        <v>2.0</v>
      </c>
      <c r="D382" s="44" t="s">
        <v>9700</v>
      </c>
      <c r="E382" s="6" t="s">
        <v>9701</v>
      </c>
      <c r="F382" s="6" t="s">
        <v>1905</v>
      </c>
      <c r="G382" s="6" t="s">
        <v>1924</v>
      </c>
      <c r="H382" s="6" t="s">
        <v>36</v>
      </c>
      <c r="I382" s="6" t="s">
        <v>9702</v>
      </c>
      <c r="J382" s="44">
        <v>2023.0</v>
      </c>
      <c r="K382" s="109"/>
      <c r="L382" s="6" t="s">
        <v>3149</v>
      </c>
      <c r="M382" s="6" t="s">
        <v>2505</v>
      </c>
      <c r="N382" s="6" t="s">
        <v>11057</v>
      </c>
      <c r="O382" s="6" t="s">
        <v>1569</v>
      </c>
      <c r="P382" s="6" t="s">
        <v>9465</v>
      </c>
      <c r="Q382" s="45">
        <v>4000.0</v>
      </c>
      <c r="R382" s="6" t="s">
        <v>11057</v>
      </c>
    </row>
    <row r="383" ht="12.75" customHeight="1">
      <c r="A383" s="44">
        <v>2024.0</v>
      </c>
      <c r="B383" s="6" t="s">
        <v>11849</v>
      </c>
      <c r="C383" s="44">
        <v>2.0</v>
      </c>
      <c r="D383" s="44" t="s">
        <v>2524</v>
      </c>
      <c r="E383" s="6" t="s">
        <v>2525</v>
      </c>
      <c r="F383" s="6" t="s">
        <v>1905</v>
      </c>
      <c r="G383" s="6" t="s">
        <v>1952</v>
      </c>
      <c r="H383" s="6" t="s">
        <v>18</v>
      </c>
      <c r="I383" s="6" t="s">
        <v>2526</v>
      </c>
      <c r="J383" s="44">
        <v>2023.0</v>
      </c>
      <c r="K383" s="109"/>
      <c r="L383" s="6" t="s">
        <v>2205</v>
      </c>
      <c r="M383" s="6" t="s">
        <v>120</v>
      </c>
      <c r="N383" s="6" t="s">
        <v>11057</v>
      </c>
      <c r="O383" s="6" t="s">
        <v>1515</v>
      </c>
      <c r="P383" s="6" t="s">
        <v>249</v>
      </c>
      <c r="Q383" s="45">
        <v>1000.0</v>
      </c>
      <c r="R383" s="6" t="s">
        <v>11057</v>
      </c>
    </row>
    <row r="384" ht="12.75" customHeight="1">
      <c r="A384" s="44">
        <v>2024.0</v>
      </c>
      <c r="B384" s="6" t="s">
        <v>11849</v>
      </c>
      <c r="C384" s="44">
        <v>2.0</v>
      </c>
      <c r="D384" s="44" t="s">
        <v>10970</v>
      </c>
      <c r="E384" s="6" t="s">
        <v>10971</v>
      </c>
      <c r="F384" s="6" t="s">
        <v>1905</v>
      </c>
      <c r="G384" s="6" t="s">
        <v>1924</v>
      </c>
      <c r="H384" s="6" t="s">
        <v>156</v>
      </c>
      <c r="I384" s="6" t="s">
        <v>10972</v>
      </c>
      <c r="J384" s="44">
        <v>2023.0</v>
      </c>
      <c r="K384" s="109"/>
      <c r="L384" s="6" t="s">
        <v>2205</v>
      </c>
      <c r="M384" s="6" t="s">
        <v>2422</v>
      </c>
      <c r="N384" s="6" t="s">
        <v>11057</v>
      </c>
      <c r="O384" s="6" t="s">
        <v>1454</v>
      </c>
      <c r="P384" s="6" t="s">
        <v>9469</v>
      </c>
      <c r="Q384" s="45">
        <v>1000.0</v>
      </c>
      <c r="R384" s="6" t="s">
        <v>11057</v>
      </c>
    </row>
    <row r="385" ht="12.75" customHeight="1">
      <c r="A385" s="44">
        <v>2024.0</v>
      </c>
      <c r="B385" s="6" t="s">
        <v>11849</v>
      </c>
      <c r="C385" s="44">
        <v>2.0</v>
      </c>
      <c r="D385" s="44" t="s">
        <v>4704</v>
      </c>
      <c r="E385" s="6" t="s">
        <v>4705</v>
      </c>
      <c r="F385" s="6" t="s">
        <v>1902</v>
      </c>
      <c r="G385" s="6" t="s">
        <v>1924</v>
      </c>
      <c r="H385" s="6" t="s">
        <v>77</v>
      </c>
      <c r="I385" s="6" t="s">
        <v>4706</v>
      </c>
      <c r="J385" s="44">
        <v>2023.0</v>
      </c>
      <c r="K385" s="109"/>
      <c r="L385" s="6" t="s">
        <v>79</v>
      </c>
      <c r="M385" s="6" t="s">
        <v>1968</v>
      </c>
      <c r="N385" s="6" t="s">
        <v>11057</v>
      </c>
      <c r="O385" s="6" t="s">
        <v>1529</v>
      </c>
      <c r="P385" s="6" t="s">
        <v>1254</v>
      </c>
      <c r="Q385" s="45">
        <v>5000.0</v>
      </c>
      <c r="R385" s="6" t="s">
        <v>11057</v>
      </c>
    </row>
    <row r="386" ht="12.75" customHeight="1">
      <c r="A386" s="44">
        <v>2024.0</v>
      </c>
      <c r="B386" s="6" t="s">
        <v>11849</v>
      </c>
      <c r="C386" s="44">
        <v>2.0</v>
      </c>
      <c r="D386" s="44" t="s">
        <v>7324</v>
      </c>
      <c r="E386" s="6" t="s">
        <v>7325</v>
      </c>
      <c r="F386" s="6" t="s">
        <v>1902</v>
      </c>
      <c r="G386" s="6" t="s">
        <v>1924</v>
      </c>
      <c r="H386" s="6" t="s">
        <v>128</v>
      </c>
      <c r="I386" s="6" t="s">
        <v>7326</v>
      </c>
      <c r="J386" s="44">
        <v>2023.0</v>
      </c>
      <c r="K386" s="109"/>
      <c r="L386" s="6" t="s">
        <v>3882</v>
      </c>
      <c r="M386" s="6" t="s">
        <v>2201</v>
      </c>
      <c r="N386" s="6" t="s">
        <v>11057</v>
      </c>
      <c r="O386" s="6" t="s">
        <v>1615</v>
      </c>
      <c r="P386" s="6" t="s">
        <v>808</v>
      </c>
      <c r="Q386" s="45">
        <v>8000.0</v>
      </c>
      <c r="R386" s="6" t="s">
        <v>11057</v>
      </c>
    </row>
    <row r="387" ht="12.75" customHeight="1">
      <c r="A387" s="44">
        <v>2024.0</v>
      </c>
      <c r="B387" s="6" t="s">
        <v>11849</v>
      </c>
      <c r="C387" s="44">
        <v>2.0</v>
      </c>
      <c r="D387" s="44" t="s">
        <v>11693</v>
      </c>
      <c r="E387" s="6" t="s">
        <v>11694</v>
      </c>
      <c r="F387" s="6" t="s">
        <v>1902</v>
      </c>
      <c r="G387" s="6" t="s">
        <v>1952</v>
      </c>
      <c r="H387" s="6" t="s">
        <v>144</v>
      </c>
      <c r="I387" s="6" t="s">
        <v>11695</v>
      </c>
      <c r="J387" s="44">
        <v>2023.0</v>
      </c>
      <c r="K387" s="109"/>
      <c r="L387" s="6" t="s">
        <v>130</v>
      </c>
      <c r="M387" s="6" t="s">
        <v>3421</v>
      </c>
      <c r="N387" s="6" t="s">
        <v>11057</v>
      </c>
      <c r="O387" s="6" t="s">
        <v>1846</v>
      </c>
      <c r="P387" s="6" t="s">
        <v>11084</v>
      </c>
      <c r="Q387" s="45"/>
      <c r="R387" s="6" t="s">
        <v>11057</v>
      </c>
    </row>
    <row r="388" ht="12.75" customHeight="1">
      <c r="A388" s="44">
        <v>2024.0</v>
      </c>
      <c r="B388" s="6" t="s">
        <v>11849</v>
      </c>
      <c r="C388" s="44">
        <v>2.0</v>
      </c>
      <c r="D388" s="44" t="s">
        <v>9619</v>
      </c>
      <c r="E388" s="6" t="s">
        <v>9620</v>
      </c>
      <c r="F388" s="6" t="s">
        <v>1902</v>
      </c>
      <c r="G388" s="6" t="s">
        <v>1924</v>
      </c>
      <c r="H388" s="6" t="s">
        <v>24</v>
      </c>
      <c r="I388" s="6" t="s">
        <v>9621</v>
      </c>
      <c r="J388" s="44">
        <v>2023.0</v>
      </c>
      <c r="K388" s="109"/>
      <c r="L388" s="6" t="s">
        <v>2314</v>
      </c>
      <c r="M388" s="6" t="s">
        <v>45</v>
      </c>
      <c r="N388" s="6" t="s">
        <v>11057</v>
      </c>
      <c r="O388" s="6" t="s">
        <v>1839</v>
      </c>
      <c r="P388" s="6" t="s">
        <v>9469</v>
      </c>
      <c r="Q388" s="45">
        <v>60000.0</v>
      </c>
      <c r="R388" s="6" t="s">
        <v>11910</v>
      </c>
    </row>
    <row r="389" ht="12.75" customHeight="1">
      <c r="A389" s="44">
        <v>2024.0</v>
      </c>
      <c r="B389" s="6" t="s">
        <v>11849</v>
      </c>
      <c r="C389" s="44">
        <v>2.0</v>
      </c>
      <c r="D389" s="44" t="s">
        <v>8494</v>
      </c>
      <c r="E389" s="6" t="s">
        <v>8495</v>
      </c>
      <c r="F389" s="6" t="s">
        <v>1902</v>
      </c>
      <c r="G389" s="6" t="s">
        <v>1924</v>
      </c>
      <c r="H389" s="6" t="s">
        <v>144</v>
      </c>
      <c r="I389" s="6" t="s">
        <v>8496</v>
      </c>
      <c r="J389" s="44">
        <v>2023.0</v>
      </c>
      <c r="K389" s="109"/>
      <c r="L389" s="6" t="s">
        <v>130</v>
      </c>
      <c r="M389" s="6" t="s">
        <v>8497</v>
      </c>
      <c r="N389" s="6" t="s">
        <v>11057</v>
      </c>
      <c r="O389" s="6" t="s">
        <v>1614</v>
      </c>
      <c r="P389" s="6" t="s">
        <v>289</v>
      </c>
      <c r="Q389" s="45">
        <v>1500.0</v>
      </c>
      <c r="R389" s="6" t="s">
        <v>11911</v>
      </c>
    </row>
    <row r="390" ht="12.75" customHeight="1">
      <c r="A390" s="44">
        <v>2024.0</v>
      </c>
      <c r="B390" s="6" t="s">
        <v>11849</v>
      </c>
      <c r="C390" s="44">
        <v>2.0</v>
      </c>
      <c r="D390" s="44" t="s">
        <v>9017</v>
      </c>
      <c r="E390" s="6" t="s">
        <v>9018</v>
      </c>
      <c r="F390" s="6" t="s">
        <v>1902</v>
      </c>
      <c r="G390" s="6" t="s">
        <v>1924</v>
      </c>
      <c r="H390" s="6" t="s">
        <v>155</v>
      </c>
      <c r="I390" s="6" t="s">
        <v>9019</v>
      </c>
      <c r="J390" s="44">
        <v>2023.0</v>
      </c>
      <c r="K390" s="109"/>
      <c r="L390" s="6" t="s">
        <v>88</v>
      </c>
      <c r="M390" s="6" t="s">
        <v>3149</v>
      </c>
      <c r="N390" s="6" t="s">
        <v>11057</v>
      </c>
      <c r="O390" s="6" t="s">
        <v>1789</v>
      </c>
      <c r="P390" s="6" t="s">
        <v>860</v>
      </c>
      <c r="Q390" s="45">
        <v>1500.0</v>
      </c>
      <c r="R390" s="6" t="s">
        <v>11057</v>
      </c>
    </row>
    <row r="391" ht="12.75" customHeight="1">
      <c r="A391" s="44">
        <v>2024.0</v>
      </c>
      <c r="B391" s="6" t="s">
        <v>11849</v>
      </c>
      <c r="C391" s="44">
        <v>2.0</v>
      </c>
      <c r="D391" s="44" t="s">
        <v>10239</v>
      </c>
      <c r="E391" s="6" t="s">
        <v>10240</v>
      </c>
      <c r="F391" s="6" t="s">
        <v>1905</v>
      </c>
      <c r="G391" s="6" t="s">
        <v>1944</v>
      </c>
      <c r="H391" s="6" t="s">
        <v>94</v>
      </c>
      <c r="I391" s="6" t="s">
        <v>10241</v>
      </c>
      <c r="J391" s="44">
        <v>2023.0</v>
      </c>
      <c r="K391" s="109"/>
      <c r="L391" s="6" t="s">
        <v>93</v>
      </c>
      <c r="M391" s="6" t="s">
        <v>11912</v>
      </c>
      <c r="N391" s="6" t="s">
        <v>11057</v>
      </c>
      <c r="O391" s="6" t="s">
        <v>1566</v>
      </c>
      <c r="P391" s="6" t="s">
        <v>9469</v>
      </c>
      <c r="Q391" s="45">
        <v>15000.0</v>
      </c>
      <c r="R391" s="6" t="s">
        <v>11057</v>
      </c>
    </row>
    <row r="392" ht="12.75" customHeight="1">
      <c r="A392" s="44">
        <v>2024.0</v>
      </c>
      <c r="B392" s="6" t="s">
        <v>11849</v>
      </c>
      <c r="C392" s="44">
        <v>2.0</v>
      </c>
      <c r="D392" s="44" t="s">
        <v>5742</v>
      </c>
      <c r="E392" s="6" t="s">
        <v>5743</v>
      </c>
      <c r="F392" s="6" t="s">
        <v>1905</v>
      </c>
      <c r="G392" s="6" t="s">
        <v>1924</v>
      </c>
      <c r="H392" s="6" t="s">
        <v>98</v>
      </c>
      <c r="I392" s="6" t="s">
        <v>5744</v>
      </c>
      <c r="J392" s="44">
        <v>2023.0</v>
      </c>
      <c r="K392" s="109"/>
      <c r="L392" s="6" t="s">
        <v>1978</v>
      </c>
      <c r="M392" s="6" t="s">
        <v>5745</v>
      </c>
      <c r="N392" s="6" t="s">
        <v>11057</v>
      </c>
      <c r="O392" s="6" t="s">
        <v>1515</v>
      </c>
      <c r="P392" s="6" t="s">
        <v>504</v>
      </c>
      <c r="Q392" s="45">
        <v>1000.0</v>
      </c>
      <c r="R392" s="6" t="s">
        <v>11057</v>
      </c>
    </row>
    <row r="393" ht="12.75" customHeight="1">
      <c r="A393" s="44">
        <v>2024.0</v>
      </c>
      <c r="B393" s="6" t="s">
        <v>11849</v>
      </c>
      <c r="C393" s="44">
        <v>2.0</v>
      </c>
      <c r="D393" s="44" t="s">
        <v>9117</v>
      </c>
      <c r="E393" s="6" t="s">
        <v>9118</v>
      </c>
      <c r="F393" s="6" t="s">
        <v>1902</v>
      </c>
      <c r="G393" s="6" t="s">
        <v>1952</v>
      </c>
      <c r="H393" s="6" t="s">
        <v>156</v>
      </c>
      <c r="I393" s="6" t="s">
        <v>9119</v>
      </c>
      <c r="J393" s="44">
        <v>2023.0</v>
      </c>
      <c r="K393" s="109"/>
      <c r="L393" s="6" t="s">
        <v>2205</v>
      </c>
      <c r="M393" s="6" t="s">
        <v>3337</v>
      </c>
      <c r="N393" s="6" t="s">
        <v>11057</v>
      </c>
      <c r="O393" s="6" t="s">
        <v>1578</v>
      </c>
      <c r="P393" s="6" t="s">
        <v>1191</v>
      </c>
      <c r="Q393" s="45">
        <v>8000.0</v>
      </c>
      <c r="R393" s="6" t="s">
        <v>11057</v>
      </c>
    </row>
    <row r="394" ht="12.75" customHeight="1">
      <c r="A394" s="44">
        <v>2024.0</v>
      </c>
      <c r="B394" s="6" t="s">
        <v>11849</v>
      </c>
      <c r="C394" s="44">
        <v>2.0</v>
      </c>
      <c r="D394" s="44" t="s">
        <v>5516</v>
      </c>
      <c r="E394" s="6" t="s">
        <v>5517</v>
      </c>
      <c r="F394" s="6" t="s">
        <v>1905</v>
      </c>
      <c r="G394" s="6" t="s">
        <v>1924</v>
      </c>
      <c r="H394" s="6" t="s">
        <v>94</v>
      </c>
      <c r="I394" s="6" t="s">
        <v>5518</v>
      </c>
      <c r="J394" s="44">
        <v>2023.0</v>
      </c>
      <c r="K394" s="109"/>
      <c r="L394" s="6" t="s">
        <v>93</v>
      </c>
      <c r="M394" s="6" t="s">
        <v>110</v>
      </c>
      <c r="N394" s="6" t="s">
        <v>11057</v>
      </c>
      <c r="O394" s="6" t="s">
        <v>1570</v>
      </c>
      <c r="P394" s="6" t="s">
        <v>354</v>
      </c>
      <c r="Q394" s="45">
        <v>20000.0</v>
      </c>
      <c r="R394" s="6" t="s">
        <v>11057</v>
      </c>
    </row>
    <row r="395" ht="12.75" customHeight="1">
      <c r="A395" s="44">
        <v>2024.0</v>
      </c>
      <c r="B395" s="6" t="s">
        <v>11849</v>
      </c>
      <c r="C395" s="44">
        <v>2.0</v>
      </c>
      <c r="D395" s="44" t="s">
        <v>5746</v>
      </c>
      <c r="E395" s="6" t="s">
        <v>5747</v>
      </c>
      <c r="F395" s="6" t="s">
        <v>1905</v>
      </c>
      <c r="G395" s="6" t="s">
        <v>1924</v>
      </c>
      <c r="H395" s="6" t="s">
        <v>98</v>
      </c>
      <c r="I395" s="6" t="s">
        <v>5748</v>
      </c>
      <c r="J395" s="44">
        <v>2023.0</v>
      </c>
      <c r="K395" s="109"/>
      <c r="L395" s="6" t="s">
        <v>1978</v>
      </c>
      <c r="M395" s="6" t="s">
        <v>86</v>
      </c>
      <c r="N395" s="6" t="s">
        <v>11057</v>
      </c>
      <c r="O395" s="6" t="s">
        <v>1828</v>
      </c>
      <c r="P395" s="6" t="s">
        <v>1287</v>
      </c>
      <c r="Q395" s="45">
        <v>3000.0</v>
      </c>
      <c r="R395" s="6" t="s">
        <v>11057</v>
      </c>
    </row>
    <row r="396" ht="12.75" customHeight="1">
      <c r="A396" s="44">
        <v>2024.0</v>
      </c>
      <c r="B396" s="6" t="s">
        <v>11849</v>
      </c>
      <c r="C396" s="44">
        <v>2.0</v>
      </c>
      <c r="D396" s="44" t="s">
        <v>3529</v>
      </c>
      <c r="E396" s="6" t="s">
        <v>3530</v>
      </c>
      <c r="F396" s="6" t="s">
        <v>1905</v>
      </c>
      <c r="G396" s="6" t="s">
        <v>1944</v>
      </c>
      <c r="H396" s="6" t="s">
        <v>43</v>
      </c>
      <c r="I396" s="6" t="s">
        <v>3531</v>
      </c>
      <c r="J396" s="44">
        <v>2023.0</v>
      </c>
      <c r="K396" s="109"/>
      <c r="L396" s="6" t="s">
        <v>3474</v>
      </c>
      <c r="M396" s="6" t="s">
        <v>3532</v>
      </c>
      <c r="N396" s="6" t="s">
        <v>11057</v>
      </c>
      <c r="O396" s="6" t="s">
        <v>1829</v>
      </c>
      <c r="P396" s="6" t="s">
        <v>944</v>
      </c>
      <c r="Q396" s="45">
        <v>25000.0</v>
      </c>
      <c r="R396" s="6" t="s">
        <v>11913</v>
      </c>
    </row>
    <row r="397" ht="12.75" customHeight="1">
      <c r="A397" s="44">
        <v>2024.0</v>
      </c>
      <c r="B397" s="6" t="s">
        <v>11849</v>
      </c>
      <c r="C397" s="44">
        <v>2.0</v>
      </c>
      <c r="D397" s="44" t="s">
        <v>2129</v>
      </c>
      <c r="E397" s="6" t="s">
        <v>2130</v>
      </c>
      <c r="F397" s="6" t="s">
        <v>1902</v>
      </c>
      <c r="G397" s="6" t="s">
        <v>1924</v>
      </c>
      <c r="H397" s="6" t="s">
        <v>12</v>
      </c>
      <c r="I397" s="6" t="s">
        <v>2131</v>
      </c>
      <c r="J397" s="44">
        <v>2023.0</v>
      </c>
      <c r="K397" s="109"/>
      <c r="L397" s="6" t="s">
        <v>48</v>
      </c>
      <c r="M397" s="6" t="s">
        <v>127</v>
      </c>
      <c r="N397" s="6" t="s">
        <v>11057</v>
      </c>
      <c r="O397" s="6" t="s">
        <v>1844</v>
      </c>
      <c r="P397" s="6" t="s">
        <v>429</v>
      </c>
      <c r="Q397" s="45">
        <v>65000.0</v>
      </c>
      <c r="R397" s="6" t="s">
        <v>11914</v>
      </c>
    </row>
    <row r="398" ht="12.75" customHeight="1">
      <c r="A398" s="44">
        <v>2024.0</v>
      </c>
      <c r="B398" s="6" t="s">
        <v>11849</v>
      </c>
      <c r="C398" s="44">
        <v>2.0</v>
      </c>
      <c r="D398" s="44" t="s">
        <v>6085</v>
      </c>
      <c r="E398" s="6" t="s">
        <v>6086</v>
      </c>
      <c r="F398" s="6" t="s">
        <v>1902</v>
      </c>
      <c r="G398" s="6" t="s">
        <v>1924</v>
      </c>
      <c r="H398" s="6" t="s">
        <v>104</v>
      </c>
      <c r="I398" s="6" t="s">
        <v>6087</v>
      </c>
      <c r="J398" s="44">
        <v>2023.0</v>
      </c>
      <c r="K398" s="109"/>
      <c r="L398" s="6" t="s">
        <v>130</v>
      </c>
      <c r="M398" s="6" t="s">
        <v>2422</v>
      </c>
      <c r="N398" s="6" t="s">
        <v>11057</v>
      </c>
      <c r="O398" s="6" t="s">
        <v>1578</v>
      </c>
      <c r="P398" s="6" t="s">
        <v>556</v>
      </c>
      <c r="Q398" s="45">
        <v>6000.0</v>
      </c>
      <c r="R398" s="6" t="s">
        <v>11057</v>
      </c>
    </row>
    <row r="399" ht="12.75" customHeight="1">
      <c r="A399" s="44">
        <v>2024.0</v>
      </c>
      <c r="B399" s="6" t="s">
        <v>11849</v>
      </c>
      <c r="C399" s="44">
        <v>2.0</v>
      </c>
      <c r="D399" s="44" t="s">
        <v>5749</v>
      </c>
      <c r="E399" s="6" t="s">
        <v>5750</v>
      </c>
      <c r="F399" s="6" t="s">
        <v>1902</v>
      </c>
      <c r="G399" s="6" t="s">
        <v>1924</v>
      </c>
      <c r="H399" s="6" t="s">
        <v>98</v>
      </c>
      <c r="I399" s="6" t="s">
        <v>5751</v>
      </c>
      <c r="J399" s="44">
        <v>2023.0</v>
      </c>
      <c r="K399" s="109"/>
      <c r="L399" s="6" t="s">
        <v>1978</v>
      </c>
      <c r="M399" s="6" t="s">
        <v>48</v>
      </c>
      <c r="N399" s="6" t="s">
        <v>11057</v>
      </c>
      <c r="O399" s="6" t="s">
        <v>1614</v>
      </c>
      <c r="P399" s="6" t="s">
        <v>256</v>
      </c>
      <c r="Q399" s="45">
        <v>1000.0</v>
      </c>
      <c r="R399" s="6" t="s">
        <v>11057</v>
      </c>
    </row>
    <row r="400" ht="12.75" customHeight="1">
      <c r="A400" s="44">
        <v>2024.0</v>
      </c>
      <c r="B400" s="6" t="s">
        <v>11849</v>
      </c>
      <c r="C400" s="44">
        <v>2.0</v>
      </c>
      <c r="D400" s="44" t="s">
        <v>3961</v>
      </c>
      <c r="E400" s="6" t="s">
        <v>3962</v>
      </c>
      <c r="F400" s="6" t="s">
        <v>1902</v>
      </c>
      <c r="G400" s="6" t="s">
        <v>1924</v>
      </c>
      <c r="H400" s="6" t="s">
        <v>54</v>
      </c>
      <c r="I400" s="6" t="s">
        <v>3963</v>
      </c>
      <c r="J400" s="44">
        <v>2023.0</v>
      </c>
      <c r="K400" s="109"/>
      <c r="L400" s="6" t="s">
        <v>9</v>
      </c>
      <c r="M400" s="6" t="s">
        <v>146</v>
      </c>
      <c r="N400" s="6" t="s">
        <v>11057</v>
      </c>
      <c r="O400" s="6" t="s">
        <v>1620</v>
      </c>
      <c r="P400" s="6" t="s">
        <v>192</v>
      </c>
      <c r="Q400" s="45">
        <v>30000.0</v>
      </c>
      <c r="R400" s="6" t="s">
        <v>11915</v>
      </c>
    </row>
    <row r="401" ht="12.75" customHeight="1">
      <c r="A401" s="44">
        <v>2024.0</v>
      </c>
      <c r="B401" s="6" t="s">
        <v>11849</v>
      </c>
      <c r="C401" s="44">
        <v>2.0</v>
      </c>
      <c r="D401" s="44" t="s">
        <v>9978</v>
      </c>
      <c r="E401" s="6" t="s">
        <v>9979</v>
      </c>
      <c r="F401" s="6" t="s">
        <v>1902</v>
      </c>
      <c r="G401" s="6" t="s">
        <v>1924</v>
      </c>
      <c r="H401" s="6" t="s">
        <v>69</v>
      </c>
      <c r="I401" s="6" t="s">
        <v>9980</v>
      </c>
      <c r="J401" s="44">
        <v>2023.0</v>
      </c>
      <c r="K401" s="109"/>
      <c r="L401" s="6" t="s">
        <v>44</v>
      </c>
      <c r="M401" s="6" t="s">
        <v>88</v>
      </c>
      <c r="N401" s="6" t="s">
        <v>11057</v>
      </c>
      <c r="O401" s="6" t="s">
        <v>1844</v>
      </c>
      <c r="P401" s="6" t="s">
        <v>9469</v>
      </c>
      <c r="Q401" s="45">
        <v>18000.0</v>
      </c>
      <c r="R401" s="6" t="s">
        <v>11057</v>
      </c>
    </row>
    <row r="402" ht="12.75" customHeight="1">
      <c r="A402" s="44">
        <v>2024.0</v>
      </c>
      <c r="B402" s="6" t="s">
        <v>11849</v>
      </c>
      <c r="C402" s="44">
        <v>2.0</v>
      </c>
      <c r="D402" s="44" t="s">
        <v>8764</v>
      </c>
      <c r="E402" s="6" t="s">
        <v>8765</v>
      </c>
      <c r="F402" s="6" t="s">
        <v>1905</v>
      </c>
      <c r="G402" s="6" t="s">
        <v>1924</v>
      </c>
      <c r="H402" s="6" t="s">
        <v>150</v>
      </c>
      <c r="I402" s="6" t="s">
        <v>8766</v>
      </c>
      <c r="J402" s="44">
        <v>2023.0</v>
      </c>
      <c r="K402" s="109"/>
      <c r="L402" s="6" t="s">
        <v>48</v>
      </c>
      <c r="M402" s="6" t="s">
        <v>3105</v>
      </c>
      <c r="N402" s="6" t="s">
        <v>11057</v>
      </c>
      <c r="O402" s="6" t="s">
        <v>1454</v>
      </c>
      <c r="P402" s="6" t="s">
        <v>232</v>
      </c>
      <c r="Q402" s="45">
        <v>10000.0</v>
      </c>
      <c r="R402" s="6" t="s">
        <v>11057</v>
      </c>
    </row>
    <row r="403" ht="12.75" customHeight="1">
      <c r="A403" s="44">
        <v>2024.0</v>
      </c>
      <c r="B403" s="6" t="s">
        <v>11849</v>
      </c>
      <c r="C403" s="44">
        <v>2.0</v>
      </c>
      <c r="D403" s="44" t="s">
        <v>8767</v>
      </c>
      <c r="E403" s="6" t="s">
        <v>8768</v>
      </c>
      <c r="F403" s="6" t="s">
        <v>1905</v>
      </c>
      <c r="G403" s="6" t="s">
        <v>1924</v>
      </c>
      <c r="H403" s="6" t="s">
        <v>150</v>
      </c>
      <c r="I403" s="6" t="s">
        <v>8769</v>
      </c>
      <c r="J403" s="44">
        <v>2023.0</v>
      </c>
      <c r="K403" s="109"/>
      <c r="L403" s="6" t="s">
        <v>48</v>
      </c>
      <c r="M403" s="6" t="s">
        <v>146</v>
      </c>
      <c r="N403" s="6" t="s">
        <v>11057</v>
      </c>
      <c r="O403" s="6" t="s">
        <v>1873</v>
      </c>
      <c r="P403" s="6" t="s">
        <v>283</v>
      </c>
      <c r="Q403" s="45">
        <v>20000.0</v>
      </c>
      <c r="R403" s="6" t="s">
        <v>11057</v>
      </c>
    </row>
    <row r="404" ht="12.75" customHeight="1">
      <c r="A404" s="44">
        <v>2024.0</v>
      </c>
      <c r="B404" s="6" t="s">
        <v>11849</v>
      </c>
      <c r="C404" s="44">
        <v>2.0</v>
      </c>
      <c r="D404" s="44" t="s">
        <v>9470</v>
      </c>
      <c r="E404" s="6" t="s">
        <v>9471</v>
      </c>
      <c r="F404" s="6" t="s">
        <v>1902</v>
      </c>
      <c r="G404" s="6" t="s">
        <v>1952</v>
      </c>
      <c r="H404" s="6" t="s">
        <v>8</v>
      </c>
      <c r="I404" s="6" t="s">
        <v>9472</v>
      </c>
      <c r="J404" s="44">
        <v>2023.0</v>
      </c>
      <c r="K404" s="109"/>
      <c r="L404" s="6" t="s">
        <v>1926</v>
      </c>
      <c r="M404" s="6" t="s">
        <v>111</v>
      </c>
      <c r="N404" s="6" t="s">
        <v>11057</v>
      </c>
      <c r="O404" s="6" t="s">
        <v>1454</v>
      </c>
      <c r="P404" s="6" t="s">
        <v>9469</v>
      </c>
      <c r="Q404" s="45">
        <v>1000.0</v>
      </c>
      <c r="R404" s="6" t="s">
        <v>11057</v>
      </c>
    </row>
    <row r="405" ht="12.75" customHeight="1">
      <c r="A405" s="44">
        <v>2024.0</v>
      </c>
      <c r="B405" s="6" t="s">
        <v>11849</v>
      </c>
      <c r="C405" s="44">
        <v>2.0</v>
      </c>
      <c r="D405" s="44" t="s">
        <v>9518</v>
      </c>
      <c r="E405" s="6" t="s">
        <v>9519</v>
      </c>
      <c r="F405" s="6" t="s">
        <v>1902</v>
      </c>
      <c r="G405" s="6" t="s">
        <v>1924</v>
      </c>
      <c r="H405" s="6" t="s">
        <v>13</v>
      </c>
      <c r="I405" s="6" t="s">
        <v>9520</v>
      </c>
      <c r="J405" s="44">
        <v>2023.0</v>
      </c>
      <c r="K405" s="109"/>
      <c r="L405" s="6" t="s">
        <v>130</v>
      </c>
      <c r="M405" s="6" t="s">
        <v>3028</v>
      </c>
      <c r="N405" s="6" t="s">
        <v>11057</v>
      </c>
      <c r="O405" s="6" t="s">
        <v>1791</v>
      </c>
      <c r="P405" s="6" t="s">
        <v>9469</v>
      </c>
      <c r="Q405" s="45">
        <v>1000.0</v>
      </c>
      <c r="R405" s="6" t="s">
        <v>11057</v>
      </c>
    </row>
    <row r="406" ht="12.75" customHeight="1">
      <c r="A406" s="44">
        <v>2024.0</v>
      </c>
      <c r="B406" s="6" t="s">
        <v>11849</v>
      </c>
      <c r="C406" s="44">
        <v>2.0</v>
      </c>
      <c r="D406" s="44" t="s">
        <v>9020</v>
      </c>
      <c r="E406" s="6" t="s">
        <v>9021</v>
      </c>
      <c r="F406" s="6" t="s">
        <v>1902</v>
      </c>
      <c r="G406" s="6" t="s">
        <v>1924</v>
      </c>
      <c r="H406" s="6" t="s">
        <v>155</v>
      </c>
      <c r="I406" s="6" t="s">
        <v>9022</v>
      </c>
      <c r="J406" s="44">
        <v>2023.0</v>
      </c>
      <c r="K406" s="109"/>
      <c r="L406" s="6" t="s">
        <v>88</v>
      </c>
      <c r="M406" s="6" t="s">
        <v>101</v>
      </c>
      <c r="N406" s="6" t="s">
        <v>11057</v>
      </c>
      <c r="O406" s="6" t="s">
        <v>1724</v>
      </c>
      <c r="P406" s="6" t="s">
        <v>943</v>
      </c>
      <c r="Q406" s="45">
        <v>26000.0</v>
      </c>
      <c r="R406" s="6" t="s">
        <v>11916</v>
      </c>
    </row>
    <row r="407" ht="12.75" customHeight="1">
      <c r="A407" s="44">
        <v>2024.0</v>
      </c>
      <c r="B407" s="6" t="s">
        <v>11849</v>
      </c>
      <c r="C407" s="44">
        <v>2.0</v>
      </c>
      <c r="D407" s="44" t="s">
        <v>8770</v>
      </c>
      <c r="E407" s="6" t="s">
        <v>8771</v>
      </c>
      <c r="F407" s="6" t="s">
        <v>1902</v>
      </c>
      <c r="G407" s="6" t="s">
        <v>1924</v>
      </c>
      <c r="H407" s="6" t="s">
        <v>150</v>
      </c>
      <c r="I407" s="6" t="s">
        <v>8772</v>
      </c>
      <c r="J407" s="44">
        <v>2023.0</v>
      </c>
      <c r="K407" s="109"/>
      <c r="L407" s="6" t="s">
        <v>48</v>
      </c>
      <c r="M407" s="6" t="s">
        <v>2369</v>
      </c>
      <c r="N407" s="6" t="s">
        <v>11057</v>
      </c>
      <c r="O407" s="6" t="s">
        <v>1484</v>
      </c>
      <c r="P407" s="6" t="s">
        <v>194</v>
      </c>
      <c r="Q407" s="45">
        <v>1000.0</v>
      </c>
      <c r="R407" s="6" t="s">
        <v>11057</v>
      </c>
    </row>
    <row r="408" ht="12.75" customHeight="1">
      <c r="A408" s="44">
        <v>2024.0</v>
      </c>
      <c r="B408" s="6" t="s">
        <v>11849</v>
      </c>
      <c r="C408" s="44">
        <v>2.0</v>
      </c>
      <c r="D408" s="44" t="s">
        <v>10819</v>
      </c>
      <c r="E408" s="6" t="s">
        <v>10820</v>
      </c>
      <c r="F408" s="6" t="s">
        <v>1905</v>
      </c>
      <c r="G408" s="6" t="s">
        <v>1924</v>
      </c>
      <c r="H408" s="6" t="s">
        <v>144</v>
      </c>
      <c r="I408" s="6" t="s">
        <v>10821</v>
      </c>
      <c r="J408" s="44">
        <v>2023.0</v>
      </c>
      <c r="K408" s="109"/>
      <c r="L408" s="6" t="s">
        <v>130</v>
      </c>
      <c r="M408" s="6" t="s">
        <v>107</v>
      </c>
      <c r="N408" s="6" t="s">
        <v>11057</v>
      </c>
      <c r="O408" s="6" t="s">
        <v>1620</v>
      </c>
      <c r="P408" s="6" t="s">
        <v>9465</v>
      </c>
      <c r="Q408" s="45"/>
      <c r="R408" s="6" t="s">
        <v>11917</v>
      </c>
    </row>
    <row r="409" ht="12.75" customHeight="1">
      <c r="A409" s="44">
        <v>2024.0</v>
      </c>
      <c r="B409" s="6" t="s">
        <v>11849</v>
      </c>
      <c r="C409" s="44">
        <v>2.0</v>
      </c>
      <c r="D409" s="44" t="s">
        <v>11696</v>
      </c>
      <c r="E409" s="6" t="s">
        <v>11697</v>
      </c>
      <c r="F409" s="6" t="s">
        <v>1905</v>
      </c>
      <c r="G409" s="6" t="s">
        <v>1924</v>
      </c>
      <c r="H409" s="6" t="s">
        <v>83</v>
      </c>
      <c r="I409" s="6" t="s">
        <v>11698</v>
      </c>
      <c r="J409" s="44">
        <v>2023.0</v>
      </c>
      <c r="K409" s="109"/>
      <c r="L409" s="6" t="s">
        <v>2771</v>
      </c>
      <c r="M409" s="6" t="s">
        <v>130</v>
      </c>
      <c r="N409" s="6" t="s">
        <v>11057</v>
      </c>
      <c r="O409" s="6" t="s">
        <v>1743</v>
      </c>
      <c r="P409" s="6" t="s">
        <v>11084</v>
      </c>
      <c r="Q409" s="45"/>
      <c r="R409" s="6" t="s">
        <v>11057</v>
      </c>
    </row>
    <row r="410" ht="12.75" customHeight="1">
      <c r="A410" s="44">
        <v>2024.0</v>
      </c>
      <c r="B410" s="6" t="s">
        <v>11849</v>
      </c>
      <c r="C410" s="44">
        <v>2.0</v>
      </c>
      <c r="D410" s="44" t="s">
        <v>8773</v>
      </c>
      <c r="E410" s="6" t="s">
        <v>8774</v>
      </c>
      <c r="F410" s="6" t="s">
        <v>1905</v>
      </c>
      <c r="G410" s="6" t="s">
        <v>1924</v>
      </c>
      <c r="H410" s="6" t="s">
        <v>150</v>
      </c>
      <c r="I410" s="6" t="s">
        <v>8775</v>
      </c>
      <c r="J410" s="44">
        <v>2023.0</v>
      </c>
      <c r="K410" s="109"/>
      <c r="L410" s="6" t="s">
        <v>48</v>
      </c>
      <c r="M410" s="6" t="s">
        <v>2454</v>
      </c>
      <c r="N410" s="6" t="s">
        <v>11057</v>
      </c>
      <c r="O410" s="6" t="s">
        <v>1856</v>
      </c>
      <c r="P410" s="6" t="s">
        <v>1053</v>
      </c>
      <c r="Q410" s="45">
        <v>21000.0</v>
      </c>
      <c r="R410" s="6" t="s">
        <v>11918</v>
      </c>
    </row>
    <row r="411" ht="12.75" customHeight="1">
      <c r="A411" s="44">
        <v>2024.0</v>
      </c>
      <c r="B411" s="6" t="s">
        <v>11849</v>
      </c>
      <c r="C411" s="44">
        <v>2.0</v>
      </c>
      <c r="D411" s="44" t="s">
        <v>5519</v>
      </c>
      <c r="E411" s="6" t="s">
        <v>5520</v>
      </c>
      <c r="F411" s="6" t="s">
        <v>1905</v>
      </c>
      <c r="G411" s="6" t="s">
        <v>1924</v>
      </c>
      <c r="H411" s="6" t="s">
        <v>94</v>
      </c>
      <c r="I411" s="6" t="s">
        <v>5521</v>
      </c>
      <c r="J411" s="44">
        <v>2023.0</v>
      </c>
      <c r="K411" s="109"/>
      <c r="L411" s="6" t="s">
        <v>93</v>
      </c>
      <c r="M411" s="6" t="s">
        <v>101</v>
      </c>
      <c r="N411" s="6" t="s">
        <v>11057</v>
      </c>
      <c r="O411" s="6" t="s">
        <v>1525</v>
      </c>
      <c r="P411" s="6" t="s">
        <v>232</v>
      </c>
      <c r="Q411" s="45">
        <v>7000.0</v>
      </c>
      <c r="R411" s="6" t="s">
        <v>11057</v>
      </c>
    </row>
    <row r="412" ht="12.75" customHeight="1">
      <c r="A412" s="44">
        <v>2024.0</v>
      </c>
      <c r="B412" s="6" t="s">
        <v>11849</v>
      </c>
      <c r="C412" s="44">
        <v>2.0</v>
      </c>
      <c r="D412" s="44" t="s">
        <v>4649</v>
      </c>
      <c r="E412" s="6" t="s">
        <v>4650</v>
      </c>
      <c r="F412" s="6" t="s">
        <v>1902</v>
      </c>
      <c r="G412" s="6" t="s">
        <v>1924</v>
      </c>
      <c r="H412" s="6" t="s">
        <v>75</v>
      </c>
      <c r="I412" s="6" t="s">
        <v>4651</v>
      </c>
      <c r="J412" s="44">
        <v>2023.0</v>
      </c>
      <c r="K412" s="109"/>
      <c r="L412" s="6" t="s">
        <v>4620</v>
      </c>
      <c r="M412" s="6" t="s">
        <v>108</v>
      </c>
      <c r="N412" s="6" t="s">
        <v>11057</v>
      </c>
      <c r="O412" s="6" t="s">
        <v>1726</v>
      </c>
      <c r="P412" s="6" t="s">
        <v>891</v>
      </c>
      <c r="Q412" s="45">
        <v>8000.0</v>
      </c>
      <c r="R412" s="6" t="s">
        <v>11919</v>
      </c>
    </row>
    <row r="413" ht="12.75" customHeight="1">
      <c r="A413" s="44">
        <v>2024.0</v>
      </c>
      <c r="B413" s="6" t="s">
        <v>11849</v>
      </c>
      <c r="C413" s="44">
        <v>2.0</v>
      </c>
      <c r="D413" s="44" t="s">
        <v>3757</v>
      </c>
      <c r="E413" s="6" t="s">
        <v>3758</v>
      </c>
      <c r="F413" s="6" t="s">
        <v>1902</v>
      </c>
      <c r="G413" s="6" t="s">
        <v>1924</v>
      </c>
      <c r="H413" s="6" t="s">
        <v>47</v>
      </c>
      <c r="I413" s="6" t="s">
        <v>3759</v>
      </c>
      <c r="J413" s="44">
        <v>2023.0</v>
      </c>
      <c r="K413" s="109"/>
      <c r="L413" s="6" t="s">
        <v>2176</v>
      </c>
      <c r="M413" s="6" t="s">
        <v>93</v>
      </c>
      <c r="N413" s="6" t="s">
        <v>11057</v>
      </c>
      <c r="O413" s="6" t="s">
        <v>1839</v>
      </c>
      <c r="P413" s="6" t="s">
        <v>610</v>
      </c>
      <c r="Q413" s="45">
        <v>1500.0</v>
      </c>
      <c r="R413" s="6" t="s">
        <v>11920</v>
      </c>
    </row>
    <row r="414" ht="12.75" customHeight="1">
      <c r="A414" s="44">
        <v>2024.0</v>
      </c>
      <c r="B414" s="6" t="s">
        <v>11849</v>
      </c>
      <c r="C414" s="44">
        <v>2.0</v>
      </c>
      <c r="D414" s="44" t="s">
        <v>11699</v>
      </c>
      <c r="E414" s="6" t="s">
        <v>11700</v>
      </c>
      <c r="F414" s="6" t="s">
        <v>1905</v>
      </c>
      <c r="G414" s="6" t="s">
        <v>1924</v>
      </c>
      <c r="H414" s="6" t="s">
        <v>154</v>
      </c>
      <c r="I414" s="6" t="s">
        <v>11701</v>
      </c>
      <c r="J414" s="44">
        <v>2023.0</v>
      </c>
      <c r="K414" s="109"/>
      <c r="L414" s="6" t="s">
        <v>3157</v>
      </c>
      <c r="M414" s="6" t="s">
        <v>133</v>
      </c>
      <c r="N414" s="6" t="s">
        <v>11057</v>
      </c>
      <c r="O414" s="6" t="s">
        <v>1454</v>
      </c>
      <c r="P414" s="6" t="s">
        <v>11084</v>
      </c>
      <c r="Q414" s="45"/>
      <c r="R414" s="6" t="s">
        <v>11057</v>
      </c>
    </row>
    <row r="415" ht="12.75" customHeight="1">
      <c r="A415" s="44">
        <v>2024.0</v>
      </c>
      <c r="B415" s="6" t="s">
        <v>11849</v>
      </c>
      <c r="C415" s="44">
        <v>2.0</v>
      </c>
      <c r="D415" s="44" t="s">
        <v>7732</v>
      </c>
      <c r="E415" s="6" t="s">
        <v>7733</v>
      </c>
      <c r="F415" s="6" t="s">
        <v>1905</v>
      </c>
      <c r="G415" s="6" t="s">
        <v>1952</v>
      </c>
      <c r="H415" s="6" t="s">
        <v>135</v>
      </c>
      <c r="I415" s="6" t="s">
        <v>7734</v>
      </c>
      <c r="J415" s="44">
        <v>2023.0</v>
      </c>
      <c r="K415" s="109"/>
      <c r="L415" s="6" t="s">
        <v>130</v>
      </c>
      <c r="M415" s="6" t="s">
        <v>120</v>
      </c>
      <c r="N415" s="6" t="s">
        <v>11057</v>
      </c>
      <c r="O415" s="6" t="s">
        <v>1536</v>
      </c>
      <c r="P415" s="6" t="s">
        <v>1306</v>
      </c>
      <c r="Q415" s="45">
        <v>18000.0</v>
      </c>
      <c r="R415" s="6" t="s">
        <v>11921</v>
      </c>
    </row>
    <row r="416" ht="12.75" customHeight="1">
      <c r="A416" s="44">
        <v>2024.0</v>
      </c>
      <c r="B416" s="6" t="s">
        <v>11849</v>
      </c>
      <c r="C416" s="44">
        <v>2.0</v>
      </c>
      <c r="D416" s="44" t="s">
        <v>3811</v>
      </c>
      <c r="E416" s="6" t="s">
        <v>3812</v>
      </c>
      <c r="F416" s="6" t="s">
        <v>1902</v>
      </c>
      <c r="G416" s="6" t="s">
        <v>1924</v>
      </c>
      <c r="H416" s="6" t="s">
        <v>49</v>
      </c>
      <c r="I416" s="6" t="s">
        <v>3813</v>
      </c>
      <c r="J416" s="44">
        <v>2023.0</v>
      </c>
      <c r="K416" s="109"/>
      <c r="L416" s="6" t="s">
        <v>3157</v>
      </c>
      <c r="M416" s="6" t="s">
        <v>2834</v>
      </c>
      <c r="N416" s="6" t="s">
        <v>11057</v>
      </c>
      <c r="O416" s="6" t="s">
        <v>1570</v>
      </c>
      <c r="P416" s="6" t="s">
        <v>1204</v>
      </c>
      <c r="Q416" s="45">
        <v>22000.0</v>
      </c>
      <c r="R416" s="6" t="s">
        <v>11057</v>
      </c>
    </row>
    <row r="417" ht="12.75" customHeight="1">
      <c r="A417" s="44">
        <v>2024.0</v>
      </c>
      <c r="B417" s="6" t="s">
        <v>11849</v>
      </c>
      <c r="C417" s="44">
        <v>2.0</v>
      </c>
      <c r="D417" s="44" t="s">
        <v>9899</v>
      </c>
      <c r="E417" s="6" t="s">
        <v>9900</v>
      </c>
      <c r="F417" s="6" t="s">
        <v>1905</v>
      </c>
      <c r="G417" s="6" t="s">
        <v>1924</v>
      </c>
      <c r="H417" s="6" t="s">
        <v>57</v>
      </c>
      <c r="I417" s="6" t="s">
        <v>9901</v>
      </c>
      <c r="J417" s="44">
        <v>2023.0</v>
      </c>
      <c r="K417" s="109"/>
      <c r="L417" s="6" t="s">
        <v>2634</v>
      </c>
      <c r="M417" s="6" t="s">
        <v>2929</v>
      </c>
      <c r="N417" s="6" t="s">
        <v>11057</v>
      </c>
      <c r="O417" s="6" t="s">
        <v>1598</v>
      </c>
      <c r="P417" s="6" t="s">
        <v>9469</v>
      </c>
      <c r="Q417" s="45">
        <v>1000.0</v>
      </c>
      <c r="R417" s="6" t="s">
        <v>11922</v>
      </c>
    </row>
    <row r="418" ht="12.75" customHeight="1">
      <c r="A418" s="44">
        <v>2024.0</v>
      </c>
      <c r="B418" s="6" t="s">
        <v>11849</v>
      </c>
      <c r="C418" s="44">
        <v>2.0</v>
      </c>
      <c r="D418" s="44" t="s">
        <v>6890</v>
      </c>
      <c r="E418" s="6" t="s">
        <v>6891</v>
      </c>
      <c r="F418" s="6" t="s">
        <v>1902</v>
      </c>
      <c r="G418" s="6" t="s">
        <v>1924</v>
      </c>
      <c r="H418" s="6" t="s">
        <v>122</v>
      </c>
      <c r="I418" s="6" t="s">
        <v>6892</v>
      </c>
      <c r="J418" s="44">
        <v>2023.0</v>
      </c>
      <c r="K418" s="109"/>
      <c r="L418" s="6" t="s">
        <v>75</v>
      </c>
      <c r="M418" s="6" t="s">
        <v>5155</v>
      </c>
      <c r="N418" s="6" t="s">
        <v>11057</v>
      </c>
      <c r="O418" s="6" t="s">
        <v>1844</v>
      </c>
      <c r="P418" s="6" t="s">
        <v>770</v>
      </c>
      <c r="Q418" s="45">
        <v>6000.0</v>
      </c>
      <c r="R418" s="6" t="s">
        <v>11923</v>
      </c>
    </row>
    <row r="419" ht="12.75" customHeight="1">
      <c r="A419" s="44">
        <v>2024.0</v>
      </c>
      <c r="B419" s="6" t="s">
        <v>11849</v>
      </c>
      <c r="C419" s="44">
        <v>2.0</v>
      </c>
      <c r="D419" s="44" t="s">
        <v>4433</v>
      </c>
      <c r="E419" s="6" t="s">
        <v>4434</v>
      </c>
      <c r="F419" s="6" t="s">
        <v>1902</v>
      </c>
      <c r="G419" s="6" t="s">
        <v>1924</v>
      </c>
      <c r="H419" s="6" t="s">
        <v>70</v>
      </c>
      <c r="I419" s="6" t="s">
        <v>4435</v>
      </c>
      <c r="J419" s="44">
        <v>2023.0</v>
      </c>
      <c r="K419" s="109"/>
      <c r="L419" s="6" t="s">
        <v>146</v>
      </c>
      <c r="M419" s="6" t="s">
        <v>130</v>
      </c>
      <c r="N419" s="6" t="s">
        <v>11057</v>
      </c>
      <c r="O419" s="6" t="s">
        <v>1454</v>
      </c>
      <c r="P419" s="6" t="s">
        <v>894</v>
      </c>
      <c r="Q419" s="45">
        <v>1500.0</v>
      </c>
      <c r="R419" s="6" t="s">
        <v>11924</v>
      </c>
    </row>
    <row r="420" ht="12.75" customHeight="1">
      <c r="A420" s="44">
        <v>2024.0</v>
      </c>
      <c r="B420" s="6" t="s">
        <v>11849</v>
      </c>
      <c r="C420" s="44">
        <v>2.0</v>
      </c>
      <c r="D420" s="44" t="s">
        <v>8956</v>
      </c>
      <c r="E420" s="6" t="s">
        <v>8957</v>
      </c>
      <c r="F420" s="6" t="s">
        <v>1905</v>
      </c>
      <c r="G420" s="6" t="s">
        <v>1924</v>
      </c>
      <c r="H420" s="6" t="s">
        <v>154</v>
      </c>
      <c r="I420" s="6" t="s">
        <v>8958</v>
      </c>
      <c r="J420" s="44">
        <v>2023.0</v>
      </c>
      <c r="K420" s="109"/>
      <c r="L420" s="6" t="s">
        <v>3157</v>
      </c>
      <c r="M420" s="6" t="s">
        <v>2351</v>
      </c>
      <c r="N420" s="6" t="s">
        <v>11057</v>
      </c>
      <c r="O420" s="6" t="s">
        <v>1828</v>
      </c>
      <c r="P420" s="6" t="s">
        <v>191</v>
      </c>
      <c r="Q420" s="45">
        <v>1500.0</v>
      </c>
      <c r="R420" s="6" t="s">
        <v>11925</v>
      </c>
    </row>
    <row r="421" ht="12.75" customHeight="1">
      <c r="A421" s="44">
        <v>2024.0</v>
      </c>
      <c r="B421" s="6" t="s">
        <v>11849</v>
      </c>
      <c r="C421" s="44">
        <v>2.0</v>
      </c>
      <c r="D421" s="44" t="s">
        <v>10387</v>
      </c>
      <c r="E421" s="6" t="s">
        <v>10388</v>
      </c>
      <c r="F421" s="6" t="s">
        <v>1905</v>
      </c>
      <c r="G421" s="6" t="s">
        <v>1924</v>
      </c>
      <c r="H421" s="6" t="s">
        <v>107</v>
      </c>
      <c r="I421" s="6" t="s">
        <v>10389</v>
      </c>
      <c r="J421" s="44">
        <v>2023.0</v>
      </c>
      <c r="K421" s="109"/>
      <c r="L421" s="6" t="s">
        <v>2205</v>
      </c>
      <c r="M421" s="6" t="s">
        <v>3426</v>
      </c>
      <c r="N421" s="6" t="s">
        <v>11057</v>
      </c>
      <c r="O421" s="6" t="s">
        <v>1736</v>
      </c>
      <c r="P421" s="6" t="s">
        <v>9469</v>
      </c>
      <c r="Q421" s="45">
        <v>1000.0</v>
      </c>
      <c r="R421" s="6" t="s">
        <v>11926</v>
      </c>
    </row>
    <row r="422" ht="12.75" customHeight="1">
      <c r="A422" s="44">
        <v>2024.0</v>
      </c>
      <c r="B422" s="6" t="s">
        <v>11849</v>
      </c>
      <c r="C422" s="44">
        <v>2.0</v>
      </c>
      <c r="D422" s="44" t="s">
        <v>3441</v>
      </c>
      <c r="E422" s="6" t="s">
        <v>3442</v>
      </c>
      <c r="F422" s="6" t="s">
        <v>1905</v>
      </c>
      <c r="G422" s="6" t="s">
        <v>1924</v>
      </c>
      <c r="H422" s="6" t="s">
        <v>42</v>
      </c>
      <c r="I422" s="6" t="s">
        <v>3443</v>
      </c>
      <c r="J422" s="44">
        <v>2023.0</v>
      </c>
      <c r="K422" s="109"/>
      <c r="L422" s="6" t="s">
        <v>3444</v>
      </c>
      <c r="M422" s="6" t="s">
        <v>132</v>
      </c>
      <c r="N422" s="6" t="s">
        <v>11057</v>
      </c>
      <c r="O422" s="6" t="s">
        <v>1502</v>
      </c>
      <c r="P422" s="6" t="s">
        <v>236</v>
      </c>
      <c r="Q422" s="45">
        <v>4000.0</v>
      </c>
      <c r="R422" s="6" t="s">
        <v>11057</v>
      </c>
    </row>
    <row r="423" ht="12.75" customHeight="1">
      <c r="A423" s="44">
        <v>2024.0</v>
      </c>
      <c r="B423" s="6" t="s">
        <v>11849</v>
      </c>
      <c r="C423" s="44">
        <v>2.0</v>
      </c>
      <c r="D423" s="44" t="s">
        <v>9988</v>
      </c>
      <c r="E423" s="6" t="s">
        <v>9989</v>
      </c>
      <c r="F423" s="6" t="s">
        <v>1902</v>
      </c>
      <c r="G423" s="6" t="s">
        <v>2382</v>
      </c>
      <c r="H423" s="6" t="s">
        <v>70</v>
      </c>
      <c r="I423" s="6" t="s">
        <v>9990</v>
      </c>
      <c r="J423" s="44">
        <v>2023.0</v>
      </c>
      <c r="K423" s="109"/>
      <c r="L423" s="6" t="s">
        <v>146</v>
      </c>
      <c r="M423" s="6" t="s">
        <v>6919</v>
      </c>
      <c r="N423" s="6" t="s">
        <v>11057</v>
      </c>
      <c r="O423" s="6" t="s">
        <v>9991</v>
      </c>
      <c r="P423" s="6" t="s">
        <v>9465</v>
      </c>
      <c r="Q423" s="45">
        <v>7500.0</v>
      </c>
      <c r="R423" s="6" t="s">
        <v>11057</v>
      </c>
    </row>
    <row r="424" ht="12.75" customHeight="1">
      <c r="A424" s="44">
        <v>2024.0</v>
      </c>
      <c r="B424" s="6" t="s">
        <v>11849</v>
      </c>
      <c r="C424" s="44">
        <v>2.0</v>
      </c>
      <c r="D424" s="44" t="s">
        <v>5522</v>
      </c>
      <c r="E424" s="6" t="s">
        <v>5523</v>
      </c>
      <c r="F424" s="6" t="s">
        <v>1905</v>
      </c>
      <c r="G424" s="6" t="s">
        <v>1924</v>
      </c>
      <c r="H424" s="6" t="s">
        <v>94</v>
      </c>
      <c r="I424" s="6" t="s">
        <v>5524</v>
      </c>
      <c r="J424" s="44">
        <v>2023.0</v>
      </c>
      <c r="K424" s="109"/>
      <c r="L424" s="6" t="s">
        <v>93</v>
      </c>
      <c r="M424" s="6" t="s">
        <v>5525</v>
      </c>
      <c r="N424" s="6" t="s">
        <v>11057</v>
      </c>
      <c r="O424" s="6" t="s">
        <v>1736</v>
      </c>
      <c r="P424" s="6" t="s">
        <v>1303</v>
      </c>
      <c r="Q424" s="45">
        <v>1200.0</v>
      </c>
      <c r="R424" s="6" t="s">
        <v>11927</v>
      </c>
    </row>
    <row r="425" ht="12.75" customHeight="1">
      <c r="A425" s="44">
        <v>2024.0</v>
      </c>
      <c r="B425" s="6" t="s">
        <v>11849</v>
      </c>
      <c r="C425" s="44">
        <v>2.0</v>
      </c>
      <c r="D425" s="44" t="s">
        <v>2112</v>
      </c>
      <c r="E425" s="6" t="s">
        <v>2113</v>
      </c>
      <c r="F425" s="6" t="s">
        <v>1905</v>
      </c>
      <c r="G425" s="6" t="s">
        <v>1924</v>
      </c>
      <c r="H425" s="6" t="s">
        <v>11</v>
      </c>
      <c r="I425" s="6" t="s">
        <v>2114</v>
      </c>
      <c r="J425" s="44">
        <v>2023.0</v>
      </c>
      <c r="K425" s="109"/>
      <c r="L425" s="6" t="s">
        <v>130</v>
      </c>
      <c r="M425" s="6" t="s">
        <v>2115</v>
      </c>
      <c r="N425" s="6" t="s">
        <v>11057</v>
      </c>
      <c r="O425" s="6" t="s">
        <v>1753</v>
      </c>
      <c r="P425" s="6" t="s">
        <v>651</v>
      </c>
      <c r="Q425" s="45">
        <v>1000.0</v>
      </c>
      <c r="R425" s="6" t="s">
        <v>11928</v>
      </c>
    </row>
    <row r="426" ht="12.75" customHeight="1">
      <c r="A426" s="44">
        <v>2024.0</v>
      </c>
      <c r="B426" s="6" t="s">
        <v>11849</v>
      </c>
      <c r="C426" s="44">
        <v>2.0</v>
      </c>
      <c r="D426" s="44" t="s">
        <v>11702</v>
      </c>
      <c r="E426" s="6" t="s">
        <v>11703</v>
      </c>
      <c r="F426" s="6" t="s">
        <v>1905</v>
      </c>
      <c r="G426" s="6" t="s">
        <v>1924</v>
      </c>
      <c r="H426" s="6" t="s">
        <v>49</v>
      </c>
      <c r="I426" s="6" t="s">
        <v>11704</v>
      </c>
      <c r="J426" s="44">
        <v>2023.0</v>
      </c>
      <c r="K426" s="109"/>
      <c r="L426" s="6" t="s">
        <v>3157</v>
      </c>
      <c r="M426" s="6" t="s">
        <v>2834</v>
      </c>
      <c r="N426" s="6" t="s">
        <v>11057</v>
      </c>
      <c r="O426" s="6" t="s">
        <v>1601</v>
      </c>
      <c r="P426" s="6" t="s">
        <v>11084</v>
      </c>
      <c r="Q426" s="45"/>
      <c r="R426" s="6" t="s">
        <v>11057</v>
      </c>
    </row>
    <row r="427" ht="12.75" customHeight="1">
      <c r="A427" s="44">
        <v>2024.0</v>
      </c>
      <c r="B427" s="6" t="s">
        <v>11849</v>
      </c>
      <c r="C427" s="44">
        <v>2.0</v>
      </c>
      <c r="D427" s="44" t="s">
        <v>8776</v>
      </c>
      <c r="E427" s="6" t="s">
        <v>8777</v>
      </c>
      <c r="F427" s="6" t="s">
        <v>1905</v>
      </c>
      <c r="G427" s="6" t="s">
        <v>1944</v>
      </c>
      <c r="H427" s="6" t="s">
        <v>150</v>
      </c>
      <c r="I427" s="6" t="s">
        <v>8778</v>
      </c>
      <c r="J427" s="44">
        <v>2023.0</v>
      </c>
      <c r="K427" s="109"/>
      <c r="L427" s="6" t="s">
        <v>48</v>
      </c>
      <c r="M427" s="6" t="s">
        <v>126</v>
      </c>
      <c r="N427" s="6" t="s">
        <v>11057</v>
      </c>
      <c r="O427" s="6" t="s">
        <v>1543</v>
      </c>
      <c r="P427" s="6" t="s">
        <v>230</v>
      </c>
      <c r="Q427" s="45">
        <v>4000.0</v>
      </c>
      <c r="R427" s="6" t="s">
        <v>11929</v>
      </c>
    </row>
    <row r="428" ht="12.75" customHeight="1">
      <c r="A428" s="44">
        <v>2024.0</v>
      </c>
      <c r="B428" s="6" t="s">
        <v>11849</v>
      </c>
      <c r="C428" s="44">
        <v>2.0</v>
      </c>
      <c r="D428" s="44" t="s">
        <v>9787</v>
      </c>
      <c r="E428" s="6" t="s">
        <v>9788</v>
      </c>
      <c r="F428" s="6" t="s">
        <v>1902</v>
      </c>
      <c r="G428" s="6" t="s">
        <v>2382</v>
      </c>
      <c r="H428" s="6" t="s">
        <v>43</v>
      </c>
      <c r="I428" s="6" t="s">
        <v>9789</v>
      </c>
      <c r="J428" s="44">
        <v>2023.0</v>
      </c>
      <c r="K428" s="109"/>
      <c r="L428" s="6" t="s">
        <v>3474</v>
      </c>
      <c r="M428" s="6" t="s">
        <v>3497</v>
      </c>
      <c r="N428" s="6" t="s">
        <v>11057</v>
      </c>
      <c r="O428" s="6" t="s">
        <v>9790</v>
      </c>
      <c r="P428" s="6" t="s">
        <v>9469</v>
      </c>
      <c r="Q428" s="45">
        <v>1000.0</v>
      </c>
      <c r="R428" s="6" t="s">
        <v>11057</v>
      </c>
    </row>
    <row r="429" ht="12.75" customHeight="1">
      <c r="A429" s="44">
        <v>2024.0</v>
      </c>
      <c r="B429" s="6" t="s">
        <v>11849</v>
      </c>
      <c r="C429" s="44">
        <v>2.0</v>
      </c>
      <c r="D429" s="44" t="s">
        <v>4359</v>
      </c>
      <c r="E429" s="6" t="s">
        <v>4360</v>
      </c>
      <c r="F429" s="6" t="s">
        <v>1902</v>
      </c>
      <c r="G429" s="6" t="s">
        <v>1924</v>
      </c>
      <c r="H429" s="6" t="s">
        <v>66</v>
      </c>
      <c r="I429" s="6" t="s">
        <v>4361</v>
      </c>
      <c r="J429" s="44">
        <v>2023.0</v>
      </c>
      <c r="K429" s="109"/>
      <c r="L429" s="6" t="s">
        <v>1968</v>
      </c>
      <c r="M429" s="6" t="s">
        <v>4158</v>
      </c>
      <c r="N429" s="6" t="s">
        <v>11057</v>
      </c>
      <c r="O429" s="6" t="s">
        <v>1844</v>
      </c>
      <c r="P429" s="6" t="s">
        <v>1074</v>
      </c>
      <c r="Q429" s="45">
        <v>15000.0</v>
      </c>
      <c r="R429" s="6" t="s">
        <v>11930</v>
      </c>
    </row>
    <row r="430" ht="12.75" customHeight="1">
      <c r="A430" s="44">
        <v>2024.0</v>
      </c>
      <c r="B430" s="6" t="s">
        <v>11849</v>
      </c>
      <c r="C430" s="44">
        <v>2.0</v>
      </c>
      <c r="D430" s="44" t="s">
        <v>8779</v>
      </c>
      <c r="E430" s="6" t="s">
        <v>8780</v>
      </c>
      <c r="F430" s="6" t="s">
        <v>1902</v>
      </c>
      <c r="G430" s="6" t="s">
        <v>1924</v>
      </c>
      <c r="H430" s="6" t="s">
        <v>150</v>
      </c>
      <c r="I430" s="6" t="s">
        <v>8781</v>
      </c>
      <c r="J430" s="44">
        <v>2023.0</v>
      </c>
      <c r="K430" s="109"/>
      <c r="L430" s="6" t="s">
        <v>48</v>
      </c>
      <c r="M430" s="6" t="s">
        <v>146</v>
      </c>
      <c r="N430" s="6" t="s">
        <v>11057</v>
      </c>
      <c r="O430" s="6" t="s">
        <v>1844</v>
      </c>
      <c r="P430" s="6" t="s">
        <v>1190</v>
      </c>
      <c r="Q430" s="45">
        <v>1000.0</v>
      </c>
      <c r="R430" s="6" t="s">
        <v>11057</v>
      </c>
    </row>
    <row r="431" ht="12.75" customHeight="1">
      <c r="A431" s="44">
        <v>2024.0</v>
      </c>
      <c r="B431" s="6" t="s">
        <v>11849</v>
      </c>
      <c r="C431" s="44">
        <v>2.0</v>
      </c>
      <c r="D431" s="44" t="s">
        <v>9636</v>
      </c>
      <c r="E431" s="6" t="s">
        <v>9637</v>
      </c>
      <c r="F431" s="6" t="s">
        <v>1905</v>
      </c>
      <c r="G431" s="6" t="s">
        <v>1924</v>
      </c>
      <c r="H431" s="6" t="s">
        <v>28</v>
      </c>
      <c r="I431" s="6" t="s">
        <v>9638</v>
      </c>
      <c r="J431" s="44">
        <v>2023.0</v>
      </c>
      <c r="K431" s="109"/>
      <c r="L431" s="6" t="s">
        <v>79</v>
      </c>
      <c r="M431" s="6" t="s">
        <v>107</v>
      </c>
      <c r="N431" s="6" t="s">
        <v>11057</v>
      </c>
      <c r="O431" s="6" t="s">
        <v>1828</v>
      </c>
      <c r="P431" s="6" t="s">
        <v>9465</v>
      </c>
      <c r="Q431" s="45">
        <v>14000.0</v>
      </c>
      <c r="R431" s="6" t="s">
        <v>11931</v>
      </c>
    </row>
    <row r="432" ht="12.75" customHeight="1">
      <c r="A432" s="44">
        <v>2024.0</v>
      </c>
      <c r="B432" s="6" t="s">
        <v>11849</v>
      </c>
      <c r="C432" s="44">
        <v>2.0</v>
      </c>
      <c r="D432" s="44" t="s">
        <v>6088</v>
      </c>
      <c r="E432" s="6" t="s">
        <v>6089</v>
      </c>
      <c r="F432" s="6" t="s">
        <v>1902</v>
      </c>
      <c r="G432" s="6" t="s">
        <v>2282</v>
      </c>
      <c r="H432" s="6" t="s">
        <v>104</v>
      </c>
      <c r="I432" s="6" t="s">
        <v>6090</v>
      </c>
      <c r="J432" s="44">
        <v>2023.0</v>
      </c>
      <c r="K432" s="109"/>
      <c r="L432" s="6" t="s">
        <v>130</v>
      </c>
      <c r="M432" s="6" t="s">
        <v>2307</v>
      </c>
      <c r="N432" s="6" t="s">
        <v>11057</v>
      </c>
      <c r="O432" s="6" t="s">
        <v>1544</v>
      </c>
      <c r="P432" s="6" t="s">
        <v>552</v>
      </c>
      <c r="Q432" s="45">
        <v>27000.0</v>
      </c>
      <c r="R432" s="6" t="s">
        <v>11057</v>
      </c>
    </row>
    <row r="433" ht="12.75" customHeight="1">
      <c r="A433" s="44">
        <v>2024.0</v>
      </c>
      <c r="B433" s="6" t="s">
        <v>11849</v>
      </c>
      <c r="C433" s="44">
        <v>2.0</v>
      </c>
      <c r="D433" s="44" t="s">
        <v>10973</v>
      </c>
      <c r="E433" s="6" t="s">
        <v>10974</v>
      </c>
      <c r="F433" s="6" t="s">
        <v>1902</v>
      </c>
      <c r="G433" s="6" t="s">
        <v>1924</v>
      </c>
      <c r="H433" s="6" t="s">
        <v>156</v>
      </c>
      <c r="I433" s="6" t="s">
        <v>10975</v>
      </c>
      <c r="J433" s="44">
        <v>2023.0</v>
      </c>
      <c r="K433" s="109"/>
      <c r="L433" s="6" t="s">
        <v>2205</v>
      </c>
      <c r="M433" s="6" t="s">
        <v>11932</v>
      </c>
      <c r="N433" s="6" t="s">
        <v>11057</v>
      </c>
      <c r="O433" s="6" t="s">
        <v>10381</v>
      </c>
      <c r="P433" s="6" t="s">
        <v>9469</v>
      </c>
      <c r="Q433" s="45">
        <v>1500.0</v>
      </c>
      <c r="R433" s="6" t="s">
        <v>11057</v>
      </c>
    </row>
    <row r="434" ht="12.75" customHeight="1">
      <c r="A434" s="44">
        <v>2024.0</v>
      </c>
      <c r="B434" s="6" t="s">
        <v>11849</v>
      </c>
      <c r="C434" s="44">
        <v>2.0</v>
      </c>
      <c r="D434" s="44" t="s">
        <v>4375</v>
      </c>
      <c r="E434" s="6" t="s">
        <v>4376</v>
      </c>
      <c r="F434" s="6" t="s">
        <v>1905</v>
      </c>
      <c r="G434" s="6" t="s">
        <v>1924</v>
      </c>
      <c r="H434" s="6" t="s">
        <v>67</v>
      </c>
      <c r="I434" s="6" t="s">
        <v>4377</v>
      </c>
      <c r="J434" s="44">
        <v>2023.0</v>
      </c>
      <c r="K434" s="109"/>
      <c r="L434" s="6" t="s">
        <v>3392</v>
      </c>
      <c r="M434" s="6" t="s">
        <v>75</v>
      </c>
      <c r="N434" s="6" t="s">
        <v>11057</v>
      </c>
      <c r="O434" s="6" t="s">
        <v>1774</v>
      </c>
      <c r="P434" s="6" t="s">
        <v>1130</v>
      </c>
      <c r="Q434" s="45">
        <v>12000.0</v>
      </c>
      <c r="R434" s="6" t="s">
        <v>11057</v>
      </c>
    </row>
    <row r="435" ht="12.75" customHeight="1">
      <c r="A435" s="44">
        <v>2024.0</v>
      </c>
      <c r="B435" s="6" t="s">
        <v>11849</v>
      </c>
      <c r="C435" s="44">
        <v>2.0</v>
      </c>
      <c r="D435" s="44" t="s">
        <v>6215</v>
      </c>
      <c r="E435" s="6" t="s">
        <v>6216</v>
      </c>
      <c r="F435" s="6" t="s">
        <v>1902</v>
      </c>
      <c r="G435" s="6" t="s">
        <v>1952</v>
      </c>
      <c r="H435" s="6" t="s">
        <v>107</v>
      </c>
      <c r="I435" s="6" t="s">
        <v>6217</v>
      </c>
      <c r="J435" s="44">
        <v>2023.0</v>
      </c>
      <c r="K435" s="109"/>
      <c r="L435" s="6" t="s">
        <v>2205</v>
      </c>
      <c r="M435" s="6" t="s">
        <v>21</v>
      </c>
      <c r="N435" s="6" t="s">
        <v>11057</v>
      </c>
      <c r="O435" s="6" t="s">
        <v>1725</v>
      </c>
      <c r="P435" s="6" t="s">
        <v>993</v>
      </c>
      <c r="Q435" s="45">
        <v>6000.0</v>
      </c>
      <c r="R435" s="6" t="s">
        <v>11057</v>
      </c>
    </row>
    <row r="436" ht="12.75" customHeight="1">
      <c r="A436" s="44">
        <v>2024.0</v>
      </c>
      <c r="B436" s="6" t="s">
        <v>11849</v>
      </c>
      <c r="C436" s="44">
        <v>2.0</v>
      </c>
      <c r="D436" s="44" t="s">
        <v>7327</v>
      </c>
      <c r="E436" s="6" t="s">
        <v>7328</v>
      </c>
      <c r="F436" s="6" t="s">
        <v>1905</v>
      </c>
      <c r="G436" s="6" t="s">
        <v>1924</v>
      </c>
      <c r="H436" s="6" t="s">
        <v>128</v>
      </c>
      <c r="I436" s="6" t="s">
        <v>7329</v>
      </c>
      <c r="J436" s="44">
        <v>2023.0</v>
      </c>
      <c r="K436" s="109"/>
      <c r="L436" s="6" t="s">
        <v>3882</v>
      </c>
      <c r="M436" s="6" t="s">
        <v>7330</v>
      </c>
      <c r="N436" s="6" t="s">
        <v>11057</v>
      </c>
      <c r="O436" s="6" t="s">
        <v>1454</v>
      </c>
      <c r="P436" s="6" t="s">
        <v>1131</v>
      </c>
      <c r="Q436" s="45">
        <v>2500.0</v>
      </c>
      <c r="R436" s="6" t="s">
        <v>11057</v>
      </c>
    </row>
    <row r="437" ht="12.75" customHeight="1">
      <c r="A437" s="44">
        <v>2024.0</v>
      </c>
      <c r="B437" s="6" t="s">
        <v>11849</v>
      </c>
      <c r="C437" s="44">
        <v>2.0</v>
      </c>
      <c r="D437" s="44" t="s">
        <v>5665</v>
      </c>
      <c r="E437" s="6" t="s">
        <v>5666</v>
      </c>
      <c r="F437" s="6" t="s">
        <v>1902</v>
      </c>
      <c r="G437" s="6" t="s">
        <v>1924</v>
      </c>
      <c r="H437" s="6" t="s">
        <v>96</v>
      </c>
      <c r="I437" s="6" t="s">
        <v>5667</v>
      </c>
      <c r="J437" s="44">
        <v>2023.0</v>
      </c>
      <c r="K437" s="109"/>
      <c r="L437" s="6" t="s">
        <v>79</v>
      </c>
      <c r="M437" s="6" t="s">
        <v>2634</v>
      </c>
      <c r="N437" s="6" t="s">
        <v>11057</v>
      </c>
      <c r="O437" s="6" t="s">
        <v>1454</v>
      </c>
      <c r="P437" s="6" t="s">
        <v>698</v>
      </c>
      <c r="Q437" s="45">
        <v>1000.0</v>
      </c>
      <c r="R437" s="6" t="s">
        <v>11933</v>
      </c>
    </row>
    <row r="438" ht="12.75" customHeight="1">
      <c r="A438" s="44">
        <v>2024.0</v>
      </c>
      <c r="B438" s="6" t="s">
        <v>11849</v>
      </c>
      <c r="C438" s="44">
        <v>2.0</v>
      </c>
      <c r="D438" s="44" t="s">
        <v>3760</v>
      </c>
      <c r="E438" s="6" t="s">
        <v>3761</v>
      </c>
      <c r="F438" s="6" t="s">
        <v>1905</v>
      </c>
      <c r="G438" s="6" t="s">
        <v>1924</v>
      </c>
      <c r="H438" s="6" t="s">
        <v>47</v>
      </c>
      <c r="I438" s="6" t="s">
        <v>3762</v>
      </c>
      <c r="J438" s="44">
        <v>2023.0</v>
      </c>
      <c r="K438" s="109"/>
      <c r="L438" s="6" t="s">
        <v>2176</v>
      </c>
      <c r="M438" s="6" t="s">
        <v>2041</v>
      </c>
      <c r="N438" s="6" t="s">
        <v>11057</v>
      </c>
      <c r="O438" s="6" t="s">
        <v>1614</v>
      </c>
      <c r="P438" s="6" t="s">
        <v>1039</v>
      </c>
      <c r="Q438" s="45">
        <v>9000.0</v>
      </c>
      <c r="R438" s="6" t="s">
        <v>11934</v>
      </c>
    </row>
    <row r="439" ht="12.75" customHeight="1">
      <c r="A439" s="44">
        <v>2024.0</v>
      </c>
      <c r="B439" s="6" t="s">
        <v>11849</v>
      </c>
      <c r="C439" s="44">
        <v>2.0</v>
      </c>
      <c r="D439" s="44" t="s">
        <v>11705</v>
      </c>
      <c r="E439" s="6" t="s">
        <v>11706</v>
      </c>
      <c r="F439" s="6" t="s">
        <v>1902</v>
      </c>
      <c r="G439" s="6" t="s">
        <v>1952</v>
      </c>
      <c r="H439" s="6" t="s">
        <v>107</v>
      </c>
      <c r="I439" s="6" t="s">
        <v>11707</v>
      </c>
      <c r="J439" s="44">
        <v>2023.0</v>
      </c>
      <c r="K439" s="109"/>
      <c r="L439" s="6" t="s">
        <v>2205</v>
      </c>
      <c r="M439" s="6" t="s">
        <v>3482</v>
      </c>
      <c r="N439" s="6" t="s">
        <v>11057</v>
      </c>
      <c r="O439" s="6" t="s">
        <v>1871</v>
      </c>
      <c r="P439" s="6" t="s">
        <v>11084</v>
      </c>
      <c r="Q439" s="45"/>
      <c r="R439" s="6" t="s">
        <v>11057</v>
      </c>
    </row>
    <row r="440" ht="12.75" customHeight="1">
      <c r="A440" s="44">
        <v>2024.0</v>
      </c>
      <c r="B440" s="6" t="s">
        <v>11849</v>
      </c>
      <c r="C440" s="44">
        <v>2.0</v>
      </c>
      <c r="D440" s="44" t="s">
        <v>6091</v>
      </c>
      <c r="E440" s="6" t="s">
        <v>6092</v>
      </c>
      <c r="F440" s="6" t="s">
        <v>1905</v>
      </c>
      <c r="G440" s="6" t="s">
        <v>1924</v>
      </c>
      <c r="H440" s="6" t="s">
        <v>104</v>
      </c>
      <c r="I440" s="6" t="s">
        <v>6093</v>
      </c>
      <c r="J440" s="44">
        <v>2023.0</v>
      </c>
      <c r="K440" s="109"/>
      <c r="L440" s="6" t="s">
        <v>130</v>
      </c>
      <c r="M440" s="6" t="s">
        <v>132</v>
      </c>
      <c r="N440" s="6" t="s">
        <v>11057</v>
      </c>
      <c r="O440" s="6" t="s">
        <v>1739</v>
      </c>
      <c r="P440" s="6" t="s">
        <v>911</v>
      </c>
      <c r="Q440" s="45">
        <v>1000.0</v>
      </c>
      <c r="R440" s="6" t="s">
        <v>11057</v>
      </c>
    </row>
    <row r="441" ht="12.75" customHeight="1">
      <c r="A441" s="44">
        <v>2024.0</v>
      </c>
      <c r="B441" s="6" t="s">
        <v>11849</v>
      </c>
      <c r="C441" s="44">
        <v>2.0</v>
      </c>
      <c r="D441" s="44" t="s">
        <v>8498</v>
      </c>
      <c r="E441" s="6" t="s">
        <v>8499</v>
      </c>
      <c r="F441" s="6" t="s">
        <v>1905</v>
      </c>
      <c r="G441" s="6" t="s">
        <v>1952</v>
      </c>
      <c r="H441" s="6" t="s">
        <v>144</v>
      </c>
      <c r="I441" s="6" t="s">
        <v>8500</v>
      </c>
      <c r="J441" s="44">
        <v>2023.0</v>
      </c>
      <c r="K441" s="109"/>
      <c r="L441" s="6" t="s">
        <v>130</v>
      </c>
      <c r="M441" s="6" t="s">
        <v>2826</v>
      </c>
      <c r="N441" s="6" t="s">
        <v>11057</v>
      </c>
      <c r="O441" s="6" t="s">
        <v>1874</v>
      </c>
      <c r="P441" s="6" t="s">
        <v>394</v>
      </c>
      <c r="Q441" s="45">
        <v>4000.0</v>
      </c>
      <c r="R441" s="6" t="s">
        <v>11057</v>
      </c>
    </row>
    <row r="442" ht="12.75" customHeight="1">
      <c r="A442" s="44">
        <v>2024.0</v>
      </c>
      <c r="B442" s="6" t="s">
        <v>11849</v>
      </c>
      <c r="C442" s="44">
        <v>2.0</v>
      </c>
      <c r="D442" s="44" t="s">
        <v>9491</v>
      </c>
      <c r="E442" s="6" t="s">
        <v>9492</v>
      </c>
      <c r="F442" s="6" t="s">
        <v>1902</v>
      </c>
      <c r="G442" s="6" t="s">
        <v>1924</v>
      </c>
      <c r="H442" s="6" t="s">
        <v>10</v>
      </c>
      <c r="I442" s="6" t="s">
        <v>9493</v>
      </c>
      <c r="J442" s="44">
        <v>2023.0</v>
      </c>
      <c r="K442" s="109"/>
      <c r="L442" s="6" t="s">
        <v>9</v>
      </c>
      <c r="M442" s="6" t="s">
        <v>4648</v>
      </c>
      <c r="N442" s="6" t="s">
        <v>11057</v>
      </c>
      <c r="O442" s="6" t="s">
        <v>1846</v>
      </c>
      <c r="P442" s="6" t="s">
        <v>9469</v>
      </c>
      <c r="Q442" s="45">
        <v>10000.0</v>
      </c>
      <c r="R442" s="6" t="s">
        <v>11935</v>
      </c>
    </row>
    <row r="443" ht="12.75" customHeight="1">
      <c r="A443" s="44">
        <v>2024.0</v>
      </c>
      <c r="B443" s="6" t="s">
        <v>11849</v>
      </c>
      <c r="C443" s="44">
        <v>2.0</v>
      </c>
      <c r="D443" s="44" t="s">
        <v>1969</v>
      </c>
      <c r="E443" s="6" t="s">
        <v>1970</v>
      </c>
      <c r="F443" s="6" t="s">
        <v>1902</v>
      </c>
      <c r="G443" s="6" t="s">
        <v>1944</v>
      </c>
      <c r="H443" s="6" t="s">
        <v>8</v>
      </c>
      <c r="I443" s="6" t="s">
        <v>1971</v>
      </c>
      <c r="J443" s="44">
        <v>2023.0</v>
      </c>
      <c r="K443" s="109"/>
      <c r="L443" s="6" t="s">
        <v>1926</v>
      </c>
      <c r="M443" s="6" t="s">
        <v>127</v>
      </c>
      <c r="N443" s="6" t="s">
        <v>11057</v>
      </c>
      <c r="O443" s="6" t="s">
        <v>1774</v>
      </c>
      <c r="P443" s="6" t="s">
        <v>1373</v>
      </c>
      <c r="Q443" s="45">
        <v>24000.0</v>
      </c>
      <c r="R443" s="6" t="s">
        <v>11057</v>
      </c>
    </row>
    <row r="444" ht="12.75" customHeight="1">
      <c r="A444" s="44">
        <v>2024.0</v>
      </c>
      <c r="B444" s="6" t="s">
        <v>11849</v>
      </c>
      <c r="C444" s="44">
        <v>2.0</v>
      </c>
      <c r="D444" s="44" t="s">
        <v>11708</v>
      </c>
      <c r="E444" s="6" t="s">
        <v>11709</v>
      </c>
      <c r="F444" s="6" t="s">
        <v>1902</v>
      </c>
      <c r="G444" s="6" t="s">
        <v>1924</v>
      </c>
      <c r="H444" s="6" t="s">
        <v>135</v>
      </c>
      <c r="I444" s="6" t="s">
        <v>11710</v>
      </c>
      <c r="J444" s="44">
        <v>2023.0</v>
      </c>
      <c r="K444" s="109"/>
      <c r="L444" s="6" t="s">
        <v>130</v>
      </c>
      <c r="M444" s="6" t="s">
        <v>88</v>
      </c>
      <c r="N444" s="6" t="s">
        <v>11057</v>
      </c>
      <c r="O444" s="6" t="s">
        <v>1436</v>
      </c>
      <c r="P444" s="6" t="s">
        <v>11084</v>
      </c>
      <c r="Q444" s="45"/>
      <c r="R444" s="6" t="s">
        <v>11057</v>
      </c>
    </row>
    <row r="445" ht="12.75" customHeight="1">
      <c r="A445" s="44">
        <v>2024.0</v>
      </c>
      <c r="B445" s="6" t="s">
        <v>11849</v>
      </c>
      <c r="C445" s="44">
        <v>2.0</v>
      </c>
      <c r="D445" s="44" t="s">
        <v>7773</v>
      </c>
      <c r="E445" s="6" t="s">
        <v>7774</v>
      </c>
      <c r="F445" s="6" t="s">
        <v>1902</v>
      </c>
      <c r="G445" s="6" t="s">
        <v>1924</v>
      </c>
      <c r="H445" s="6" t="s">
        <v>136</v>
      </c>
      <c r="I445" s="6" t="s">
        <v>7775</v>
      </c>
      <c r="J445" s="44">
        <v>2023.0</v>
      </c>
      <c r="K445" s="109"/>
      <c r="L445" s="6" t="s">
        <v>133</v>
      </c>
      <c r="M445" s="6" t="s">
        <v>88</v>
      </c>
      <c r="N445" s="6" t="s">
        <v>11057</v>
      </c>
      <c r="O445" s="6" t="s">
        <v>1498</v>
      </c>
      <c r="P445" s="6" t="s">
        <v>913</v>
      </c>
      <c r="Q445" s="45">
        <v>25000.0</v>
      </c>
      <c r="R445" s="6" t="s">
        <v>11057</v>
      </c>
    </row>
    <row r="446" ht="12.75" customHeight="1">
      <c r="A446" s="44">
        <v>2024.0</v>
      </c>
      <c r="B446" s="6" t="s">
        <v>11849</v>
      </c>
      <c r="C446" s="44">
        <v>2.0</v>
      </c>
      <c r="D446" s="44" t="s">
        <v>2601</v>
      </c>
      <c r="E446" s="6" t="s">
        <v>2602</v>
      </c>
      <c r="F446" s="6" t="s">
        <v>1902</v>
      </c>
      <c r="G446" s="6" t="s">
        <v>1924</v>
      </c>
      <c r="H446" s="6" t="s">
        <v>21</v>
      </c>
      <c r="I446" s="6" t="s">
        <v>2603</v>
      </c>
      <c r="J446" s="44">
        <v>2023.0</v>
      </c>
      <c r="K446" s="109"/>
      <c r="L446" s="6" t="s">
        <v>2505</v>
      </c>
      <c r="M446" s="6" t="s">
        <v>2604</v>
      </c>
      <c r="N446" s="6" t="s">
        <v>11057</v>
      </c>
      <c r="O446" s="6" t="s">
        <v>1805</v>
      </c>
      <c r="P446" s="6" t="s">
        <v>1238</v>
      </c>
      <c r="Q446" s="45">
        <v>25000.0</v>
      </c>
      <c r="R446" s="6" t="s">
        <v>11936</v>
      </c>
    </row>
    <row r="447" ht="12.75" customHeight="1">
      <c r="A447" s="44">
        <v>2024.0</v>
      </c>
      <c r="B447" s="6" t="s">
        <v>11849</v>
      </c>
      <c r="C447" s="44">
        <v>2.0</v>
      </c>
      <c r="D447" s="44" t="s">
        <v>2392</v>
      </c>
      <c r="E447" s="6" t="s">
        <v>2393</v>
      </c>
      <c r="F447" s="6" t="s">
        <v>1905</v>
      </c>
      <c r="G447" s="6" t="s">
        <v>1924</v>
      </c>
      <c r="H447" s="6" t="s">
        <v>16</v>
      </c>
      <c r="I447" s="6" t="s">
        <v>2394</v>
      </c>
      <c r="J447" s="44">
        <v>2023.0</v>
      </c>
      <c r="K447" s="109"/>
      <c r="L447" s="6" t="s">
        <v>88</v>
      </c>
      <c r="M447" s="6" t="s">
        <v>2395</v>
      </c>
      <c r="N447" s="6" t="s">
        <v>11057</v>
      </c>
      <c r="O447" s="6" t="s">
        <v>1743</v>
      </c>
      <c r="P447" s="6" t="s">
        <v>719</v>
      </c>
      <c r="Q447" s="45">
        <v>35000.0</v>
      </c>
      <c r="R447" s="6" t="s">
        <v>11057</v>
      </c>
    </row>
    <row r="448" ht="12.75" customHeight="1">
      <c r="A448" s="44">
        <v>2024.0</v>
      </c>
      <c r="B448" s="6" t="s">
        <v>11849</v>
      </c>
      <c r="C448" s="44">
        <v>2.0</v>
      </c>
      <c r="D448" s="44" t="s">
        <v>2396</v>
      </c>
      <c r="E448" s="6" t="s">
        <v>2397</v>
      </c>
      <c r="F448" s="6" t="s">
        <v>1902</v>
      </c>
      <c r="G448" s="6" t="s">
        <v>1924</v>
      </c>
      <c r="H448" s="6" t="s">
        <v>16</v>
      </c>
      <c r="I448" s="6" t="s">
        <v>2398</v>
      </c>
      <c r="J448" s="44">
        <v>2023.0</v>
      </c>
      <c r="K448" s="109"/>
      <c r="L448" s="6" t="s">
        <v>88</v>
      </c>
      <c r="M448" s="6" t="s">
        <v>143</v>
      </c>
      <c r="N448" s="6" t="s">
        <v>11057</v>
      </c>
      <c r="O448" s="6" t="s">
        <v>1782</v>
      </c>
      <c r="P448" s="6" t="s">
        <v>519</v>
      </c>
      <c r="Q448" s="45">
        <v>1000.0</v>
      </c>
      <c r="R448" s="6" t="s">
        <v>11057</v>
      </c>
    </row>
    <row r="449" ht="12.75" customHeight="1">
      <c r="A449" s="44">
        <v>2024.0</v>
      </c>
      <c r="B449" s="6" t="s">
        <v>11849</v>
      </c>
      <c r="C449" s="44">
        <v>2.0</v>
      </c>
      <c r="D449" s="44" t="s">
        <v>10893</v>
      </c>
      <c r="E449" s="6" t="s">
        <v>10894</v>
      </c>
      <c r="F449" s="6" t="s">
        <v>1905</v>
      </c>
      <c r="G449" s="6" t="s">
        <v>1924</v>
      </c>
      <c r="H449" s="6" t="s">
        <v>150</v>
      </c>
      <c r="I449" s="6" t="s">
        <v>10895</v>
      </c>
      <c r="J449" s="44">
        <v>2023.0</v>
      </c>
      <c r="K449" s="109"/>
      <c r="L449" s="6" t="s">
        <v>48</v>
      </c>
      <c r="M449" s="6" t="s">
        <v>30</v>
      </c>
      <c r="N449" s="6" t="s">
        <v>11057</v>
      </c>
      <c r="O449" s="6" t="s">
        <v>1454</v>
      </c>
      <c r="P449" s="6" t="s">
        <v>9469</v>
      </c>
      <c r="Q449" s="45">
        <v>6000.0</v>
      </c>
      <c r="R449" s="6" t="s">
        <v>11937</v>
      </c>
    </row>
    <row r="450" ht="12.75" customHeight="1">
      <c r="A450" s="44">
        <v>2024.0</v>
      </c>
      <c r="B450" s="6" t="s">
        <v>11849</v>
      </c>
      <c r="C450" s="44">
        <v>2.0</v>
      </c>
      <c r="D450" s="44" t="s">
        <v>9963</v>
      </c>
      <c r="E450" s="6" t="s">
        <v>9964</v>
      </c>
      <c r="F450" s="6" t="s">
        <v>1905</v>
      </c>
      <c r="G450" s="6" t="s">
        <v>1924</v>
      </c>
      <c r="H450" s="6" t="s">
        <v>66</v>
      </c>
      <c r="I450" s="6" t="s">
        <v>9965</v>
      </c>
      <c r="J450" s="44">
        <v>2023.0</v>
      </c>
      <c r="K450" s="109"/>
      <c r="L450" s="6" t="s">
        <v>1968</v>
      </c>
      <c r="M450" s="6" t="s">
        <v>143</v>
      </c>
      <c r="N450" s="6" t="s">
        <v>11057</v>
      </c>
      <c r="O450" s="6" t="s">
        <v>1454</v>
      </c>
      <c r="P450" s="6" t="s">
        <v>9469</v>
      </c>
      <c r="Q450" s="45">
        <v>9000.0</v>
      </c>
      <c r="R450" s="6" t="s">
        <v>11057</v>
      </c>
    </row>
    <row r="451" ht="12.75" customHeight="1">
      <c r="A451" s="44">
        <v>2024.0</v>
      </c>
      <c r="B451" s="6" t="s">
        <v>11849</v>
      </c>
      <c r="C451" s="44">
        <v>2.0</v>
      </c>
      <c r="D451" s="44" t="s">
        <v>10304</v>
      </c>
      <c r="E451" s="6" t="s">
        <v>10305</v>
      </c>
      <c r="F451" s="6" t="s">
        <v>1905</v>
      </c>
      <c r="G451" s="6" t="s">
        <v>1924</v>
      </c>
      <c r="H451" s="6" t="s">
        <v>98</v>
      </c>
      <c r="I451" s="6" t="s">
        <v>10306</v>
      </c>
      <c r="J451" s="44">
        <v>2023.0</v>
      </c>
      <c r="K451" s="109"/>
      <c r="L451" s="6" t="s">
        <v>1978</v>
      </c>
      <c r="M451" s="6" t="s">
        <v>112</v>
      </c>
      <c r="N451" s="6" t="s">
        <v>11057</v>
      </c>
      <c r="O451" s="6" t="s">
        <v>1569</v>
      </c>
      <c r="P451" s="6" t="s">
        <v>9469</v>
      </c>
      <c r="Q451" s="45">
        <v>5000.0</v>
      </c>
      <c r="R451" s="6" t="s">
        <v>11057</v>
      </c>
    </row>
    <row r="452" ht="12.75" customHeight="1">
      <c r="A452" s="44">
        <v>2024.0</v>
      </c>
      <c r="B452" s="6" t="s">
        <v>11849</v>
      </c>
      <c r="C452" s="44">
        <v>2.0</v>
      </c>
      <c r="D452" s="44" t="s">
        <v>4001</v>
      </c>
      <c r="E452" s="6" t="s">
        <v>4002</v>
      </c>
      <c r="F452" s="6" t="s">
        <v>1902</v>
      </c>
      <c r="G452" s="6" t="s">
        <v>1924</v>
      </c>
      <c r="H452" s="6" t="s">
        <v>55</v>
      </c>
      <c r="I452" s="6" t="s">
        <v>4003</v>
      </c>
      <c r="J452" s="44">
        <v>2023.0</v>
      </c>
      <c r="K452" s="109"/>
      <c r="L452" s="6" t="s">
        <v>56</v>
      </c>
      <c r="M452" s="6" t="s">
        <v>111</v>
      </c>
      <c r="N452" s="6" t="s">
        <v>11057</v>
      </c>
      <c r="O452" s="6" t="s">
        <v>1454</v>
      </c>
      <c r="P452" s="6" t="s">
        <v>734</v>
      </c>
      <c r="Q452" s="45">
        <v>1000.0</v>
      </c>
      <c r="R452" s="6" t="s">
        <v>11057</v>
      </c>
    </row>
    <row r="453" ht="12.75" customHeight="1">
      <c r="A453" s="44">
        <v>2024.0</v>
      </c>
      <c r="B453" s="6" t="s">
        <v>11849</v>
      </c>
      <c r="C453" s="44">
        <v>2.0</v>
      </c>
      <c r="D453" s="44" t="s">
        <v>10946</v>
      </c>
      <c r="E453" s="6" t="s">
        <v>10947</v>
      </c>
      <c r="F453" s="6" t="s">
        <v>1905</v>
      </c>
      <c r="G453" s="6" t="s">
        <v>1924</v>
      </c>
      <c r="H453" s="6" t="s">
        <v>155</v>
      </c>
      <c r="I453" s="6" t="s">
        <v>10948</v>
      </c>
      <c r="J453" s="44">
        <v>2023.0</v>
      </c>
      <c r="K453" s="109"/>
      <c r="L453" s="6" t="s">
        <v>88</v>
      </c>
      <c r="M453" s="6" t="s">
        <v>4000</v>
      </c>
      <c r="N453" s="6" t="s">
        <v>11057</v>
      </c>
      <c r="O453" s="6" t="s">
        <v>1693</v>
      </c>
      <c r="P453" s="6" t="s">
        <v>9469</v>
      </c>
      <c r="Q453" s="45">
        <v>5000.0</v>
      </c>
      <c r="R453" s="6" t="s">
        <v>11938</v>
      </c>
    </row>
    <row r="454" ht="12.75" customHeight="1">
      <c r="A454" s="44">
        <v>2024.0</v>
      </c>
      <c r="B454" s="6" t="s">
        <v>11849</v>
      </c>
      <c r="C454" s="44">
        <v>2.0</v>
      </c>
      <c r="D454" s="44" t="s">
        <v>10896</v>
      </c>
      <c r="E454" s="6" t="s">
        <v>10897</v>
      </c>
      <c r="F454" s="6" t="s">
        <v>1905</v>
      </c>
      <c r="G454" s="6" t="s">
        <v>1924</v>
      </c>
      <c r="H454" s="6" t="s">
        <v>150</v>
      </c>
      <c r="I454" s="6" t="s">
        <v>10898</v>
      </c>
      <c r="J454" s="44">
        <v>2023.0</v>
      </c>
      <c r="K454" s="109"/>
      <c r="L454" s="6" t="s">
        <v>48</v>
      </c>
      <c r="M454" s="6" t="s">
        <v>2634</v>
      </c>
      <c r="N454" s="6" t="s">
        <v>11057</v>
      </c>
      <c r="O454" s="6" t="s">
        <v>1567</v>
      </c>
      <c r="P454" s="6" t="s">
        <v>9469</v>
      </c>
      <c r="Q454" s="45">
        <v>4000.0</v>
      </c>
      <c r="R454" s="6" t="s">
        <v>11939</v>
      </c>
    </row>
    <row r="455" ht="12.75" customHeight="1">
      <c r="A455" s="44">
        <v>2024.0</v>
      </c>
      <c r="B455" s="6" t="s">
        <v>11849</v>
      </c>
      <c r="C455" s="44">
        <v>2.0</v>
      </c>
      <c r="D455" s="44" t="s">
        <v>11711</v>
      </c>
      <c r="E455" s="6" t="s">
        <v>11712</v>
      </c>
      <c r="F455" s="6" t="s">
        <v>1902</v>
      </c>
      <c r="G455" s="6" t="s">
        <v>1952</v>
      </c>
      <c r="H455" s="6" t="s">
        <v>147</v>
      </c>
      <c r="I455" s="6" t="s">
        <v>11713</v>
      </c>
      <c r="J455" s="44">
        <v>2023.0</v>
      </c>
      <c r="K455" s="109"/>
      <c r="L455" s="6" t="s">
        <v>79</v>
      </c>
      <c r="M455" s="6" t="s">
        <v>5247</v>
      </c>
      <c r="N455" s="6" t="s">
        <v>11057</v>
      </c>
      <c r="O455" s="6" t="s">
        <v>1871</v>
      </c>
      <c r="P455" s="6" t="s">
        <v>11084</v>
      </c>
      <c r="Q455" s="45"/>
      <c r="R455" s="6" t="s">
        <v>11057</v>
      </c>
    </row>
    <row r="456" ht="12.75" customHeight="1">
      <c r="A456" s="44">
        <v>2024.0</v>
      </c>
      <c r="B456" s="6" t="s">
        <v>11849</v>
      </c>
      <c r="C456" s="44">
        <v>2.0</v>
      </c>
      <c r="D456" s="44" t="s">
        <v>10040</v>
      </c>
      <c r="E456" s="6" t="s">
        <v>10041</v>
      </c>
      <c r="F456" s="6" t="s">
        <v>1905</v>
      </c>
      <c r="G456" s="6" t="s">
        <v>1924</v>
      </c>
      <c r="H456" s="6" t="s">
        <v>75</v>
      </c>
      <c r="I456" s="6" t="s">
        <v>10042</v>
      </c>
      <c r="J456" s="44">
        <v>2023.0</v>
      </c>
      <c r="K456" s="109"/>
      <c r="L456" s="6" t="s">
        <v>4620</v>
      </c>
      <c r="M456" s="6" t="s">
        <v>58</v>
      </c>
      <c r="N456" s="6" t="s">
        <v>11057</v>
      </c>
      <c r="O456" s="6" t="s">
        <v>1454</v>
      </c>
      <c r="P456" s="6" t="s">
        <v>9469</v>
      </c>
      <c r="Q456" s="45">
        <v>14000.0</v>
      </c>
      <c r="R456" s="6" t="s">
        <v>11057</v>
      </c>
    </row>
    <row r="457" ht="12.75" customHeight="1">
      <c r="A457" s="44">
        <v>2024.0</v>
      </c>
      <c r="B457" s="6" t="s">
        <v>11849</v>
      </c>
      <c r="C457" s="44">
        <v>2.0</v>
      </c>
      <c r="D457" s="44" t="s">
        <v>7331</v>
      </c>
      <c r="E457" s="6" t="s">
        <v>7332</v>
      </c>
      <c r="F457" s="6" t="s">
        <v>1902</v>
      </c>
      <c r="G457" s="6" t="s">
        <v>1952</v>
      </c>
      <c r="H457" s="6" t="s">
        <v>128</v>
      </c>
      <c r="I457" s="6" t="s">
        <v>7333</v>
      </c>
      <c r="J457" s="44">
        <v>2023.0</v>
      </c>
      <c r="K457" s="109"/>
      <c r="L457" s="6" t="s">
        <v>3882</v>
      </c>
      <c r="M457" s="6" t="s">
        <v>88</v>
      </c>
      <c r="N457" s="6" t="s">
        <v>11057</v>
      </c>
      <c r="O457" s="6" t="s">
        <v>1864</v>
      </c>
      <c r="P457" s="6" t="s">
        <v>653</v>
      </c>
      <c r="Q457" s="45">
        <v>1000.0</v>
      </c>
      <c r="R457" s="6" t="s">
        <v>11940</v>
      </c>
    </row>
    <row r="458" ht="12.75" customHeight="1">
      <c r="A458" s="44">
        <v>2024.0</v>
      </c>
      <c r="B458" s="6" t="s">
        <v>11849</v>
      </c>
      <c r="C458" s="44">
        <v>2.0</v>
      </c>
      <c r="D458" s="44" t="s">
        <v>1972</v>
      </c>
      <c r="E458" s="6" t="s">
        <v>1973</v>
      </c>
      <c r="F458" s="6" t="s">
        <v>1902</v>
      </c>
      <c r="G458" s="6" t="s">
        <v>1924</v>
      </c>
      <c r="H458" s="6" t="s">
        <v>8</v>
      </c>
      <c r="I458" s="6" t="s">
        <v>1974</v>
      </c>
      <c r="J458" s="44">
        <v>2023.0</v>
      </c>
      <c r="K458" s="109"/>
      <c r="L458" s="6" t="s">
        <v>1926</v>
      </c>
      <c r="M458" s="6" t="s">
        <v>112</v>
      </c>
      <c r="N458" s="6" t="s">
        <v>11057</v>
      </c>
      <c r="O458" s="6" t="s">
        <v>1418</v>
      </c>
      <c r="P458" s="6" t="s">
        <v>1045</v>
      </c>
      <c r="Q458" s="45">
        <v>15000.0</v>
      </c>
      <c r="R458" s="6" t="s">
        <v>11057</v>
      </c>
    </row>
    <row r="459" ht="12.75" customHeight="1">
      <c r="A459" s="44">
        <v>2024.0</v>
      </c>
      <c r="B459" s="6" t="s">
        <v>11849</v>
      </c>
      <c r="C459" s="44">
        <v>2.0</v>
      </c>
      <c r="D459" s="44" t="s">
        <v>10242</v>
      </c>
      <c r="E459" s="6" t="s">
        <v>10243</v>
      </c>
      <c r="F459" s="6" t="s">
        <v>1905</v>
      </c>
      <c r="G459" s="6" t="s">
        <v>1924</v>
      </c>
      <c r="H459" s="6" t="s">
        <v>94</v>
      </c>
      <c r="I459" s="6" t="s">
        <v>10244</v>
      </c>
      <c r="J459" s="44">
        <v>2023.0</v>
      </c>
      <c r="K459" s="109"/>
      <c r="L459" s="6" t="s">
        <v>93</v>
      </c>
      <c r="M459" s="6" t="s">
        <v>5968</v>
      </c>
      <c r="N459" s="6" t="s">
        <v>11057</v>
      </c>
      <c r="O459" s="6" t="s">
        <v>1574</v>
      </c>
      <c r="P459" s="6" t="s">
        <v>9469</v>
      </c>
      <c r="Q459" s="45">
        <v>1000.0</v>
      </c>
      <c r="R459" s="6" t="s">
        <v>11057</v>
      </c>
    </row>
    <row r="460" ht="12.75" customHeight="1">
      <c r="A460" s="44">
        <v>2024.0</v>
      </c>
      <c r="B460" s="6" t="s">
        <v>11849</v>
      </c>
      <c r="C460" s="44">
        <v>2.0</v>
      </c>
      <c r="D460" s="44" t="s">
        <v>11012</v>
      </c>
      <c r="E460" s="6" t="s">
        <v>11013</v>
      </c>
      <c r="F460" s="6" t="s">
        <v>1905</v>
      </c>
      <c r="G460" s="6" t="s">
        <v>1924</v>
      </c>
      <c r="H460" s="6" t="s">
        <v>163</v>
      </c>
      <c r="I460" s="6" t="s">
        <v>11014</v>
      </c>
      <c r="J460" s="44">
        <v>2023.0</v>
      </c>
      <c r="K460" s="109"/>
      <c r="L460" s="6" t="s">
        <v>58</v>
      </c>
      <c r="M460" s="6" t="s">
        <v>2104</v>
      </c>
      <c r="N460" s="6" t="s">
        <v>11057</v>
      </c>
      <c r="O460" s="6" t="s">
        <v>1578</v>
      </c>
      <c r="P460" s="6" t="s">
        <v>9469</v>
      </c>
      <c r="Q460" s="45">
        <v>2000.0</v>
      </c>
      <c r="R460" s="6" t="s">
        <v>11057</v>
      </c>
    </row>
    <row r="461" ht="12.75" customHeight="1">
      <c r="A461" s="44">
        <v>2024.0</v>
      </c>
      <c r="B461" s="6" t="s">
        <v>11849</v>
      </c>
      <c r="C461" s="44">
        <v>2.0</v>
      </c>
      <c r="D461" s="44" t="s">
        <v>3383</v>
      </c>
      <c r="E461" s="6" t="s">
        <v>3384</v>
      </c>
      <c r="F461" s="6" t="s">
        <v>1902</v>
      </c>
      <c r="G461" s="6" t="s">
        <v>1924</v>
      </c>
      <c r="H461" s="6" t="s">
        <v>39</v>
      </c>
      <c r="I461" s="6" t="s">
        <v>3385</v>
      </c>
      <c r="J461" s="44">
        <v>2023.0</v>
      </c>
      <c r="K461" s="109"/>
      <c r="L461" s="6" t="s">
        <v>88</v>
      </c>
      <c r="M461" s="6" t="s">
        <v>9</v>
      </c>
      <c r="N461" s="6" t="s">
        <v>11057</v>
      </c>
      <c r="O461" s="6" t="s">
        <v>1830</v>
      </c>
      <c r="P461" s="6" t="s">
        <v>1367</v>
      </c>
      <c r="Q461" s="45">
        <v>10000.0</v>
      </c>
      <c r="R461" s="6" t="s">
        <v>11057</v>
      </c>
    </row>
    <row r="462" ht="12.75" customHeight="1">
      <c r="A462" s="44">
        <v>2024.0</v>
      </c>
      <c r="B462" s="6" t="s">
        <v>11849</v>
      </c>
      <c r="C462" s="44">
        <v>2.0</v>
      </c>
      <c r="D462" s="44" t="s">
        <v>6218</v>
      </c>
      <c r="E462" s="6" t="s">
        <v>6219</v>
      </c>
      <c r="F462" s="6" t="s">
        <v>1905</v>
      </c>
      <c r="G462" s="6" t="s">
        <v>1924</v>
      </c>
      <c r="H462" s="6" t="s">
        <v>107</v>
      </c>
      <c r="I462" s="6" t="s">
        <v>6220</v>
      </c>
      <c r="J462" s="44">
        <v>2023.0</v>
      </c>
      <c r="K462" s="109"/>
      <c r="L462" s="6" t="s">
        <v>2205</v>
      </c>
      <c r="M462" s="6" t="s">
        <v>3433</v>
      </c>
      <c r="N462" s="6" t="s">
        <v>11057</v>
      </c>
      <c r="O462" s="6" t="s">
        <v>1718</v>
      </c>
      <c r="P462" s="6" t="s">
        <v>648</v>
      </c>
      <c r="Q462" s="45">
        <v>6000.0</v>
      </c>
      <c r="R462" s="6" t="s">
        <v>11057</v>
      </c>
    </row>
    <row r="463" ht="12.75" customHeight="1">
      <c r="A463" s="44">
        <v>2024.0</v>
      </c>
      <c r="B463" s="6" t="s">
        <v>11849</v>
      </c>
      <c r="C463" s="44">
        <v>2.0</v>
      </c>
      <c r="D463" s="44" t="s">
        <v>5805</v>
      </c>
      <c r="E463" s="6" t="s">
        <v>5806</v>
      </c>
      <c r="F463" s="6" t="s">
        <v>1902</v>
      </c>
      <c r="G463" s="6" t="s">
        <v>1952</v>
      </c>
      <c r="H463" s="6" t="s">
        <v>101</v>
      </c>
      <c r="I463" s="6" t="s">
        <v>5807</v>
      </c>
      <c r="J463" s="44">
        <v>2023.0</v>
      </c>
      <c r="K463" s="109"/>
      <c r="L463" s="6" t="s">
        <v>79</v>
      </c>
      <c r="M463" s="6" t="s">
        <v>5222</v>
      </c>
      <c r="N463" s="6" t="s">
        <v>11057</v>
      </c>
      <c r="O463" s="6" t="s">
        <v>1614</v>
      </c>
      <c r="P463" s="6" t="s">
        <v>1039</v>
      </c>
      <c r="Q463" s="45">
        <v>5500.0</v>
      </c>
      <c r="R463" s="6" t="s">
        <v>11941</v>
      </c>
    </row>
    <row r="464" ht="12.75" customHeight="1">
      <c r="A464" s="44">
        <v>2024.0</v>
      </c>
      <c r="B464" s="6" t="s">
        <v>11849</v>
      </c>
      <c r="C464" s="44">
        <v>2.0</v>
      </c>
      <c r="D464" s="44" t="s">
        <v>2605</v>
      </c>
      <c r="E464" s="6" t="s">
        <v>2606</v>
      </c>
      <c r="F464" s="6" t="s">
        <v>1905</v>
      </c>
      <c r="G464" s="6" t="s">
        <v>1924</v>
      </c>
      <c r="H464" s="6" t="s">
        <v>21</v>
      </c>
      <c r="I464" s="6" t="s">
        <v>2607</v>
      </c>
      <c r="J464" s="44">
        <v>2023.0</v>
      </c>
      <c r="K464" s="109"/>
      <c r="L464" s="6" t="s">
        <v>2505</v>
      </c>
      <c r="M464" s="6" t="s">
        <v>2608</v>
      </c>
      <c r="N464" s="6" t="s">
        <v>11057</v>
      </c>
      <c r="O464" s="6" t="s">
        <v>1759</v>
      </c>
      <c r="P464" s="6" t="s">
        <v>249</v>
      </c>
      <c r="Q464" s="45">
        <v>2000.0</v>
      </c>
      <c r="R464" s="6" t="s">
        <v>11057</v>
      </c>
    </row>
    <row r="465" ht="12.75" customHeight="1">
      <c r="A465" s="44">
        <v>2024.0</v>
      </c>
      <c r="B465" s="6" t="s">
        <v>11849</v>
      </c>
      <c r="C465" s="44">
        <v>2.0</v>
      </c>
      <c r="D465" s="44" t="s">
        <v>9812</v>
      </c>
      <c r="E465" s="6" t="s">
        <v>9813</v>
      </c>
      <c r="F465" s="6" t="s">
        <v>1902</v>
      </c>
      <c r="G465" s="6" t="s">
        <v>1924</v>
      </c>
      <c r="H465" s="6" t="s">
        <v>47</v>
      </c>
      <c r="I465" s="6" t="s">
        <v>9814</v>
      </c>
      <c r="J465" s="44">
        <v>2023.0</v>
      </c>
      <c r="K465" s="109"/>
      <c r="L465" s="6" t="s">
        <v>2176</v>
      </c>
      <c r="M465" s="6" t="s">
        <v>93</v>
      </c>
      <c r="N465" s="6" t="s">
        <v>11057</v>
      </c>
      <c r="O465" s="6" t="s">
        <v>1844</v>
      </c>
      <c r="P465" s="6" t="s">
        <v>9465</v>
      </c>
      <c r="Q465" s="45">
        <v>11000.0</v>
      </c>
      <c r="R465" s="6" t="s">
        <v>11057</v>
      </c>
    </row>
    <row r="466" ht="12.75" customHeight="1">
      <c r="A466" s="44">
        <v>2024.0</v>
      </c>
      <c r="B466" s="6" t="s">
        <v>11849</v>
      </c>
      <c r="C466" s="44">
        <v>2.0</v>
      </c>
      <c r="D466" s="44" t="s">
        <v>2609</v>
      </c>
      <c r="E466" s="6" t="s">
        <v>2610</v>
      </c>
      <c r="F466" s="6" t="s">
        <v>1902</v>
      </c>
      <c r="G466" s="6" t="s">
        <v>1952</v>
      </c>
      <c r="H466" s="6" t="s">
        <v>21</v>
      </c>
      <c r="I466" s="6" t="s">
        <v>2611</v>
      </c>
      <c r="J466" s="44">
        <v>2023.0</v>
      </c>
      <c r="K466" s="109"/>
      <c r="L466" s="6" t="s">
        <v>2505</v>
      </c>
      <c r="M466" s="6" t="s">
        <v>2612</v>
      </c>
      <c r="N466" s="6" t="s">
        <v>11057</v>
      </c>
      <c r="O466" s="6" t="s">
        <v>1759</v>
      </c>
      <c r="P466" s="6" t="s">
        <v>799</v>
      </c>
      <c r="Q466" s="45">
        <v>1500.0</v>
      </c>
      <c r="R466" s="6" t="s">
        <v>11057</v>
      </c>
    </row>
    <row r="467" ht="12.75" customHeight="1">
      <c r="A467" s="44">
        <v>2024.0</v>
      </c>
      <c r="B467" s="6" t="s">
        <v>11849</v>
      </c>
      <c r="C467" s="44">
        <v>2.0</v>
      </c>
      <c r="D467" s="44" t="s">
        <v>8782</v>
      </c>
      <c r="E467" s="6" t="s">
        <v>8783</v>
      </c>
      <c r="F467" s="6" t="s">
        <v>1902</v>
      </c>
      <c r="G467" s="6" t="s">
        <v>1924</v>
      </c>
      <c r="H467" s="6" t="s">
        <v>150</v>
      </c>
      <c r="I467" s="6" t="s">
        <v>8784</v>
      </c>
      <c r="J467" s="44">
        <v>2023.0</v>
      </c>
      <c r="K467" s="109"/>
      <c r="L467" s="6" t="s">
        <v>48</v>
      </c>
      <c r="M467" s="6" t="s">
        <v>2484</v>
      </c>
      <c r="N467" s="6" t="s">
        <v>11057</v>
      </c>
      <c r="O467" s="6" t="s">
        <v>1871</v>
      </c>
      <c r="P467" s="6" t="s">
        <v>614</v>
      </c>
      <c r="Q467" s="45">
        <v>3000.0</v>
      </c>
      <c r="R467" s="6" t="s">
        <v>11942</v>
      </c>
    </row>
    <row r="468" ht="12.75" customHeight="1">
      <c r="A468" s="44">
        <v>2024.0</v>
      </c>
      <c r="B468" s="6" t="s">
        <v>11849</v>
      </c>
      <c r="C468" s="44">
        <v>2.0</v>
      </c>
      <c r="D468" s="44" t="s">
        <v>2399</v>
      </c>
      <c r="E468" s="6" t="s">
        <v>2400</v>
      </c>
      <c r="F468" s="6" t="s">
        <v>1905</v>
      </c>
      <c r="G468" s="6" t="s">
        <v>1924</v>
      </c>
      <c r="H468" s="6" t="s">
        <v>16</v>
      </c>
      <c r="I468" s="6" t="s">
        <v>2401</v>
      </c>
      <c r="J468" s="44">
        <v>2023.0</v>
      </c>
      <c r="K468" s="109"/>
      <c r="L468" s="6" t="s">
        <v>88</v>
      </c>
      <c r="M468" s="6" t="s">
        <v>2402</v>
      </c>
      <c r="N468" s="6" t="s">
        <v>11057</v>
      </c>
      <c r="O468" s="6" t="s">
        <v>1782</v>
      </c>
      <c r="P468" s="6" t="s">
        <v>670</v>
      </c>
      <c r="Q468" s="45">
        <v>4000.0</v>
      </c>
      <c r="R468" s="6" t="s">
        <v>11943</v>
      </c>
    </row>
    <row r="469" ht="12.75" customHeight="1">
      <c r="A469" s="44">
        <v>2024.0</v>
      </c>
      <c r="B469" s="6" t="s">
        <v>11849</v>
      </c>
      <c r="C469" s="44">
        <v>2.0</v>
      </c>
      <c r="D469" s="44" t="s">
        <v>11714</v>
      </c>
      <c r="E469" s="6" t="s">
        <v>11715</v>
      </c>
      <c r="F469" s="6" t="s">
        <v>1902</v>
      </c>
      <c r="G469" s="6" t="s">
        <v>1952</v>
      </c>
      <c r="H469" s="6" t="s">
        <v>33</v>
      </c>
      <c r="I469" s="6" t="s">
        <v>11716</v>
      </c>
      <c r="J469" s="44">
        <v>2023.0</v>
      </c>
      <c r="K469" s="109"/>
      <c r="L469" s="6" t="s">
        <v>2205</v>
      </c>
      <c r="M469" s="6" t="s">
        <v>75</v>
      </c>
      <c r="N469" s="6" t="s">
        <v>11057</v>
      </c>
      <c r="O469" s="6" t="s">
        <v>11717</v>
      </c>
      <c r="P469" s="6" t="s">
        <v>11084</v>
      </c>
      <c r="Q469" s="45"/>
      <c r="R469" s="6" t="s">
        <v>11057</v>
      </c>
    </row>
    <row r="470" ht="12.75" customHeight="1">
      <c r="A470" s="44">
        <v>2024.0</v>
      </c>
      <c r="B470" s="6" t="s">
        <v>11849</v>
      </c>
      <c r="C470" s="44">
        <v>2.0</v>
      </c>
      <c r="D470" s="44" t="s">
        <v>10309</v>
      </c>
      <c r="E470" s="6" t="s">
        <v>10310</v>
      </c>
      <c r="F470" s="6" t="s">
        <v>1902</v>
      </c>
      <c r="G470" s="6" t="s">
        <v>1924</v>
      </c>
      <c r="H470" s="6" t="s">
        <v>99</v>
      </c>
      <c r="I470" s="6" t="s">
        <v>10311</v>
      </c>
      <c r="J470" s="44">
        <v>2023.0</v>
      </c>
      <c r="K470" s="109"/>
      <c r="L470" s="6" t="s">
        <v>146</v>
      </c>
      <c r="M470" s="6" t="s">
        <v>74</v>
      </c>
      <c r="N470" s="6" t="s">
        <v>11057</v>
      </c>
      <c r="O470" s="6" t="s">
        <v>1529</v>
      </c>
      <c r="P470" s="6" t="s">
        <v>9465</v>
      </c>
      <c r="Q470" s="45">
        <v>4500.0</v>
      </c>
      <c r="R470" s="6" t="s">
        <v>11944</v>
      </c>
    </row>
    <row r="471" ht="12.75" customHeight="1">
      <c r="A471" s="44">
        <v>2024.0</v>
      </c>
      <c r="B471" s="6" t="s">
        <v>11849</v>
      </c>
      <c r="C471" s="44">
        <v>2.0</v>
      </c>
      <c r="D471" s="44" t="s">
        <v>5752</v>
      </c>
      <c r="E471" s="6" t="s">
        <v>5753</v>
      </c>
      <c r="F471" s="6" t="s">
        <v>1905</v>
      </c>
      <c r="G471" s="6" t="s">
        <v>1924</v>
      </c>
      <c r="H471" s="6" t="s">
        <v>98</v>
      </c>
      <c r="I471" s="6" t="s">
        <v>5754</v>
      </c>
      <c r="J471" s="44">
        <v>2023.0</v>
      </c>
      <c r="K471" s="109"/>
      <c r="L471" s="6" t="s">
        <v>1978</v>
      </c>
      <c r="M471" s="6" t="s">
        <v>3337</v>
      </c>
      <c r="N471" s="6" t="s">
        <v>11057</v>
      </c>
      <c r="O471" s="6" t="s">
        <v>1543</v>
      </c>
      <c r="P471" s="6" t="s">
        <v>698</v>
      </c>
      <c r="Q471" s="45">
        <v>2500.0</v>
      </c>
      <c r="R471" s="6" t="s">
        <v>11945</v>
      </c>
    </row>
    <row r="472" ht="12.75" customHeight="1">
      <c r="A472" s="44">
        <v>2024.0</v>
      </c>
      <c r="B472" s="6" t="s">
        <v>11849</v>
      </c>
      <c r="C472" s="44">
        <v>2.0</v>
      </c>
      <c r="D472" s="44" t="s">
        <v>2202</v>
      </c>
      <c r="E472" s="6" t="s">
        <v>2203</v>
      </c>
      <c r="F472" s="6" t="s">
        <v>1902</v>
      </c>
      <c r="G472" s="6" t="s">
        <v>1952</v>
      </c>
      <c r="H472" s="6" t="s">
        <v>14</v>
      </c>
      <c r="I472" s="6" t="s">
        <v>2204</v>
      </c>
      <c r="J472" s="44">
        <v>2023.0</v>
      </c>
      <c r="K472" s="109"/>
      <c r="L472" s="6" t="s">
        <v>165</v>
      </c>
      <c r="M472" s="6" t="s">
        <v>2205</v>
      </c>
      <c r="N472" s="6" t="s">
        <v>11057</v>
      </c>
      <c r="O472" s="6" t="s">
        <v>1806</v>
      </c>
      <c r="P472" s="6" t="s">
        <v>911</v>
      </c>
      <c r="Q472" s="45">
        <v>1000.0</v>
      </c>
      <c r="R472" s="6" t="s">
        <v>11946</v>
      </c>
    </row>
    <row r="473" ht="12.75" customHeight="1">
      <c r="A473" s="44">
        <v>2024.0</v>
      </c>
      <c r="B473" s="6" t="s">
        <v>11849</v>
      </c>
      <c r="C473" s="44">
        <v>2.0</v>
      </c>
      <c r="D473" s="44" t="s">
        <v>3814</v>
      </c>
      <c r="E473" s="6" t="s">
        <v>3815</v>
      </c>
      <c r="F473" s="6" t="s">
        <v>1902</v>
      </c>
      <c r="G473" s="6" t="s">
        <v>1924</v>
      </c>
      <c r="H473" s="6" t="s">
        <v>49</v>
      </c>
      <c r="I473" s="6" t="s">
        <v>3816</v>
      </c>
      <c r="J473" s="44">
        <v>2023.0</v>
      </c>
      <c r="K473" s="109"/>
      <c r="L473" s="6" t="s">
        <v>3157</v>
      </c>
      <c r="M473" s="6" t="s">
        <v>2834</v>
      </c>
      <c r="N473" s="6" t="s">
        <v>11057</v>
      </c>
      <c r="O473" s="6" t="s">
        <v>1830</v>
      </c>
      <c r="P473" s="6" t="s">
        <v>1204</v>
      </c>
      <c r="Q473" s="45">
        <v>28000.0</v>
      </c>
      <c r="R473" s="6" t="s">
        <v>11947</v>
      </c>
    </row>
    <row r="474" ht="12.75" customHeight="1">
      <c r="A474" s="44">
        <v>2024.0</v>
      </c>
      <c r="B474" s="6" t="s">
        <v>11849</v>
      </c>
      <c r="C474" s="44">
        <v>2.0</v>
      </c>
      <c r="D474" s="44" t="s">
        <v>7334</v>
      </c>
      <c r="E474" s="6" t="s">
        <v>7335</v>
      </c>
      <c r="F474" s="6" t="s">
        <v>1902</v>
      </c>
      <c r="G474" s="6" t="s">
        <v>1924</v>
      </c>
      <c r="H474" s="6" t="s">
        <v>128</v>
      </c>
      <c r="I474" s="6" t="s">
        <v>7336</v>
      </c>
      <c r="J474" s="44">
        <v>2023.0</v>
      </c>
      <c r="K474" s="109"/>
      <c r="L474" s="6" t="s">
        <v>3882</v>
      </c>
      <c r="M474" s="6" t="s">
        <v>107</v>
      </c>
      <c r="N474" s="6" t="s">
        <v>11057</v>
      </c>
      <c r="O474" s="6" t="s">
        <v>1600</v>
      </c>
      <c r="P474" s="6" t="s">
        <v>1254</v>
      </c>
      <c r="Q474" s="45">
        <v>10000.0</v>
      </c>
      <c r="R474" s="6" t="s">
        <v>11057</v>
      </c>
    </row>
    <row r="475" ht="12.75" customHeight="1">
      <c r="A475" s="44">
        <v>2024.0</v>
      </c>
      <c r="B475" s="6" t="s">
        <v>11849</v>
      </c>
      <c r="C475" s="44">
        <v>2.0</v>
      </c>
      <c r="D475" s="44" t="s">
        <v>9193</v>
      </c>
      <c r="E475" s="6" t="s">
        <v>9194</v>
      </c>
      <c r="F475" s="6" t="s">
        <v>1905</v>
      </c>
      <c r="G475" s="6" t="s">
        <v>1924</v>
      </c>
      <c r="H475" s="6" t="s">
        <v>162</v>
      </c>
      <c r="I475" s="6" t="s">
        <v>9195</v>
      </c>
      <c r="J475" s="44">
        <v>2023.0</v>
      </c>
      <c r="K475" s="109"/>
      <c r="L475" s="6" t="s">
        <v>2041</v>
      </c>
      <c r="M475" s="6" t="s">
        <v>2630</v>
      </c>
      <c r="N475" s="6" t="s">
        <v>11057</v>
      </c>
      <c r="O475" s="6" t="s">
        <v>1455</v>
      </c>
      <c r="P475" s="6" t="s">
        <v>1277</v>
      </c>
      <c r="Q475" s="45">
        <v>1500.0</v>
      </c>
      <c r="R475" s="6" t="s">
        <v>11948</v>
      </c>
    </row>
    <row r="476" ht="12.75" customHeight="1">
      <c r="A476" s="44">
        <v>2024.0</v>
      </c>
      <c r="B476" s="6" t="s">
        <v>11849</v>
      </c>
      <c r="C476" s="44">
        <v>2.0</v>
      </c>
      <c r="D476" s="44" t="s">
        <v>9120</v>
      </c>
      <c r="E476" s="6" t="s">
        <v>9121</v>
      </c>
      <c r="F476" s="6" t="s">
        <v>1905</v>
      </c>
      <c r="G476" s="6" t="s">
        <v>1952</v>
      </c>
      <c r="H476" s="6" t="s">
        <v>156</v>
      </c>
      <c r="I476" s="6" t="s">
        <v>9122</v>
      </c>
      <c r="J476" s="44">
        <v>2023.0</v>
      </c>
      <c r="K476" s="109"/>
      <c r="L476" s="6" t="s">
        <v>2205</v>
      </c>
      <c r="M476" s="6" t="s">
        <v>112</v>
      </c>
      <c r="N476" s="6" t="s">
        <v>11057</v>
      </c>
      <c r="O476" s="6" t="s">
        <v>1736</v>
      </c>
      <c r="P476" s="6" t="s">
        <v>895</v>
      </c>
      <c r="Q476" s="45">
        <v>1000.0</v>
      </c>
      <c r="R476" s="6" t="s">
        <v>11949</v>
      </c>
    </row>
    <row r="477" ht="12.75" customHeight="1">
      <c r="A477" s="44">
        <v>2024.0</v>
      </c>
      <c r="B477" s="6" t="s">
        <v>11849</v>
      </c>
      <c r="C477" s="44">
        <v>2.0</v>
      </c>
      <c r="D477" s="44" t="s">
        <v>11718</v>
      </c>
      <c r="E477" s="6" t="s">
        <v>11719</v>
      </c>
      <c r="F477" s="6" t="s">
        <v>1902</v>
      </c>
      <c r="G477" s="6" t="s">
        <v>1924</v>
      </c>
      <c r="H477" s="6" t="s">
        <v>12</v>
      </c>
      <c r="I477" s="6" t="s">
        <v>11720</v>
      </c>
      <c r="J477" s="44">
        <v>2023.0</v>
      </c>
      <c r="K477" s="109"/>
      <c r="L477" s="6" t="s">
        <v>48</v>
      </c>
      <c r="M477" s="6" t="s">
        <v>1978</v>
      </c>
      <c r="N477" s="6" t="s">
        <v>11057</v>
      </c>
      <c r="O477" s="6" t="s">
        <v>1736</v>
      </c>
      <c r="P477" s="6" t="s">
        <v>11084</v>
      </c>
      <c r="Q477" s="45"/>
      <c r="R477" s="6" t="s">
        <v>11057</v>
      </c>
    </row>
    <row r="478" ht="12.75" customHeight="1">
      <c r="A478" s="44">
        <v>2024.0</v>
      </c>
      <c r="B478" s="6" t="s">
        <v>11849</v>
      </c>
      <c r="C478" s="44">
        <v>2.0</v>
      </c>
      <c r="D478" s="44" t="s">
        <v>2206</v>
      </c>
      <c r="E478" s="6" t="s">
        <v>2207</v>
      </c>
      <c r="F478" s="6" t="s">
        <v>1902</v>
      </c>
      <c r="G478" s="6" t="s">
        <v>1924</v>
      </c>
      <c r="H478" s="6" t="s">
        <v>14</v>
      </c>
      <c r="I478" s="6" t="s">
        <v>2208</v>
      </c>
      <c r="J478" s="44">
        <v>2023.0</v>
      </c>
      <c r="K478" s="109"/>
      <c r="L478" s="6" t="s">
        <v>165</v>
      </c>
      <c r="M478" s="6" t="s">
        <v>2209</v>
      </c>
      <c r="N478" s="6" t="s">
        <v>11057</v>
      </c>
      <c r="O478" s="6" t="s">
        <v>1693</v>
      </c>
      <c r="P478" s="6" t="s">
        <v>248</v>
      </c>
      <c r="Q478" s="45">
        <v>14000.0</v>
      </c>
      <c r="R478" s="6" t="s">
        <v>11950</v>
      </c>
    </row>
    <row r="479" ht="12.75" customHeight="1">
      <c r="A479" s="44">
        <v>2024.0</v>
      </c>
      <c r="B479" s="6" t="s">
        <v>11849</v>
      </c>
      <c r="C479" s="44">
        <v>2.0</v>
      </c>
      <c r="D479" s="44" t="s">
        <v>5778</v>
      </c>
      <c r="E479" s="6" t="s">
        <v>5779</v>
      </c>
      <c r="F479" s="6" t="s">
        <v>1902</v>
      </c>
      <c r="G479" s="6" t="s">
        <v>1952</v>
      </c>
      <c r="H479" s="6" t="s">
        <v>100</v>
      </c>
      <c r="I479" s="6" t="s">
        <v>5780</v>
      </c>
      <c r="J479" s="44">
        <v>2023.0</v>
      </c>
      <c r="K479" s="109"/>
      <c r="L479" s="6" t="s">
        <v>5781</v>
      </c>
      <c r="M479" s="6" t="s">
        <v>2074</v>
      </c>
      <c r="N479" s="6" t="s">
        <v>11057</v>
      </c>
      <c r="O479" s="6" t="s">
        <v>1455</v>
      </c>
      <c r="P479" s="6" t="s">
        <v>1277</v>
      </c>
      <c r="Q479" s="45">
        <v>5000.0</v>
      </c>
      <c r="R479" s="6" t="s">
        <v>11951</v>
      </c>
    </row>
    <row r="480" ht="12.75" customHeight="1">
      <c r="A480" s="44">
        <v>2024.0</v>
      </c>
      <c r="B480" s="6" t="s">
        <v>11849</v>
      </c>
      <c r="C480" s="44">
        <v>2.0</v>
      </c>
      <c r="D480" s="44" t="s">
        <v>8658</v>
      </c>
      <c r="E480" s="6" t="s">
        <v>8659</v>
      </c>
      <c r="F480" s="6" t="s">
        <v>1905</v>
      </c>
      <c r="G480" s="6" t="s">
        <v>1924</v>
      </c>
      <c r="H480" s="6" t="s">
        <v>147</v>
      </c>
      <c r="I480" s="6" t="s">
        <v>8660</v>
      </c>
      <c r="J480" s="44">
        <v>2023.0</v>
      </c>
      <c r="K480" s="109"/>
      <c r="L480" s="6" t="s">
        <v>79</v>
      </c>
      <c r="M480" s="6" t="s">
        <v>1978</v>
      </c>
      <c r="N480" s="6" t="s">
        <v>11057</v>
      </c>
      <c r="O480" s="6" t="s">
        <v>1605</v>
      </c>
      <c r="P480" s="6" t="s">
        <v>1017</v>
      </c>
      <c r="Q480" s="45">
        <v>3000.0</v>
      </c>
      <c r="R480" s="6" t="s">
        <v>11952</v>
      </c>
    </row>
    <row r="481" ht="12.75" customHeight="1">
      <c r="A481" s="44">
        <v>2024.0</v>
      </c>
      <c r="B481" s="6" t="s">
        <v>11849</v>
      </c>
      <c r="C481" s="44">
        <v>2.0</v>
      </c>
      <c r="D481" s="44" t="s">
        <v>9998</v>
      </c>
      <c r="E481" s="6" t="s">
        <v>9999</v>
      </c>
      <c r="F481" s="6" t="s">
        <v>1905</v>
      </c>
      <c r="G481" s="6" t="s">
        <v>1924</v>
      </c>
      <c r="H481" s="6" t="s">
        <v>70</v>
      </c>
      <c r="I481" s="6" t="s">
        <v>10000</v>
      </c>
      <c r="J481" s="44">
        <v>2023.0</v>
      </c>
      <c r="K481" s="109"/>
      <c r="L481" s="6" t="s">
        <v>146</v>
      </c>
      <c r="M481" s="6" t="s">
        <v>5104</v>
      </c>
      <c r="N481" s="6" t="s">
        <v>11057</v>
      </c>
      <c r="O481" s="6" t="s">
        <v>1567</v>
      </c>
      <c r="P481" s="6" t="s">
        <v>9469</v>
      </c>
      <c r="Q481" s="45">
        <v>3000.0</v>
      </c>
      <c r="R481" s="6" t="s">
        <v>11953</v>
      </c>
    </row>
    <row r="482" ht="12.75" customHeight="1">
      <c r="A482" s="44">
        <v>2024.0</v>
      </c>
      <c r="B482" s="6" t="s">
        <v>11849</v>
      </c>
      <c r="C482" s="44">
        <v>2.0</v>
      </c>
      <c r="D482" s="44" t="s">
        <v>3955</v>
      </c>
      <c r="E482" s="6" t="s">
        <v>3956</v>
      </c>
      <c r="F482" s="6" t="s">
        <v>1902</v>
      </c>
      <c r="G482" s="6" t="s">
        <v>1924</v>
      </c>
      <c r="H482" s="6" t="s">
        <v>53</v>
      </c>
      <c r="I482" s="6" t="s">
        <v>3957</v>
      </c>
      <c r="J482" s="44">
        <v>2023.0</v>
      </c>
      <c r="K482" s="109"/>
      <c r="L482" s="6" t="s">
        <v>79</v>
      </c>
      <c r="M482" s="6" t="s">
        <v>2164</v>
      </c>
      <c r="N482" s="6" t="s">
        <v>11057</v>
      </c>
      <c r="O482" s="6" t="s">
        <v>1846</v>
      </c>
      <c r="P482" s="6" t="s">
        <v>1309</v>
      </c>
      <c r="Q482" s="45">
        <v>6000.0</v>
      </c>
      <c r="R482" s="6" t="s">
        <v>11057</v>
      </c>
    </row>
    <row r="483" ht="12.75" customHeight="1">
      <c r="A483" s="44">
        <v>2024.0</v>
      </c>
      <c r="B483" s="6" t="s">
        <v>11849</v>
      </c>
      <c r="C483" s="44">
        <v>2.0</v>
      </c>
      <c r="D483" s="44" t="s">
        <v>5627</v>
      </c>
      <c r="E483" s="6" t="s">
        <v>5628</v>
      </c>
      <c r="F483" s="6" t="s">
        <v>1905</v>
      </c>
      <c r="G483" s="6" t="s">
        <v>1924</v>
      </c>
      <c r="H483" s="6" t="s">
        <v>95</v>
      </c>
      <c r="I483" s="6" t="s">
        <v>5629</v>
      </c>
      <c r="J483" s="44">
        <v>2023.0</v>
      </c>
      <c r="K483" s="109"/>
      <c r="L483" s="6" t="s">
        <v>93</v>
      </c>
      <c r="M483" s="6" t="s">
        <v>48</v>
      </c>
      <c r="N483" s="6" t="s">
        <v>11057</v>
      </c>
      <c r="O483" s="6" t="s">
        <v>1839</v>
      </c>
      <c r="P483" s="6" t="s">
        <v>663</v>
      </c>
      <c r="Q483" s="45">
        <v>5000.0</v>
      </c>
      <c r="R483" s="6" t="s">
        <v>11057</v>
      </c>
    </row>
    <row r="484" ht="12.75" customHeight="1">
      <c r="A484" s="44">
        <v>2024.0</v>
      </c>
      <c r="B484" s="6" t="s">
        <v>11849</v>
      </c>
      <c r="C484" s="44">
        <v>2.0</v>
      </c>
      <c r="D484" s="44" t="s">
        <v>10194</v>
      </c>
      <c r="E484" s="6" t="s">
        <v>10195</v>
      </c>
      <c r="F484" s="6" t="s">
        <v>1905</v>
      </c>
      <c r="G484" s="6" t="s">
        <v>1924</v>
      </c>
      <c r="H484" s="6" t="s">
        <v>91</v>
      </c>
      <c r="I484" s="6" t="s">
        <v>10196</v>
      </c>
      <c r="J484" s="44">
        <v>2023.0</v>
      </c>
      <c r="K484" s="109"/>
      <c r="L484" s="6" t="s">
        <v>2477</v>
      </c>
      <c r="M484" s="6" t="s">
        <v>43</v>
      </c>
      <c r="N484" s="6" t="s">
        <v>11057</v>
      </c>
      <c r="O484" s="6" t="s">
        <v>1693</v>
      </c>
      <c r="P484" s="6" t="s">
        <v>9469</v>
      </c>
      <c r="Q484" s="45">
        <v>2000.0</v>
      </c>
      <c r="R484" s="6" t="s">
        <v>11057</v>
      </c>
    </row>
    <row r="485" ht="12.75" customHeight="1">
      <c r="A485" s="44">
        <v>2024.0</v>
      </c>
      <c r="B485" s="6" t="s">
        <v>11849</v>
      </c>
      <c r="C485" s="44">
        <v>2.0</v>
      </c>
      <c r="D485" s="44" t="s">
        <v>3964</v>
      </c>
      <c r="E485" s="6" t="s">
        <v>3965</v>
      </c>
      <c r="F485" s="6" t="s">
        <v>1902</v>
      </c>
      <c r="G485" s="6" t="s">
        <v>1924</v>
      </c>
      <c r="H485" s="6" t="s">
        <v>54</v>
      </c>
      <c r="I485" s="6" t="s">
        <v>3966</v>
      </c>
      <c r="J485" s="44">
        <v>2023.0</v>
      </c>
      <c r="K485" s="109"/>
      <c r="L485" s="6" t="s">
        <v>9</v>
      </c>
      <c r="M485" s="6" t="s">
        <v>112</v>
      </c>
      <c r="N485" s="6" t="s">
        <v>11057</v>
      </c>
      <c r="O485" s="6" t="s">
        <v>1455</v>
      </c>
      <c r="P485" s="6" t="s">
        <v>960</v>
      </c>
      <c r="Q485" s="45">
        <v>5000.0</v>
      </c>
      <c r="R485" s="6" t="s">
        <v>11954</v>
      </c>
    </row>
    <row r="486" ht="12.75" customHeight="1">
      <c r="A486" s="44">
        <v>2024.0</v>
      </c>
      <c r="B486" s="6" t="s">
        <v>11849</v>
      </c>
      <c r="C486" s="44">
        <v>2.0</v>
      </c>
      <c r="D486" s="44" t="s">
        <v>3763</v>
      </c>
      <c r="E486" s="6" t="s">
        <v>3764</v>
      </c>
      <c r="F486" s="6" t="s">
        <v>1905</v>
      </c>
      <c r="G486" s="6" t="s">
        <v>1924</v>
      </c>
      <c r="H486" s="6" t="s">
        <v>47</v>
      </c>
      <c r="I486" s="6" t="s">
        <v>3765</v>
      </c>
      <c r="J486" s="44">
        <v>2023.0</v>
      </c>
      <c r="K486" s="109"/>
      <c r="L486" s="6" t="s">
        <v>2176</v>
      </c>
      <c r="M486" s="6" t="s">
        <v>3766</v>
      </c>
      <c r="N486" s="6" t="s">
        <v>11057</v>
      </c>
      <c r="O486" s="6" t="s">
        <v>1455</v>
      </c>
      <c r="P486" s="6" t="s">
        <v>606</v>
      </c>
      <c r="Q486" s="45">
        <v>6000.0</v>
      </c>
      <c r="R486" s="6" t="s">
        <v>11955</v>
      </c>
    </row>
    <row r="487" ht="12.75" customHeight="1">
      <c r="A487" s="44">
        <v>2024.0</v>
      </c>
      <c r="B487" s="6" t="s">
        <v>11849</v>
      </c>
      <c r="C487" s="44">
        <v>2.0</v>
      </c>
      <c r="D487" s="44" t="s">
        <v>8785</v>
      </c>
      <c r="E487" s="6" t="s">
        <v>8786</v>
      </c>
      <c r="F487" s="6" t="s">
        <v>1905</v>
      </c>
      <c r="G487" s="6" t="s">
        <v>1924</v>
      </c>
      <c r="H487" s="6" t="s">
        <v>150</v>
      </c>
      <c r="I487" s="6" t="s">
        <v>8787</v>
      </c>
      <c r="J487" s="44">
        <v>2023.0</v>
      </c>
      <c r="K487" s="109"/>
      <c r="L487" s="6" t="s">
        <v>48</v>
      </c>
      <c r="M487" s="6" t="s">
        <v>4288</v>
      </c>
      <c r="N487" s="6" t="s">
        <v>11057</v>
      </c>
      <c r="O487" s="6" t="s">
        <v>1724</v>
      </c>
      <c r="P487" s="6" t="s">
        <v>630</v>
      </c>
      <c r="Q487" s="45">
        <v>11000.0</v>
      </c>
      <c r="R487" s="6" t="s">
        <v>11956</v>
      </c>
    </row>
    <row r="488" ht="12.75" customHeight="1">
      <c r="A488" s="44">
        <v>2024.0</v>
      </c>
      <c r="B488" s="6" t="s">
        <v>11849</v>
      </c>
      <c r="C488" s="44">
        <v>2.0</v>
      </c>
      <c r="D488" s="44" t="s">
        <v>11721</v>
      </c>
      <c r="E488" s="6" t="s">
        <v>11722</v>
      </c>
      <c r="F488" s="6" t="s">
        <v>1905</v>
      </c>
      <c r="G488" s="6" t="s">
        <v>1924</v>
      </c>
      <c r="H488" s="6" t="s">
        <v>153</v>
      </c>
      <c r="I488" s="6" t="s">
        <v>11723</v>
      </c>
      <c r="J488" s="44">
        <v>2023.0</v>
      </c>
      <c r="K488" s="109"/>
      <c r="L488" s="6" t="s">
        <v>2391</v>
      </c>
      <c r="M488" s="6" t="s">
        <v>2300</v>
      </c>
      <c r="N488" s="6" t="s">
        <v>11057</v>
      </c>
      <c r="O488" s="6" t="s">
        <v>1791</v>
      </c>
      <c r="P488" s="6" t="s">
        <v>11084</v>
      </c>
      <c r="Q488" s="45"/>
      <c r="R488" s="6" t="s">
        <v>11057</v>
      </c>
    </row>
    <row r="489" ht="12.75" customHeight="1">
      <c r="A489" s="44">
        <v>2024.0</v>
      </c>
      <c r="B489" s="6" t="s">
        <v>11849</v>
      </c>
      <c r="C489" s="44">
        <v>2.0</v>
      </c>
      <c r="D489" s="44" t="s">
        <v>11724</v>
      </c>
      <c r="E489" s="6" t="s">
        <v>11725</v>
      </c>
      <c r="F489" s="6" t="s">
        <v>1905</v>
      </c>
      <c r="G489" s="6" t="s">
        <v>1924</v>
      </c>
      <c r="H489" s="6" t="s">
        <v>10</v>
      </c>
      <c r="I489" s="6" t="s">
        <v>11726</v>
      </c>
      <c r="J489" s="44">
        <v>2023.0</v>
      </c>
      <c r="K489" s="109"/>
      <c r="L489" s="6" t="s">
        <v>9</v>
      </c>
      <c r="M489" s="6" t="s">
        <v>6919</v>
      </c>
      <c r="N489" s="6" t="s">
        <v>11057</v>
      </c>
      <c r="O489" s="6" t="s">
        <v>1529</v>
      </c>
      <c r="P489" s="6" t="s">
        <v>11084</v>
      </c>
      <c r="Q489" s="45"/>
      <c r="R489" s="6" t="s">
        <v>11057</v>
      </c>
    </row>
    <row r="490" ht="12.75" customHeight="1">
      <c r="A490" s="44">
        <v>2024.0</v>
      </c>
      <c r="B490" s="6" t="s">
        <v>11849</v>
      </c>
      <c r="C490" s="44">
        <v>2.0</v>
      </c>
      <c r="D490" s="44" t="s">
        <v>4436</v>
      </c>
      <c r="E490" s="6" t="s">
        <v>4437</v>
      </c>
      <c r="F490" s="6" t="s">
        <v>1902</v>
      </c>
      <c r="G490" s="6" t="s">
        <v>1924</v>
      </c>
      <c r="H490" s="6" t="s">
        <v>70</v>
      </c>
      <c r="I490" s="6" t="s">
        <v>4438</v>
      </c>
      <c r="J490" s="44">
        <v>2023.0</v>
      </c>
      <c r="K490" s="109"/>
      <c r="L490" s="6" t="s">
        <v>146</v>
      </c>
      <c r="M490" s="6" t="s">
        <v>2447</v>
      </c>
      <c r="N490" s="6" t="s">
        <v>11057</v>
      </c>
      <c r="O490" s="6" t="s">
        <v>1873</v>
      </c>
      <c r="P490" s="6" t="s">
        <v>507</v>
      </c>
      <c r="Q490" s="45">
        <v>13000.0</v>
      </c>
      <c r="R490" s="6" t="s">
        <v>11057</v>
      </c>
    </row>
    <row r="491" ht="12.75" customHeight="1">
      <c r="A491" s="44">
        <v>2024.0</v>
      </c>
      <c r="B491" s="6" t="s">
        <v>11849</v>
      </c>
      <c r="C491" s="44">
        <v>2.0</v>
      </c>
      <c r="D491" s="44" t="s">
        <v>9231</v>
      </c>
      <c r="E491" s="6" t="s">
        <v>9232</v>
      </c>
      <c r="F491" s="6" t="s">
        <v>1905</v>
      </c>
      <c r="G491" s="6" t="s">
        <v>1952</v>
      </c>
      <c r="H491" s="6" t="s">
        <v>163</v>
      </c>
      <c r="I491" s="6" t="s">
        <v>9233</v>
      </c>
      <c r="J491" s="44">
        <v>2023.0</v>
      </c>
      <c r="K491" s="109"/>
      <c r="L491" s="6" t="s">
        <v>58</v>
      </c>
      <c r="M491" s="6" t="s">
        <v>3337</v>
      </c>
      <c r="N491" s="6" t="s">
        <v>11057</v>
      </c>
      <c r="O491" s="6" t="s">
        <v>1830</v>
      </c>
      <c r="P491" s="6" t="s">
        <v>796</v>
      </c>
      <c r="Q491" s="45">
        <v>10000.0</v>
      </c>
      <c r="R491" s="6" t="s">
        <v>11957</v>
      </c>
    </row>
    <row r="492" ht="12.75" customHeight="1">
      <c r="A492" s="44">
        <v>2024.0</v>
      </c>
      <c r="B492" s="6" t="s">
        <v>11849</v>
      </c>
      <c r="C492" s="44">
        <v>2.0</v>
      </c>
      <c r="D492" s="44" t="s">
        <v>8501</v>
      </c>
      <c r="E492" s="6" t="s">
        <v>8502</v>
      </c>
      <c r="F492" s="6" t="s">
        <v>1902</v>
      </c>
      <c r="G492" s="6" t="s">
        <v>1924</v>
      </c>
      <c r="H492" s="6" t="s">
        <v>144</v>
      </c>
      <c r="I492" s="6" t="s">
        <v>8503</v>
      </c>
      <c r="J492" s="44">
        <v>2023.0</v>
      </c>
      <c r="K492" s="109"/>
      <c r="L492" s="6" t="s">
        <v>130</v>
      </c>
      <c r="M492" s="6" t="s">
        <v>110</v>
      </c>
      <c r="N492" s="6" t="s">
        <v>11057</v>
      </c>
      <c r="O492" s="6" t="s">
        <v>1669</v>
      </c>
      <c r="P492" s="6" t="s">
        <v>606</v>
      </c>
      <c r="Q492" s="45">
        <v>1000.0</v>
      </c>
      <c r="R492" s="6" t="s">
        <v>11958</v>
      </c>
    </row>
    <row r="493" ht="12.75" customHeight="1">
      <c r="A493" s="44">
        <v>2024.0</v>
      </c>
      <c r="B493" s="6" t="s">
        <v>11849</v>
      </c>
      <c r="C493" s="44">
        <v>2.0</v>
      </c>
      <c r="D493" s="44" t="s">
        <v>11727</v>
      </c>
      <c r="E493" s="6" t="s">
        <v>11728</v>
      </c>
      <c r="F493" s="6" t="s">
        <v>1905</v>
      </c>
      <c r="G493" s="6" t="s">
        <v>1924</v>
      </c>
      <c r="H493" s="6" t="s">
        <v>61</v>
      </c>
      <c r="I493" s="6" t="s">
        <v>11729</v>
      </c>
      <c r="J493" s="44">
        <v>2023.0</v>
      </c>
      <c r="K493" s="109"/>
      <c r="L493" s="6" t="s">
        <v>3486</v>
      </c>
      <c r="M493" s="6" t="s">
        <v>2209</v>
      </c>
      <c r="N493" s="6" t="s">
        <v>11057</v>
      </c>
      <c r="O493" s="6" t="s">
        <v>11686</v>
      </c>
      <c r="P493" s="6" t="s">
        <v>11084</v>
      </c>
      <c r="Q493" s="45"/>
      <c r="R493" s="6" t="s">
        <v>11057</v>
      </c>
    </row>
    <row r="494" ht="12.75" customHeight="1">
      <c r="A494" s="44">
        <v>2024.0</v>
      </c>
      <c r="B494" s="6" t="s">
        <v>11849</v>
      </c>
      <c r="C494" s="44">
        <v>2.0</v>
      </c>
      <c r="D494" s="44" t="s">
        <v>11730</v>
      </c>
      <c r="E494" s="6" t="s">
        <v>11731</v>
      </c>
      <c r="F494" s="6" t="s">
        <v>1902</v>
      </c>
      <c r="G494" s="6" t="s">
        <v>1924</v>
      </c>
      <c r="H494" s="6" t="s">
        <v>21</v>
      </c>
      <c r="I494" s="6" t="s">
        <v>11732</v>
      </c>
      <c r="J494" s="44">
        <v>2023.0</v>
      </c>
      <c r="K494" s="109"/>
      <c r="L494" s="6" t="s">
        <v>2505</v>
      </c>
      <c r="M494" s="6" t="s">
        <v>107</v>
      </c>
      <c r="N494" s="6" t="s">
        <v>11057</v>
      </c>
      <c r="O494" s="6" t="s">
        <v>1454</v>
      </c>
      <c r="P494" s="6" t="s">
        <v>11084</v>
      </c>
      <c r="Q494" s="45"/>
      <c r="R494" s="6" t="s">
        <v>11057</v>
      </c>
    </row>
    <row r="495" ht="12.75" customHeight="1">
      <c r="A495" s="44">
        <v>2024.0</v>
      </c>
      <c r="B495" s="6" t="s">
        <v>11849</v>
      </c>
      <c r="C495" s="44">
        <v>2.0</v>
      </c>
      <c r="D495" s="44" t="s">
        <v>10593</v>
      </c>
      <c r="E495" s="6" t="s">
        <v>10594</v>
      </c>
      <c r="F495" s="6" t="s">
        <v>1905</v>
      </c>
      <c r="G495" s="6" t="s">
        <v>1924</v>
      </c>
      <c r="H495" s="6" t="s">
        <v>128</v>
      </c>
      <c r="I495" s="6" t="s">
        <v>10595</v>
      </c>
      <c r="J495" s="44">
        <v>2023.0</v>
      </c>
      <c r="K495" s="109"/>
      <c r="L495" s="6" t="s">
        <v>3882</v>
      </c>
      <c r="M495" s="6" t="s">
        <v>2205</v>
      </c>
      <c r="N495" s="6" t="s">
        <v>11057</v>
      </c>
      <c r="O495" s="6" t="s">
        <v>1740</v>
      </c>
      <c r="P495" s="6" t="s">
        <v>9465</v>
      </c>
      <c r="Q495" s="45"/>
      <c r="R495" s="6" t="s">
        <v>11057</v>
      </c>
    </row>
    <row r="496" ht="12.75" customHeight="1">
      <c r="A496" s="44">
        <v>2024.0</v>
      </c>
      <c r="B496" s="6" t="s">
        <v>11849</v>
      </c>
      <c r="C496" s="44">
        <v>2.0</v>
      </c>
      <c r="D496" s="44" t="s">
        <v>4939</v>
      </c>
      <c r="E496" s="6" t="s">
        <v>4940</v>
      </c>
      <c r="F496" s="6" t="s">
        <v>1902</v>
      </c>
      <c r="G496" s="6" t="s">
        <v>1924</v>
      </c>
      <c r="H496" s="6" t="s">
        <v>84</v>
      </c>
      <c r="I496" s="6" t="s">
        <v>4941</v>
      </c>
      <c r="J496" s="44">
        <v>2023.0</v>
      </c>
      <c r="K496" s="109"/>
      <c r="L496" s="6" t="s">
        <v>88</v>
      </c>
      <c r="M496" s="6" t="s">
        <v>2111</v>
      </c>
      <c r="N496" s="6" t="s">
        <v>11057</v>
      </c>
      <c r="O496" s="6" t="s">
        <v>1543</v>
      </c>
      <c r="P496" s="6" t="s">
        <v>846</v>
      </c>
      <c r="Q496" s="45">
        <v>1000.0</v>
      </c>
      <c r="R496" s="6" t="s">
        <v>11959</v>
      </c>
    </row>
    <row r="497" ht="12.75" customHeight="1">
      <c r="A497" s="44">
        <v>2024.0</v>
      </c>
      <c r="B497" s="6" t="s">
        <v>11849</v>
      </c>
      <c r="C497" s="44">
        <v>2.0</v>
      </c>
      <c r="D497" s="44" t="s">
        <v>3154</v>
      </c>
      <c r="E497" s="6" t="s">
        <v>3155</v>
      </c>
      <c r="F497" s="6" t="s">
        <v>1902</v>
      </c>
      <c r="G497" s="6" t="s">
        <v>1924</v>
      </c>
      <c r="H497" s="6" t="s">
        <v>37</v>
      </c>
      <c r="I497" s="6" t="s">
        <v>3156</v>
      </c>
      <c r="J497" s="44">
        <v>2023.0</v>
      </c>
      <c r="K497" s="109"/>
      <c r="L497" s="6" t="s">
        <v>127</v>
      </c>
      <c r="M497" s="6" t="s">
        <v>3157</v>
      </c>
      <c r="N497" s="6" t="s">
        <v>11057</v>
      </c>
      <c r="O497" s="6" t="s">
        <v>1598</v>
      </c>
      <c r="P497" s="6" t="s">
        <v>480</v>
      </c>
      <c r="Q497" s="45">
        <v>8500.0</v>
      </c>
      <c r="R497" s="6" t="s">
        <v>11057</v>
      </c>
    </row>
    <row r="498" ht="12.75" customHeight="1">
      <c r="A498" s="44">
        <v>2024.0</v>
      </c>
      <c r="B498" s="6" t="s">
        <v>11849</v>
      </c>
      <c r="C498" s="44">
        <v>2.0</v>
      </c>
      <c r="D498" s="44" t="s">
        <v>5286</v>
      </c>
      <c r="E498" s="6" t="s">
        <v>5287</v>
      </c>
      <c r="F498" s="6" t="s">
        <v>1905</v>
      </c>
      <c r="G498" s="6" t="s">
        <v>1924</v>
      </c>
      <c r="H498" s="6" t="s">
        <v>91</v>
      </c>
      <c r="I498" s="6" t="s">
        <v>5288</v>
      </c>
      <c r="J498" s="44">
        <v>2023.0</v>
      </c>
      <c r="K498" s="109"/>
      <c r="L498" s="6" t="s">
        <v>2477</v>
      </c>
      <c r="M498" s="6" t="s">
        <v>5289</v>
      </c>
      <c r="N498" s="6" t="s">
        <v>11057</v>
      </c>
      <c r="O498" s="6" t="s">
        <v>1620</v>
      </c>
      <c r="P498" s="6" t="s">
        <v>1007</v>
      </c>
      <c r="Q498" s="45">
        <v>21000.0</v>
      </c>
      <c r="R498" s="6" t="s">
        <v>11960</v>
      </c>
    </row>
    <row r="499" ht="12.75" customHeight="1">
      <c r="A499" s="44">
        <v>2024.0</v>
      </c>
      <c r="B499" s="6" t="s">
        <v>11849</v>
      </c>
      <c r="C499" s="44">
        <v>2.0</v>
      </c>
      <c r="D499" s="44" t="s">
        <v>8931</v>
      </c>
      <c r="E499" s="6" t="s">
        <v>8932</v>
      </c>
      <c r="F499" s="6" t="s">
        <v>1902</v>
      </c>
      <c r="G499" s="6" t="s">
        <v>1924</v>
      </c>
      <c r="H499" s="6" t="s">
        <v>153</v>
      </c>
      <c r="I499" s="6" t="s">
        <v>8933</v>
      </c>
      <c r="J499" s="44">
        <v>2023.0</v>
      </c>
      <c r="K499" s="109"/>
      <c r="L499" s="6" t="s">
        <v>2391</v>
      </c>
      <c r="M499" s="6" t="s">
        <v>2728</v>
      </c>
      <c r="N499" s="6" t="s">
        <v>11057</v>
      </c>
      <c r="O499" s="6" t="s">
        <v>1683</v>
      </c>
      <c r="P499" s="6" t="s">
        <v>891</v>
      </c>
      <c r="Q499" s="45">
        <v>4000.0</v>
      </c>
      <c r="R499" s="6" t="s">
        <v>11961</v>
      </c>
    </row>
    <row r="500" ht="12.75" customHeight="1">
      <c r="A500" s="44">
        <v>2024.0</v>
      </c>
      <c r="B500" s="6" t="s">
        <v>11849</v>
      </c>
      <c r="C500" s="44">
        <v>2.0</v>
      </c>
      <c r="D500" s="44" t="s">
        <v>8788</v>
      </c>
      <c r="E500" s="6" t="s">
        <v>8789</v>
      </c>
      <c r="F500" s="6" t="s">
        <v>1902</v>
      </c>
      <c r="G500" s="6" t="s">
        <v>2382</v>
      </c>
      <c r="H500" s="6" t="s">
        <v>150</v>
      </c>
      <c r="I500" s="6" t="s">
        <v>8790</v>
      </c>
      <c r="J500" s="44">
        <v>2023.0</v>
      </c>
      <c r="K500" s="109"/>
      <c r="L500" s="6" t="s">
        <v>48</v>
      </c>
      <c r="M500" s="6" t="s">
        <v>19</v>
      </c>
      <c r="N500" s="6" t="s">
        <v>11057</v>
      </c>
      <c r="O500" s="6" t="s">
        <v>1454</v>
      </c>
      <c r="P500" s="6" t="s">
        <v>928</v>
      </c>
      <c r="Q500" s="45">
        <v>12000.0</v>
      </c>
      <c r="R500" s="6" t="s">
        <v>11962</v>
      </c>
    </row>
    <row r="501" ht="12.75" customHeight="1">
      <c r="A501" s="44">
        <v>2024.0</v>
      </c>
      <c r="B501" s="6" t="s">
        <v>11849</v>
      </c>
      <c r="C501" s="44">
        <v>2.0</v>
      </c>
      <c r="D501" s="44" t="s">
        <v>9764</v>
      </c>
      <c r="E501" s="6" t="s">
        <v>9765</v>
      </c>
      <c r="F501" s="6" t="s">
        <v>1902</v>
      </c>
      <c r="G501" s="6" t="s">
        <v>1924</v>
      </c>
      <c r="H501" s="6" t="s">
        <v>39</v>
      </c>
      <c r="I501" s="6" t="s">
        <v>9766</v>
      </c>
      <c r="J501" s="44">
        <v>2023.0</v>
      </c>
      <c r="K501" s="109"/>
      <c r="L501" s="6" t="s">
        <v>88</v>
      </c>
      <c r="M501" s="6" t="s">
        <v>1982</v>
      </c>
      <c r="N501" s="6" t="s">
        <v>11057</v>
      </c>
      <c r="O501" s="6" t="s">
        <v>1609</v>
      </c>
      <c r="P501" s="6" t="s">
        <v>9465</v>
      </c>
      <c r="Q501" s="45">
        <v>4500.0</v>
      </c>
      <c r="R501" s="6" t="s">
        <v>11963</v>
      </c>
    </row>
    <row r="502" ht="12.75" customHeight="1">
      <c r="A502" s="44">
        <v>2024.0</v>
      </c>
      <c r="B502" s="6" t="s">
        <v>11849</v>
      </c>
      <c r="C502" s="44">
        <v>2.0</v>
      </c>
      <c r="D502" s="44" t="s">
        <v>10940</v>
      </c>
      <c r="E502" s="6" t="s">
        <v>10941</v>
      </c>
      <c r="F502" s="6" t="s">
        <v>1902</v>
      </c>
      <c r="G502" s="6" t="s">
        <v>1944</v>
      </c>
      <c r="H502" s="6" t="s">
        <v>155</v>
      </c>
      <c r="I502" s="6" t="s">
        <v>10942</v>
      </c>
      <c r="J502" s="44">
        <v>2023.0</v>
      </c>
      <c r="K502" s="109"/>
      <c r="L502" s="6" t="s">
        <v>88</v>
      </c>
      <c r="M502" s="6" t="s">
        <v>5155</v>
      </c>
      <c r="N502" s="6" t="s">
        <v>11057</v>
      </c>
      <c r="O502" s="6" t="s">
        <v>1529</v>
      </c>
      <c r="P502" s="6" t="s">
        <v>9465</v>
      </c>
      <c r="Q502" s="45">
        <v>2800.0</v>
      </c>
      <c r="R502" s="6" t="s">
        <v>11964</v>
      </c>
    </row>
    <row r="503" ht="12.75" customHeight="1">
      <c r="A503" s="44">
        <v>2024.0</v>
      </c>
      <c r="B503" s="6" t="s">
        <v>11849</v>
      </c>
      <c r="C503" s="44">
        <v>2.0</v>
      </c>
      <c r="D503" s="44" t="s">
        <v>1975</v>
      </c>
      <c r="E503" s="6" t="s">
        <v>1976</v>
      </c>
      <c r="F503" s="6" t="s">
        <v>1902</v>
      </c>
      <c r="G503" s="6" t="s">
        <v>1924</v>
      </c>
      <c r="H503" s="6" t="s">
        <v>8</v>
      </c>
      <c r="I503" s="6" t="s">
        <v>1977</v>
      </c>
      <c r="J503" s="44">
        <v>2023.0</v>
      </c>
      <c r="K503" s="109"/>
      <c r="L503" s="6" t="s">
        <v>1926</v>
      </c>
      <c r="M503" s="6" t="s">
        <v>1978</v>
      </c>
      <c r="N503" s="6" t="s">
        <v>11057</v>
      </c>
      <c r="O503" s="6" t="s">
        <v>1529</v>
      </c>
      <c r="P503" s="6" t="s">
        <v>808</v>
      </c>
      <c r="Q503" s="45">
        <v>13000.0</v>
      </c>
      <c r="R503" s="6" t="s">
        <v>11965</v>
      </c>
    </row>
    <row r="504" ht="12.75" customHeight="1">
      <c r="A504" s="44">
        <v>2024.0</v>
      </c>
      <c r="B504" s="6" t="s">
        <v>11849</v>
      </c>
      <c r="C504" s="44">
        <v>2.0</v>
      </c>
      <c r="D504" s="44" t="s">
        <v>8661</v>
      </c>
      <c r="E504" s="6" t="s">
        <v>8662</v>
      </c>
      <c r="F504" s="6" t="s">
        <v>1902</v>
      </c>
      <c r="G504" s="6" t="s">
        <v>1924</v>
      </c>
      <c r="H504" s="6" t="s">
        <v>147</v>
      </c>
      <c r="I504" s="6" t="s">
        <v>8663</v>
      </c>
      <c r="J504" s="44">
        <v>2023.0</v>
      </c>
      <c r="K504" s="109"/>
      <c r="L504" s="6" t="s">
        <v>79</v>
      </c>
      <c r="M504" s="6" t="s">
        <v>2041</v>
      </c>
      <c r="N504" s="6" t="s">
        <v>11057</v>
      </c>
      <c r="O504" s="6" t="s">
        <v>1844</v>
      </c>
      <c r="P504" s="6" t="s">
        <v>1041</v>
      </c>
      <c r="Q504" s="45">
        <v>62000.0</v>
      </c>
      <c r="R504" s="6" t="s">
        <v>11966</v>
      </c>
    </row>
    <row r="505" ht="12.75" customHeight="1">
      <c r="A505" s="44">
        <v>2024.0</v>
      </c>
      <c r="B505" s="6" t="s">
        <v>11849</v>
      </c>
      <c r="C505" s="44">
        <v>2.0</v>
      </c>
      <c r="D505" s="44" t="s">
        <v>10596</v>
      </c>
      <c r="E505" s="6" t="s">
        <v>10597</v>
      </c>
      <c r="F505" s="6" t="s">
        <v>1902</v>
      </c>
      <c r="G505" s="6" t="s">
        <v>1952</v>
      </c>
      <c r="H505" s="6" t="s">
        <v>128</v>
      </c>
      <c r="I505" s="6" t="s">
        <v>10598</v>
      </c>
      <c r="J505" s="44">
        <v>2023.0</v>
      </c>
      <c r="K505" s="109"/>
      <c r="L505" s="6" t="s">
        <v>3882</v>
      </c>
      <c r="M505" s="6" t="s">
        <v>5247</v>
      </c>
      <c r="N505" s="6" t="s">
        <v>11057</v>
      </c>
      <c r="O505" s="6" t="s">
        <v>1418</v>
      </c>
      <c r="P505" s="6" t="s">
        <v>9465</v>
      </c>
      <c r="Q505" s="45"/>
      <c r="R505" s="6" t="s">
        <v>11057</v>
      </c>
    </row>
    <row r="506" ht="12.75" customHeight="1">
      <c r="A506" s="44">
        <v>2024.0</v>
      </c>
      <c r="B506" s="6" t="s">
        <v>11849</v>
      </c>
      <c r="C506" s="44">
        <v>2.0</v>
      </c>
      <c r="D506" s="44" t="s">
        <v>9642</v>
      </c>
      <c r="E506" s="6" t="s">
        <v>9643</v>
      </c>
      <c r="F506" s="6" t="s">
        <v>1905</v>
      </c>
      <c r="G506" s="6" t="s">
        <v>1944</v>
      </c>
      <c r="H506" s="6" t="s">
        <v>28</v>
      </c>
      <c r="I506" s="6" t="s">
        <v>9644</v>
      </c>
      <c r="J506" s="44">
        <v>2023.0</v>
      </c>
      <c r="K506" s="109"/>
      <c r="L506" s="6" t="s">
        <v>79</v>
      </c>
      <c r="M506" s="6" t="s">
        <v>5155</v>
      </c>
      <c r="N506" s="6" t="s">
        <v>11057</v>
      </c>
      <c r="O506" s="6" t="s">
        <v>1454</v>
      </c>
      <c r="P506" s="6" t="s">
        <v>9469</v>
      </c>
      <c r="Q506" s="45">
        <v>10000.0</v>
      </c>
      <c r="R506" s="6" t="s">
        <v>11967</v>
      </c>
    </row>
    <row r="507" ht="12.75" customHeight="1">
      <c r="A507" s="44">
        <v>2024.0</v>
      </c>
      <c r="B507" s="6" t="s">
        <v>11849</v>
      </c>
      <c r="C507" s="44">
        <v>2.0</v>
      </c>
      <c r="D507" s="44" t="s">
        <v>5755</v>
      </c>
      <c r="E507" s="6" t="s">
        <v>5756</v>
      </c>
      <c r="F507" s="6" t="s">
        <v>1905</v>
      </c>
      <c r="G507" s="6" t="s">
        <v>1952</v>
      </c>
      <c r="H507" s="6" t="s">
        <v>98</v>
      </c>
      <c r="I507" s="6" t="s">
        <v>5757</v>
      </c>
      <c r="J507" s="44">
        <v>2023.0</v>
      </c>
      <c r="K507" s="109"/>
      <c r="L507" s="6" t="s">
        <v>1978</v>
      </c>
      <c r="M507" s="6" t="s">
        <v>130</v>
      </c>
      <c r="N507" s="6" t="s">
        <v>11057</v>
      </c>
      <c r="O507" s="6" t="s">
        <v>1454</v>
      </c>
      <c r="P507" s="6" t="s">
        <v>959</v>
      </c>
      <c r="Q507" s="45">
        <v>12500.0</v>
      </c>
      <c r="R507" s="6" t="s">
        <v>11968</v>
      </c>
    </row>
    <row r="508" ht="12.75" customHeight="1">
      <c r="A508" s="44">
        <v>2024.0</v>
      </c>
      <c r="B508" s="6" t="s">
        <v>11849</v>
      </c>
      <c r="C508" s="44">
        <v>2.0</v>
      </c>
      <c r="D508" s="44" t="s">
        <v>3767</v>
      </c>
      <c r="E508" s="6" t="s">
        <v>3768</v>
      </c>
      <c r="F508" s="6" t="s">
        <v>1902</v>
      </c>
      <c r="G508" s="6" t="s">
        <v>1952</v>
      </c>
      <c r="H508" s="6" t="s">
        <v>47</v>
      </c>
      <c r="I508" s="6" t="s">
        <v>3769</v>
      </c>
      <c r="J508" s="44">
        <v>2023.0</v>
      </c>
      <c r="K508" s="109"/>
      <c r="L508" s="6" t="s">
        <v>2176</v>
      </c>
      <c r="M508" s="6" t="s">
        <v>3337</v>
      </c>
      <c r="N508" s="6" t="s">
        <v>11057</v>
      </c>
      <c r="O508" s="6" t="s">
        <v>1669</v>
      </c>
      <c r="P508" s="6" t="s">
        <v>669</v>
      </c>
      <c r="Q508" s="45">
        <v>4000.0</v>
      </c>
      <c r="R508" s="6" t="s">
        <v>11969</v>
      </c>
    </row>
    <row r="509" ht="12.75" customHeight="1">
      <c r="A509" s="44">
        <v>2024.0</v>
      </c>
      <c r="B509" s="6" t="s">
        <v>11849</v>
      </c>
      <c r="C509" s="44">
        <v>2.0</v>
      </c>
      <c r="D509" s="44" t="s">
        <v>2879</v>
      </c>
      <c r="E509" s="6" t="s">
        <v>2880</v>
      </c>
      <c r="F509" s="6" t="s">
        <v>1902</v>
      </c>
      <c r="G509" s="6" t="s">
        <v>1924</v>
      </c>
      <c r="H509" s="6" t="s">
        <v>26</v>
      </c>
      <c r="I509" s="6" t="s">
        <v>2881</v>
      </c>
      <c r="J509" s="44">
        <v>2023.0</v>
      </c>
      <c r="K509" s="109"/>
      <c r="L509" s="6" t="s">
        <v>2422</v>
      </c>
      <c r="M509" s="6" t="s">
        <v>2882</v>
      </c>
      <c r="N509" s="6" t="s">
        <v>11057</v>
      </c>
      <c r="O509" s="6" t="s">
        <v>1839</v>
      </c>
      <c r="P509" s="6" t="s">
        <v>333</v>
      </c>
      <c r="Q509" s="45">
        <v>20000.0</v>
      </c>
      <c r="R509" s="6" t="s">
        <v>11970</v>
      </c>
    </row>
    <row r="510" ht="12.75" customHeight="1">
      <c r="A510" s="44">
        <v>2024.0</v>
      </c>
      <c r="B510" s="6" t="s">
        <v>11849</v>
      </c>
      <c r="C510" s="44">
        <v>2.0</v>
      </c>
      <c r="D510" s="44" t="s">
        <v>11733</v>
      </c>
      <c r="E510" s="6" t="s">
        <v>11734</v>
      </c>
      <c r="F510" s="6" t="s">
        <v>1902</v>
      </c>
      <c r="G510" s="6" t="s">
        <v>1924</v>
      </c>
      <c r="H510" s="6" t="s">
        <v>10</v>
      </c>
      <c r="I510" s="6" t="s">
        <v>11735</v>
      </c>
      <c r="J510" s="44">
        <v>2023.0</v>
      </c>
      <c r="K510" s="109"/>
      <c r="L510" s="6" t="s">
        <v>9</v>
      </c>
      <c r="M510" s="6" t="s">
        <v>8744</v>
      </c>
      <c r="N510" s="6" t="s">
        <v>11057</v>
      </c>
      <c r="O510" s="6" t="s">
        <v>1577</v>
      </c>
      <c r="P510" s="6" t="s">
        <v>11084</v>
      </c>
      <c r="Q510" s="45"/>
      <c r="R510" s="6" t="s">
        <v>11057</v>
      </c>
    </row>
    <row r="511" ht="12.75" customHeight="1">
      <c r="A511" s="44">
        <v>2024.0</v>
      </c>
      <c r="B511" s="6" t="s">
        <v>11849</v>
      </c>
      <c r="C511" s="44">
        <v>2.0</v>
      </c>
      <c r="D511" s="44" t="s">
        <v>9654</v>
      </c>
      <c r="E511" s="6" t="s">
        <v>9655</v>
      </c>
      <c r="F511" s="6" t="s">
        <v>1905</v>
      </c>
      <c r="G511" s="6" t="s">
        <v>1924</v>
      </c>
      <c r="H511" s="6" t="s">
        <v>29</v>
      </c>
      <c r="I511" s="6" t="s">
        <v>9656</v>
      </c>
      <c r="J511" s="44">
        <v>2023.0</v>
      </c>
      <c r="K511" s="109"/>
      <c r="L511" s="6" t="s">
        <v>86</v>
      </c>
      <c r="M511" s="6" t="s">
        <v>3202</v>
      </c>
      <c r="N511" s="6" t="s">
        <v>11057</v>
      </c>
      <c r="O511" s="6" t="s">
        <v>1578</v>
      </c>
      <c r="P511" s="6" t="s">
        <v>9469</v>
      </c>
      <c r="Q511" s="45">
        <v>1000.0</v>
      </c>
      <c r="R511" s="6" t="s">
        <v>11057</v>
      </c>
    </row>
    <row r="512" ht="12.75" customHeight="1">
      <c r="A512" s="44">
        <v>2024.0</v>
      </c>
      <c r="B512" s="6" t="s">
        <v>11849</v>
      </c>
      <c r="C512" s="44">
        <v>2.0</v>
      </c>
      <c r="D512" s="44" t="s">
        <v>2883</v>
      </c>
      <c r="E512" s="6" t="s">
        <v>2884</v>
      </c>
      <c r="F512" s="6" t="s">
        <v>1905</v>
      </c>
      <c r="G512" s="6" t="s">
        <v>1924</v>
      </c>
      <c r="H512" s="6" t="s">
        <v>26</v>
      </c>
      <c r="I512" s="6" t="s">
        <v>2885</v>
      </c>
      <c r="J512" s="44">
        <v>2023.0</v>
      </c>
      <c r="K512" s="109"/>
      <c r="L512" s="6" t="s">
        <v>2422</v>
      </c>
      <c r="M512" s="6" t="s">
        <v>2869</v>
      </c>
      <c r="N512" s="6" t="s">
        <v>11057</v>
      </c>
      <c r="O512" s="6" t="s">
        <v>1774</v>
      </c>
      <c r="P512" s="6" t="s">
        <v>694</v>
      </c>
      <c r="Q512" s="45">
        <v>17000.0</v>
      </c>
      <c r="R512" s="6" t="s">
        <v>11971</v>
      </c>
    </row>
    <row r="513" ht="12.75" customHeight="1">
      <c r="A513" s="44">
        <v>2024.0</v>
      </c>
      <c r="B513" s="6" t="s">
        <v>11849</v>
      </c>
      <c r="C513" s="44">
        <v>2.0</v>
      </c>
      <c r="D513" s="44" t="s">
        <v>4137</v>
      </c>
      <c r="E513" s="6" t="s">
        <v>4138</v>
      </c>
      <c r="F513" s="6" t="s">
        <v>1902</v>
      </c>
      <c r="G513" s="6" t="s">
        <v>1924</v>
      </c>
      <c r="H513" s="6" t="s">
        <v>61</v>
      </c>
      <c r="I513" s="6" t="s">
        <v>4139</v>
      </c>
      <c r="J513" s="44">
        <v>2023.0</v>
      </c>
      <c r="K513" s="109"/>
      <c r="L513" s="6" t="s">
        <v>3486</v>
      </c>
      <c r="M513" s="6" t="s">
        <v>19</v>
      </c>
      <c r="N513" s="6" t="s">
        <v>11057</v>
      </c>
      <c r="O513" s="6" t="s">
        <v>1638</v>
      </c>
      <c r="P513" s="6" t="s">
        <v>507</v>
      </c>
      <c r="Q513" s="45">
        <v>11000.0</v>
      </c>
      <c r="R513" s="6" t="s">
        <v>11057</v>
      </c>
    </row>
    <row r="514" ht="12.75" customHeight="1">
      <c r="A514" s="44">
        <v>2024.0</v>
      </c>
      <c r="B514" s="6" t="s">
        <v>11849</v>
      </c>
      <c r="C514" s="44">
        <v>2.0</v>
      </c>
      <c r="D514" s="44" t="s">
        <v>9604</v>
      </c>
      <c r="E514" s="6" t="s">
        <v>9605</v>
      </c>
      <c r="F514" s="6" t="s">
        <v>1902</v>
      </c>
      <c r="G514" s="6" t="s">
        <v>1952</v>
      </c>
      <c r="H514" s="6" t="s">
        <v>21</v>
      </c>
      <c r="I514" s="6" t="s">
        <v>9606</v>
      </c>
      <c r="J514" s="44">
        <v>2023.0</v>
      </c>
      <c r="K514" s="109"/>
      <c r="L514" s="6" t="s">
        <v>2505</v>
      </c>
      <c r="M514" s="6" t="s">
        <v>7607</v>
      </c>
      <c r="N514" s="6" t="s">
        <v>11057</v>
      </c>
      <c r="O514" s="6" t="s">
        <v>358</v>
      </c>
      <c r="P514" s="6" t="s">
        <v>9469</v>
      </c>
      <c r="Q514" s="45">
        <v>1000.0</v>
      </c>
      <c r="R514" s="6" t="s">
        <v>11972</v>
      </c>
    </row>
    <row r="515" ht="12.75" customHeight="1">
      <c r="A515" s="44">
        <v>2024.0</v>
      </c>
      <c r="B515" s="6" t="s">
        <v>11849</v>
      </c>
      <c r="C515" s="44">
        <v>2.0</v>
      </c>
      <c r="D515" s="44" t="s">
        <v>5290</v>
      </c>
      <c r="E515" s="6" t="s">
        <v>5291</v>
      </c>
      <c r="F515" s="6" t="s">
        <v>1902</v>
      </c>
      <c r="G515" s="6" t="s">
        <v>1924</v>
      </c>
      <c r="H515" s="6" t="s">
        <v>91</v>
      </c>
      <c r="I515" s="6" t="s">
        <v>5292</v>
      </c>
      <c r="J515" s="44">
        <v>2023.0</v>
      </c>
      <c r="K515" s="109"/>
      <c r="L515" s="6" t="s">
        <v>2477</v>
      </c>
      <c r="M515" s="6" t="s">
        <v>2168</v>
      </c>
      <c r="N515" s="6" t="s">
        <v>11057</v>
      </c>
      <c r="O515" s="6" t="s">
        <v>1543</v>
      </c>
      <c r="P515" s="6" t="s">
        <v>698</v>
      </c>
      <c r="Q515" s="45">
        <v>1000.0</v>
      </c>
      <c r="R515" s="6" t="s">
        <v>11057</v>
      </c>
    </row>
    <row r="516" ht="12.75" customHeight="1">
      <c r="A516" s="44">
        <v>2024.0</v>
      </c>
      <c r="B516" s="6" t="s">
        <v>11849</v>
      </c>
      <c r="C516" s="44">
        <v>2.0</v>
      </c>
      <c r="D516" s="44" t="s">
        <v>9981</v>
      </c>
      <c r="E516" s="6" t="s">
        <v>9982</v>
      </c>
      <c r="F516" s="6" t="s">
        <v>1905</v>
      </c>
      <c r="G516" s="6" t="s">
        <v>1924</v>
      </c>
      <c r="H516" s="6" t="s">
        <v>69</v>
      </c>
      <c r="I516" s="6" t="s">
        <v>9983</v>
      </c>
      <c r="J516" s="44">
        <v>2023.0</v>
      </c>
      <c r="K516" s="109"/>
      <c r="L516" s="6" t="s">
        <v>44</v>
      </c>
      <c r="M516" s="6" t="s">
        <v>2314</v>
      </c>
      <c r="N516" s="6" t="s">
        <v>11057</v>
      </c>
      <c r="O516" s="6" t="s">
        <v>1874</v>
      </c>
      <c r="P516" s="6" t="s">
        <v>9469</v>
      </c>
      <c r="Q516" s="45">
        <v>1000.0</v>
      </c>
      <c r="R516" s="6" t="s">
        <v>11057</v>
      </c>
    </row>
    <row r="517" ht="12.75" customHeight="1">
      <c r="A517" s="44">
        <v>2024.0</v>
      </c>
      <c r="B517" s="6" t="s">
        <v>11849</v>
      </c>
      <c r="C517" s="44">
        <v>2.0</v>
      </c>
      <c r="D517" s="44" t="s">
        <v>7018</v>
      </c>
      <c r="E517" s="6" t="s">
        <v>7019</v>
      </c>
      <c r="F517" s="6" t="s">
        <v>1905</v>
      </c>
      <c r="G517" s="6" t="s">
        <v>1924</v>
      </c>
      <c r="H517" s="6" t="s">
        <v>125</v>
      </c>
      <c r="I517" s="6" t="s">
        <v>7020</v>
      </c>
      <c r="J517" s="44">
        <v>2023.0</v>
      </c>
      <c r="K517" s="109"/>
      <c r="L517" s="6" t="s">
        <v>2387</v>
      </c>
      <c r="M517" s="6" t="s">
        <v>1978</v>
      </c>
      <c r="N517" s="6" t="s">
        <v>11057</v>
      </c>
      <c r="O517" s="6" t="s">
        <v>1620</v>
      </c>
      <c r="P517" s="6" t="s">
        <v>1306</v>
      </c>
      <c r="Q517" s="45">
        <v>28000.0</v>
      </c>
      <c r="R517" s="6" t="s">
        <v>11057</v>
      </c>
    </row>
    <row r="518" ht="12.75" customHeight="1">
      <c r="A518" s="44">
        <v>2024.0</v>
      </c>
      <c r="B518" s="6" t="s">
        <v>11849</v>
      </c>
      <c r="C518" s="44">
        <v>2.0</v>
      </c>
      <c r="D518" s="44" t="s">
        <v>7875</v>
      </c>
      <c r="E518" s="6" t="s">
        <v>7876</v>
      </c>
      <c r="F518" s="6" t="s">
        <v>1902</v>
      </c>
      <c r="G518" s="6" t="s">
        <v>1924</v>
      </c>
      <c r="H518" s="6" t="s">
        <v>137</v>
      </c>
      <c r="I518" s="6" t="s">
        <v>7877</v>
      </c>
      <c r="J518" s="44">
        <v>2023.0</v>
      </c>
      <c r="K518" s="109"/>
      <c r="L518" s="6" t="s">
        <v>48</v>
      </c>
      <c r="M518" s="6" t="s">
        <v>86</v>
      </c>
      <c r="N518" s="6" t="s">
        <v>11057</v>
      </c>
      <c r="O518" s="6" t="s">
        <v>1681</v>
      </c>
      <c r="P518" s="6" t="s">
        <v>1275</v>
      </c>
      <c r="Q518" s="45">
        <v>28000.0</v>
      </c>
      <c r="R518" s="6" t="s">
        <v>11973</v>
      </c>
    </row>
    <row r="519" ht="12.75" customHeight="1">
      <c r="A519" s="44">
        <v>2024.0</v>
      </c>
      <c r="B519" s="6" t="s">
        <v>11849</v>
      </c>
      <c r="C519" s="44">
        <v>2.0</v>
      </c>
      <c r="D519" s="44" t="s">
        <v>3434</v>
      </c>
      <c r="E519" s="6" t="s">
        <v>3435</v>
      </c>
      <c r="F519" s="6" t="s">
        <v>1905</v>
      </c>
      <c r="G519" s="6" t="s">
        <v>1952</v>
      </c>
      <c r="H519" s="6" t="s">
        <v>40</v>
      </c>
      <c r="I519" s="6" t="s">
        <v>3436</v>
      </c>
      <c r="J519" s="44">
        <v>2023.0</v>
      </c>
      <c r="K519" s="109"/>
      <c r="L519" s="6" t="s">
        <v>58</v>
      </c>
      <c r="M519" s="6" t="s">
        <v>3437</v>
      </c>
      <c r="N519" s="6" t="s">
        <v>11057</v>
      </c>
      <c r="O519" s="6" t="s">
        <v>1614</v>
      </c>
      <c r="P519" s="6" t="s">
        <v>690</v>
      </c>
      <c r="Q519" s="45">
        <v>15000.0</v>
      </c>
      <c r="R519" s="6" t="s">
        <v>11057</v>
      </c>
    </row>
    <row r="520" ht="12.75" customHeight="1">
      <c r="A520" s="44">
        <v>2024.0</v>
      </c>
      <c r="B520" s="6" t="s">
        <v>11849</v>
      </c>
      <c r="C520" s="44">
        <v>2.0</v>
      </c>
      <c r="D520" s="44" t="s">
        <v>10899</v>
      </c>
      <c r="E520" s="6" t="s">
        <v>10900</v>
      </c>
      <c r="F520" s="6" t="s">
        <v>1902</v>
      </c>
      <c r="G520" s="6" t="s">
        <v>1924</v>
      </c>
      <c r="H520" s="6" t="s">
        <v>150</v>
      </c>
      <c r="I520" s="6" t="s">
        <v>10901</v>
      </c>
      <c r="J520" s="44">
        <v>2023.0</v>
      </c>
      <c r="K520" s="109"/>
      <c r="L520" s="6" t="s">
        <v>48</v>
      </c>
      <c r="M520" s="6" t="s">
        <v>11974</v>
      </c>
      <c r="N520" s="6" t="s">
        <v>11057</v>
      </c>
      <c r="O520" s="6" t="s">
        <v>1736</v>
      </c>
      <c r="P520" s="6" t="s">
        <v>9469</v>
      </c>
      <c r="Q520" s="45">
        <v>9000.0</v>
      </c>
      <c r="R520" s="6" t="s">
        <v>11975</v>
      </c>
    </row>
    <row r="521" ht="12.75" customHeight="1">
      <c r="A521" s="44">
        <v>2024.0</v>
      </c>
      <c r="B521" s="6" t="s">
        <v>11849</v>
      </c>
      <c r="C521" s="44">
        <v>2.0</v>
      </c>
      <c r="D521" s="44" t="s">
        <v>10963</v>
      </c>
      <c r="E521" s="6" t="s">
        <v>10964</v>
      </c>
      <c r="F521" s="6" t="s">
        <v>1902</v>
      </c>
      <c r="G521" s="6" t="s">
        <v>1924</v>
      </c>
      <c r="H521" s="6" t="s">
        <v>156</v>
      </c>
      <c r="I521" s="6" t="s">
        <v>10965</v>
      </c>
      <c r="J521" s="44">
        <v>2023.0</v>
      </c>
      <c r="K521" s="109"/>
      <c r="L521" s="6" t="s">
        <v>2205</v>
      </c>
      <c r="M521" s="6" t="s">
        <v>9</v>
      </c>
      <c r="N521" s="6" t="s">
        <v>11057</v>
      </c>
      <c r="O521" s="6" t="s">
        <v>10966</v>
      </c>
      <c r="P521" s="6" t="s">
        <v>9465</v>
      </c>
      <c r="Q521" s="45">
        <v>3500.0</v>
      </c>
      <c r="R521" s="6" t="s">
        <v>11057</v>
      </c>
    </row>
    <row r="522" ht="12.75" customHeight="1">
      <c r="A522" s="44">
        <v>2024.0</v>
      </c>
      <c r="B522" s="6" t="s">
        <v>11849</v>
      </c>
      <c r="C522" s="44">
        <v>2.0</v>
      </c>
      <c r="D522" s="44" t="s">
        <v>9234</v>
      </c>
      <c r="E522" s="6" t="s">
        <v>9235</v>
      </c>
      <c r="F522" s="6" t="s">
        <v>1902</v>
      </c>
      <c r="G522" s="6" t="s">
        <v>1924</v>
      </c>
      <c r="H522" s="6" t="s">
        <v>163</v>
      </c>
      <c r="I522" s="6" t="s">
        <v>9236</v>
      </c>
      <c r="J522" s="44">
        <v>2023.0</v>
      </c>
      <c r="K522" s="109"/>
      <c r="L522" s="6" t="s">
        <v>58</v>
      </c>
      <c r="M522" s="6" t="s">
        <v>2104</v>
      </c>
      <c r="N522" s="6" t="s">
        <v>11057</v>
      </c>
      <c r="O522" s="6" t="s">
        <v>1724</v>
      </c>
      <c r="P522" s="6" t="s">
        <v>639</v>
      </c>
      <c r="Q522" s="45">
        <v>9000.0</v>
      </c>
      <c r="R522" s="6" t="s">
        <v>11976</v>
      </c>
    </row>
    <row r="523" ht="12.75" customHeight="1">
      <c r="A523" s="44">
        <v>2024.0</v>
      </c>
      <c r="B523" s="6" t="s">
        <v>11849</v>
      </c>
      <c r="C523" s="44">
        <v>2.0</v>
      </c>
      <c r="D523" s="44" t="s">
        <v>2116</v>
      </c>
      <c r="E523" s="6" t="s">
        <v>2117</v>
      </c>
      <c r="F523" s="6" t="s">
        <v>1905</v>
      </c>
      <c r="G523" s="6" t="s">
        <v>1924</v>
      </c>
      <c r="H523" s="6" t="s">
        <v>11</v>
      </c>
      <c r="I523" s="6" t="s">
        <v>2118</v>
      </c>
      <c r="J523" s="44">
        <v>2023.0</v>
      </c>
      <c r="K523" s="109"/>
      <c r="L523" s="6" t="s">
        <v>130</v>
      </c>
      <c r="M523" s="6" t="s">
        <v>2030</v>
      </c>
      <c r="N523" s="6" t="s">
        <v>11057</v>
      </c>
      <c r="O523" s="6" t="s">
        <v>1792</v>
      </c>
      <c r="P523" s="6" t="s">
        <v>463</v>
      </c>
      <c r="Q523" s="45">
        <v>4000.0</v>
      </c>
      <c r="R523" s="6" t="s">
        <v>11977</v>
      </c>
    </row>
    <row r="524" ht="12.75" customHeight="1">
      <c r="A524" s="44">
        <v>2024.0</v>
      </c>
      <c r="B524" s="6" t="s">
        <v>11849</v>
      </c>
      <c r="C524" s="44">
        <v>2.0</v>
      </c>
      <c r="D524" s="44" t="s">
        <v>11736</v>
      </c>
      <c r="E524" s="6" t="s">
        <v>11737</v>
      </c>
      <c r="F524" s="6" t="s">
        <v>1905</v>
      </c>
      <c r="G524" s="6" t="s">
        <v>1924</v>
      </c>
      <c r="H524" s="6" t="s">
        <v>128</v>
      </c>
      <c r="I524" s="6" t="s">
        <v>11738</v>
      </c>
      <c r="J524" s="44">
        <v>2023.0</v>
      </c>
      <c r="K524" s="109"/>
      <c r="L524" s="6" t="s">
        <v>3882</v>
      </c>
      <c r="M524" s="6" t="s">
        <v>3486</v>
      </c>
      <c r="N524" s="6" t="s">
        <v>11057</v>
      </c>
      <c r="O524" s="6" t="s">
        <v>1878</v>
      </c>
      <c r="P524" s="6" t="s">
        <v>11084</v>
      </c>
      <c r="Q524" s="45"/>
      <c r="R524" s="6" t="s">
        <v>11057</v>
      </c>
    </row>
    <row r="525" ht="12.75" customHeight="1">
      <c r="A525" s="44">
        <v>2024.0</v>
      </c>
      <c r="B525" s="6" t="s">
        <v>11849</v>
      </c>
      <c r="C525" s="44">
        <v>2.0</v>
      </c>
      <c r="D525" s="44" t="s">
        <v>11739</v>
      </c>
      <c r="E525" s="6" t="s">
        <v>11740</v>
      </c>
      <c r="F525" s="6" t="s">
        <v>1902</v>
      </c>
      <c r="G525" s="6" t="s">
        <v>1944</v>
      </c>
      <c r="H525" s="6" t="s">
        <v>150</v>
      </c>
      <c r="I525" s="6" t="s">
        <v>11741</v>
      </c>
      <c r="J525" s="44">
        <v>2023.0</v>
      </c>
      <c r="K525" s="109"/>
      <c r="L525" s="6" t="s">
        <v>48</v>
      </c>
      <c r="M525" s="6" t="s">
        <v>11742</v>
      </c>
      <c r="N525" s="6" t="s">
        <v>11057</v>
      </c>
      <c r="O525" s="6" t="s">
        <v>1844</v>
      </c>
      <c r="P525" s="6" t="s">
        <v>11084</v>
      </c>
      <c r="Q525" s="45"/>
      <c r="R525" s="6" t="s">
        <v>11057</v>
      </c>
    </row>
    <row r="526" ht="12.75" customHeight="1">
      <c r="A526" s="44">
        <v>2024.0</v>
      </c>
      <c r="B526" s="6" t="s">
        <v>11849</v>
      </c>
      <c r="C526" s="44">
        <v>2.0</v>
      </c>
      <c r="D526" s="44" t="s">
        <v>6094</v>
      </c>
      <c r="E526" s="6" t="s">
        <v>6095</v>
      </c>
      <c r="F526" s="6" t="s">
        <v>1905</v>
      </c>
      <c r="G526" s="6" t="s">
        <v>1924</v>
      </c>
      <c r="H526" s="6" t="s">
        <v>104</v>
      </c>
      <c r="I526" s="6" t="s">
        <v>6096</v>
      </c>
      <c r="J526" s="44">
        <v>2023.0</v>
      </c>
      <c r="K526" s="109"/>
      <c r="L526" s="6" t="s">
        <v>130</v>
      </c>
      <c r="M526" s="6" t="s">
        <v>6097</v>
      </c>
      <c r="N526" s="6" t="s">
        <v>11057</v>
      </c>
      <c r="O526" s="6" t="s">
        <v>1455</v>
      </c>
      <c r="P526" s="6" t="s">
        <v>830</v>
      </c>
      <c r="Q526" s="45">
        <v>3500.0</v>
      </c>
      <c r="R526" s="6" t="s">
        <v>11057</v>
      </c>
    </row>
    <row r="527" ht="12.75" customHeight="1">
      <c r="A527" s="44">
        <v>2024.0</v>
      </c>
      <c r="B527" s="6" t="s">
        <v>11849</v>
      </c>
      <c r="C527" s="44">
        <v>2.0</v>
      </c>
      <c r="D527" s="44" t="s">
        <v>5526</v>
      </c>
      <c r="E527" s="6" t="s">
        <v>5527</v>
      </c>
      <c r="F527" s="6" t="s">
        <v>1905</v>
      </c>
      <c r="G527" s="6" t="s">
        <v>1924</v>
      </c>
      <c r="H527" s="6" t="s">
        <v>94</v>
      </c>
      <c r="I527" s="6" t="s">
        <v>5528</v>
      </c>
      <c r="J527" s="44">
        <v>2023.0</v>
      </c>
      <c r="K527" s="109"/>
      <c r="L527" s="6" t="s">
        <v>93</v>
      </c>
      <c r="M527" s="6" t="s">
        <v>3367</v>
      </c>
      <c r="N527" s="6" t="s">
        <v>11057</v>
      </c>
      <c r="O527" s="6" t="s">
        <v>1476</v>
      </c>
      <c r="P527" s="6" t="s">
        <v>698</v>
      </c>
      <c r="Q527" s="45">
        <v>4000.0</v>
      </c>
      <c r="R527" s="6" t="s">
        <v>11978</v>
      </c>
    </row>
    <row r="528" ht="12.75" customHeight="1">
      <c r="A528" s="44">
        <v>2024.0</v>
      </c>
      <c r="B528" s="6" t="s">
        <v>11849</v>
      </c>
      <c r="C528" s="44">
        <v>2.0</v>
      </c>
      <c r="D528" s="44" t="s">
        <v>9583</v>
      </c>
      <c r="E528" s="6" t="s">
        <v>9584</v>
      </c>
      <c r="F528" s="6" t="s">
        <v>1902</v>
      </c>
      <c r="G528" s="6" t="s">
        <v>1924</v>
      </c>
      <c r="H528" s="6" t="s">
        <v>20</v>
      </c>
      <c r="I528" s="6" t="s">
        <v>9585</v>
      </c>
      <c r="J528" s="44">
        <v>2023.0</v>
      </c>
      <c r="K528" s="109"/>
      <c r="L528" s="6" t="s">
        <v>18</v>
      </c>
      <c r="M528" s="6" t="s">
        <v>44</v>
      </c>
      <c r="N528" s="6" t="s">
        <v>11057</v>
      </c>
      <c r="O528" s="6" t="s">
        <v>1874</v>
      </c>
      <c r="P528" s="6" t="s">
        <v>9469</v>
      </c>
      <c r="Q528" s="45">
        <v>1000.0</v>
      </c>
      <c r="R528" s="6" t="s">
        <v>11057</v>
      </c>
    </row>
    <row r="529" ht="12.75" customHeight="1">
      <c r="A529" s="44">
        <v>2024.0</v>
      </c>
      <c r="B529" s="6" t="s">
        <v>11849</v>
      </c>
      <c r="C529" s="44">
        <v>2.0</v>
      </c>
      <c r="D529" s="44" t="s">
        <v>11743</v>
      </c>
      <c r="E529" s="6" t="s">
        <v>11744</v>
      </c>
      <c r="F529" s="6" t="s">
        <v>1905</v>
      </c>
      <c r="G529" s="6" t="s">
        <v>1924</v>
      </c>
      <c r="H529" s="6" t="s">
        <v>21</v>
      </c>
      <c r="I529" s="6" t="s">
        <v>11745</v>
      </c>
      <c r="J529" s="44">
        <v>2023.0</v>
      </c>
      <c r="K529" s="109"/>
      <c r="L529" s="6" t="s">
        <v>2505</v>
      </c>
      <c r="M529" s="6" t="s">
        <v>70</v>
      </c>
      <c r="N529" s="6" t="s">
        <v>11057</v>
      </c>
      <c r="O529" s="6" t="s">
        <v>1529</v>
      </c>
      <c r="P529" s="6" t="s">
        <v>11084</v>
      </c>
      <c r="Q529" s="45"/>
      <c r="R529" s="6" t="s">
        <v>11057</v>
      </c>
    </row>
    <row r="530" ht="12.75" customHeight="1">
      <c r="A530" s="44">
        <v>2024.0</v>
      </c>
      <c r="B530" s="6" t="s">
        <v>11849</v>
      </c>
      <c r="C530" s="44">
        <v>2.0</v>
      </c>
      <c r="D530" s="44" t="s">
        <v>2403</v>
      </c>
      <c r="E530" s="6" t="s">
        <v>2404</v>
      </c>
      <c r="F530" s="6" t="s">
        <v>1902</v>
      </c>
      <c r="G530" s="6" t="s">
        <v>1924</v>
      </c>
      <c r="H530" s="6" t="s">
        <v>16</v>
      </c>
      <c r="I530" s="6" t="s">
        <v>2405</v>
      </c>
      <c r="J530" s="44">
        <v>2023.0</v>
      </c>
      <c r="K530" s="109"/>
      <c r="L530" s="6" t="s">
        <v>88</v>
      </c>
      <c r="M530" s="6" t="s">
        <v>9</v>
      </c>
      <c r="N530" s="6" t="s">
        <v>11057</v>
      </c>
      <c r="O530" s="6" t="s">
        <v>1846</v>
      </c>
      <c r="P530" s="6" t="s">
        <v>1039</v>
      </c>
      <c r="Q530" s="45">
        <v>17000.0</v>
      </c>
      <c r="R530" s="6" t="s">
        <v>11979</v>
      </c>
    </row>
    <row r="531" ht="12.75" customHeight="1">
      <c r="A531" s="44">
        <v>2024.0</v>
      </c>
      <c r="B531" s="6" t="s">
        <v>11849</v>
      </c>
      <c r="C531" s="44">
        <v>2.0</v>
      </c>
      <c r="D531" s="44" t="s">
        <v>3770</v>
      </c>
      <c r="E531" s="6" t="s">
        <v>3771</v>
      </c>
      <c r="F531" s="6" t="s">
        <v>1905</v>
      </c>
      <c r="G531" s="6" t="s">
        <v>1924</v>
      </c>
      <c r="H531" s="6" t="s">
        <v>47</v>
      </c>
      <c r="I531" s="6" t="s">
        <v>3772</v>
      </c>
      <c r="J531" s="44">
        <v>2023.0</v>
      </c>
      <c r="K531" s="109"/>
      <c r="L531" s="6" t="s">
        <v>2176</v>
      </c>
      <c r="M531" s="6" t="s">
        <v>130</v>
      </c>
      <c r="N531" s="6" t="s">
        <v>11057</v>
      </c>
      <c r="O531" s="6" t="s">
        <v>1455</v>
      </c>
      <c r="P531" s="6" t="s">
        <v>606</v>
      </c>
      <c r="Q531" s="45">
        <v>20000.0</v>
      </c>
      <c r="R531" s="6" t="s">
        <v>11980</v>
      </c>
    </row>
    <row r="532" ht="12.75" customHeight="1">
      <c r="A532" s="44">
        <v>2024.0</v>
      </c>
      <c r="B532" s="6" t="s">
        <v>11849</v>
      </c>
      <c r="C532" s="44">
        <v>2.0</v>
      </c>
      <c r="D532" s="44" t="s">
        <v>10825</v>
      </c>
      <c r="E532" s="6" t="s">
        <v>10826</v>
      </c>
      <c r="F532" s="6" t="s">
        <v>1905</v>
      </c>
      <c r="G532" s="6" t="s">
        <v>1924</v>
      </c>
      <c r="H532" s="6" t="s">
        <v>144</v>
      </c>
      <c r="I532" s="6" t="s">
        <v>10827</v>
      </c>
      <c r="J532" s="44">
        <v>2023.0</v>
      </c>
      <c r="K532" s="109"/>
      <c r="L532" s="6" t="s">
        <v>130</v>
      </c>
      <c r="M532" s="6" t="s">
        <v>19</v>
      </c>
      <c r="N532" s="6" t="s">
        <v>11057</v>
      </c>
      <c r="O532" s="6" t="s">
        <v>1805</v>
      </c>
      <c r="P532" s="6" t="s">
        <v>9469</v>
      </c>
      <c r="Q532" s="45">
        <v>8000.0</v>
      </c>
      <c r="R532" s="6" t="s">
        <v>11981</v>
      </c>
    </row>
    <row r="533" ht="12.75" customHeight="1">
      <c r="A533" s="44">
        <v>2024.0</v>
      </c>
      <c r="B533" s="6" t="s">
        <v>11849</v>
      </c>
      <c r="C533" s="44">
        <v>2.0</v>
      </c>
      <c r="D533" s="44" t="s">
        <v>10902</v>
      </c>
      <c r="E533" s="6" t="s">
        <v>10903</v>
      </c>
      <c r="F533" s="6" t="s">
        <v>1902</v>
      </c>
      <c r="G533" s="6" t="s">
        <v>1924</v>
      </c>
      <c r="H533" s="6" t="s">
        <v>150</v>
      </c>
      <c r="I533" s="6" t="s">
        <v>10904</v>
      </c>
      <c r="J533" s="44">
        <v>2023.0</v>
      </c>
      <c r="K533" s="109"/>
      <c r="L533" s="6" t="s">
        <v>48</v>
      </c>
      <c r="M533" s="6" t="s">
        <v>5620</v>
      </c>
      <c r="N533" s="6" t="s">
        <v>11057</v>
      </c>
      <c r="O533" s="6" t="s">
        <v>1874</v>
      </c>
      <c r="P533" s="6" t="s">
        <v>9469</v>
      </c>
      <c r="Q533" s="45">
        <v>1000.0</v>
      </c>
      <c r="R533" s="6" t="s">
        <v>11057</v>
      </c>
    </row>
    <row r="534" ht="12.75" customHeight="1">
      <c r="A534" s="44">
        <v>2024.0</v>
      </c>
      <c r="B534" s="6" t="s">
        <v>11849</v>
      </c>
      <c r="C534" s="44">
        <v>2.0</v>
      </c>
      <c r="D534" s="44" t="s">
        <v>11746</v>
      </c>
      <c r="E534" s="6" t="s">
        <v>11747</v>
      </c>
      <c r="F534" s="6" t="s">
        <v>1905</v>
      </c>
      <c r="G534" s="6" t="s">
        <v>1924</v>
      </c>
      <c r="H534" s="6" t="s">
        <v>145</v>
      </c>
      <c r="I534" s="6" t="s">
        <v>11748</v>
      </c>
      <c r="J534" s="44">
        <v>2023.0</v>
      </c>
      <c r="K534" s="109"/>
      <c r="L534" s="6" t="s">
        <v>111</v>
      </c>
      <c r="M534" s="6" t="s">
        <v>2505</v>
      </c>
      <c r="N534" s="6" t="s">
        <v>11057</v>
      </c>
      <c r="O534" s="6" t="s">
        <v>1454</v>
      </c>
      <c r="P534" s="6" t="s">
        <v>11084</v>
      </c>
      <c r="Q534" s="45"/>
      <c r="R534" s="6" t="s">
        <v>11057</v>
      </c>
    </row>
    <row r="535" ht="12.75" customHeight="1">
      <c r="A535" s="44">
        <v>2024.0</v>
      </c>
      <c r="B535" s="6" t="s">
        <v>11849</v>
      </c>
      <c r="C535" s="44">
        <v>2.0</v>
      </c>
      <c r="D535" s="44" t="s">
        <v>4439</v>
      </c>
      <c r="E535" s="6" t="s">
        <v>4440</v>
      </c>
      <c r="F535" s="6" t="s">
        <v>1905</v>
      </c>
      <c r="G535" s="6" t="s">
        <v>1924</v>
      </c>
      <c r="H535" s="6" t="s">
        <v>70</v>
      </c>
      <c r="I535" s="6" t="s">
        <v>4441</v>
      </c>
      <c r="J535" s="44">
        <v>2023.0</v>
      </c>
      <c r="K535" s="109"/>
      <c r="L535" s="6" t="s">
        <v>146</v>
      </c>
      <c r="M535" s="6" t="s">
        <v>130</v>
      </c>
      <c r="N535" s="6" t="s">
        <v>11057</v>
      </c>
      <c r="O535" s="6" t="s">
        <v>1480</v>
      </c>
      <c r="P535" s="6" t="s">
        <v>1356</v>
      </c>
      <c r="Q535" s="45">
        <v>6000.0</v>
      </c>
      <c r="R535" s="6" t="s">
        <v>11982</v>
      </c>
    </row>
    <row r="536" ht="12.75" customHeight="1">
      <c r="A536" s="44">
        <v>2024.0</v>
      </c>
      <c r="B536" s="6" t="s">
        <v>11849</v>
      </c>
      <c r="C536" s="44">
        <v>2.0</v>
      </c>
      <c r="D536" s="44" t="s">
        <v>11749</v>
      </c>
      <c r="E536" s="6" t="s">
        <v>11750</v>
      </c>
      <c r="F536" s="6" t="s">
        <v>1905</v>
      </c>
      <c r="G536" s="6" t="s">
        <v>1924</v>
      </c>
      <c r="H536" s="6" t="s">
        <v>66</v>
      </c>
      <c r="I536" s="6" t="s">
        <v>11751</v>
      </c>
      <c r="J536" s="44">
        <v>2023.0</v>
      </c>
      <c r="K536" s="109"/>
      <c r="L536" s="6" t="s">
        <v>1968</v>
      </c>
      <c r="M536" s="6" t="s">
        <v>2391</v>
      </c>
      <c r="N536" s="6" t="s">
        <v>11057</v>
      </c>
      <c r="O536" s="6" t="s">
        <v>1807</v>
      </c>
      <c r="P536" s="6" t="s">
        <v>11084</v>
      </c>
      <c r="Q536" s="45"/>
      <c r="R536" s="6" t="s">
        <v>11057</v>
      </c>
    </row>
    <row r="537" ht="12.75" customHeight="1">
      <c r="A537" s="44">
        <v>2024.0</v>
      </c>
      <c r="B537" s="6" t="s">
        <v>11849</v>
      </c>
      <c r="C537" s="44">
        <v>2.0</v>
      </c>
      <c r="D537" s="44" t="s">
        <v>4916</v>
      </c>
      <c r="E537" s="6" t="s">
        <v>4917</v>
      </c>
      <c r="F537" s="6" t="s">
        <v>1905</v>
      </c>
      <c r="G537" s="6" t="s">
        <v>1924</v>
      </c>
      <c r="H537" s="6" t="s">
        <v>83</v>
      </c>
      <c r="I537" s="6" t="s">
        <v>4918</v>
      </c>
      <c r="J537" s="44">
        <v>2023.0</v>
      </c>
      <c r="K537" s="109"/>
      <c r="L537" s="6" t="s">
        <v>2771</v>
      </c>
      <c r="M537" s="6" t="s">
        <v>79</v>
      </c>
      <c r="N537" s="6" t="s">
        <v>11057</v>
      </c>
      <c r="O537" s="6" t="s">
        <v>1498</v>
      </c>
      <c r="P537" s="6" t="s">
        <v>676</v>
      </c>
      <c r="Q537" s="45">
        <v>2000.0</v>
      </c>
      <c r="R537" s="6" t="s">
        <v>11983</v>
      </c>
    </row>
    <row r="538" ht="12.75" customHeight="1">
      <c r="A538" s="44">
        <v>2024.0</v>
      </c>
      <c r="B538" s="6" t="s">
        <v>11849</v>
      </c>
      <c r="C538" s="44">
        <v>2.0</v>
      </c>
      <c r="D538" s="44" t="s">
        <v>3386</v>
      </c>
      <c r="E538" s="6" t="s">
        <v>3387</v>
      </c>
      <c r="F538" s="6" t="s">
        <v>1905</v>
      </c>
      <c r="G538" s="6" t="s">
        <v>1924</v>
      </c>
      <c r="H538" s="6" t="s">
        <v>39</v>
      </c>
      <c r="I538" s="6" t="s">
        <v>3388</v>
      </c>
      <c r="J538" s="44">
        <v>2023.0</v>
      </c>
      <c r="K538" s="109"/>
      <c r="L538" s="6" t="s">
        <v>88</v>
      </c>
      <c r="M538" s="6" t="s">
        <v>132</v>
      </c>
      <c r="N538" s="6" t="s">
        <v>11057</v>
      </c>
      <c r="O538" s="6" t="s">
        <v>1774</v>
      </c>
      <c r="P538" s="6" t="s">
        <v>888</v>
      </c>
      <c r="Q538" s="45">
        <v>10000.0</v>
      </c>
      <c r="R538" s="6" t="s">
        <v>11057</v>
      </c>
    </row>
    <row r="539" ht="12.75" customHeight="1">
      <c r="A539" s="44">
        <v>2024.0</v>
      </c>
      <c r="B539" s="6" t="s">
        <v>11849</v>
      </c>
      <c r="C539" s="44">
        <v>2.0</v>
      </c>
      <c r="D539" s="44" t="s">
        <v>10052</v>
      </c>
      <c r="E539" s="6" t="s">
        <v>10053</v>
      </c>
      <c r="F539" s="6" t="s">
        <v>1902</v>
      </c>
      <c r="G539" s="6" t="s">
        <v>1924</v>
      </c>
      <c r="H539" s="6" t="s">
        <v>77</v>
      </c>
      <c r="I539" s="6" t="s">
        <v>10054</v>
      </c>
      <c r="J539" s="44">
        <v>2023.0</v>
      </c>
      <c r="K539" s="109"/>
      <c r="L539" s="6" t="s">
        <v>79</v>
      </c>
      <c r="M539" s="6" t="s">
        <v>75</v>
      </c>
      <c r="N539" s="6" t="s">
        <v>11057</v>
      </c>
      <c r="O539" s="6" t="s">
        <v>1596</v>
      </c>
      <c r="P539" s="6" t="s">
        <v>9469</v>
      </c>
      <c r="Q539" s="45">
        <v>5000.0</v>
      </c>
      <c r="R539" s="6" t="s">
        <v>11984</v>
      </c>
    </row>
    <row r="540" ht="12.75" customHeight="1">
      <c r="A540" s="44">
        <v>2024.0</v>
      </c>
      <c r="B540" s="6" t="s">
        <v>11849</v>
      </c>
      <c r="C540" s="44">
        <v>2.0</v>
      </c>
      <c r="D540" s="44" t="s">
        <v>11752</v>
      </c>
      <c r="E540" s="6" t="s">
        <v>11753</v>
      </c>
      <c r="F540" s="6" t="s">
        <v>1902</v>
      </c>
      <c r="G540" s="6" t="s">
        <v>1924</v>
      </c>
      <c r="H540" s="6" t="s">
        <v>150</v>
      </c>
      <c r="I540" s="6" t="s">
        <v>11754</v>
      </c>
      <c r="J540" s="44">
        <v>2023.0</v>
      </c>
      <c r="K540" s="109"/>
      <c r="L540" s="6" t="s">
        <v>48</v>
      </c>
      <c r="M540" s="6" t="s">
        <v>127</v>
      </c>
      <c r="N540" s="6" t="s">
        <v>11057</v>
      </c>
      <c r="O540" s="6" t="s">
        <v>1418</v>
      </c>
      <c r="P540" s="6" t="s">
        <v>11084</v>
      </c>
      <c r="Q540" s="45"/>
      <c r="R540" s="6" t="s">
        <v>11057</v>
      </c>
    </row>
    <row r="541" ht="12.75" customHeight="1">
      <c r="A541" s="44">
        <v>2024.0</v>
      </c>
      <c r="B541" s="6" t="s">
        <v>11849</v>
      </c>
      <c r="C541" s="44">
        <v>2.0</v>
      </c>
      <c r="D541" s="44" t="s">
        <v>9196</v>
      </c>
      <c r="E541" s="6" t="s">
        <v>9197</v>
      </c>
      <c r="F541" s="6" t="s">
        <v>1905</v>
      </c>
      <c r="G541" s="6" t="s">
        <v>1924</v>
      </c>
      <c r="H541" s="6" t="s">
        <v>162</v>
      </c>
      <c r="I541" s="6" t="s">
        <v>9198</v>
      </c>
      <c r="J541" s="44">
        <v>2023.0</v>
      </c>
      <c r="K541" s="109"/>
      <c r="L541" s="6" t="s">
        <v>2041</v>
      </c>
      <c r="M541" s="6" t="s">
        <v>2630</v>
      </c>
      <c r="N541" s="6" t="s">
        <v>11057</v>
      </c>
      <c r="O541" s="6" t="s">
        <v>1455</v>
      </c>
      <c r="P541" s="6" t="s">
        <v>943</v>
      </c>
      <c r="Q541" s="45">
        <v>60000.0</v>
      </c>
      <c r="R541" s="6" t="s">
        <v>11985</v>
      </c>
    </row>
    <row r="542" ht="12.75" customHeight="1">
      <c r="A542" s="44">
        <v>2024.0</v>
      </c>
      <c r="B542" s="6" t="s">
        <v>11849</v>
      </c>
      <c r="C542" s="44">
        <v>2.0</v>
      </c>
      <c r="D542" s="44" t="s">
        <v>1979</v>
      </c>
      <c r="E542" s="6" t="s">
        <v>1980</v>
      </c>
      <c r="F542" s="6" t="s">
        <v>1902</v>
      </c>
      <c r="G542" s="6" t="s">
        <v>1924</v>
      </c>
      <c r="H542" s="6" t="s">
        <v>8</v>
      </c>
      <c r="I542" s="6" t="s">
        <v>1981</v>
      </c>
      <c r="J542" s="44">
        <v>2023.0</v>
      </c>
      <c r="K542" s="109"/>
      <c r="L542" s="6" t="s">
        <v>1926</v>
      </c>
      <c r="M542" s="6" t="s">
        <v>1982</v>
      </c>
      <c r="N542" s="6" t="s">
        <v>11057</v>
      </c>
      <c r="O542" s="6" t="s">
        <v>1614</v>
      </c>
      <c r="P542" s="6" t="s">
        <v>438</v>
      </c>
      <c r="Q542" s="45">
        <v>14000.0</v>
      </c>
      <c r="R542" s="6" t="s">
        <v>11057</v>
      </c>
    </row>
    <row r="543" ht="12.75" customHeight="1">
      <c r="A543" s="44">
        <v>2024.0</v>
      </c>
      <c r="B543" s="6" t="s">
        <v>11849</v>
      </c>
      <c r="C543" s="44">
        <v>2.0</v>
      </c>
      <c r="D543" s="44" t="s">
        <v>2613</v>
      </c>
      <c r="E543" s="6" t="s">
        <v>2614</v>
      </c>
      <c r="F543" s="6" t="s">
        <v>1905</v>
      </c>
      <c r="G543" s="6" t="s">
        <v>1952</v>
      </c>
      <c r="H543" s="6" t="s">
        <v>21</v>
      </c>
      <c r="I543" s="6" t="s">
        <v>2615</v>
      </c>
      <c r="J543" s="44">
        <v>2023.0</v>
      </c>
      <c r="K543" s="109"/>
      <c r="L543" s="6" t="s">
        <v>2505</v>
      </c>
      <c r="M543" s="6" t="s">
        <v>127</v>
      </c>
      <c r="N543" s="6" t="s">
        <v>11057</v>
      </c>
      <c r="O543" s="6" t="s">
        <v>1844</v>
      </c>
      <c r="P543" s="6" t="s">
        <v>364</v>
      </c>
      <c r="Q543" s="45">
        <v>16000.0</v>
      </c>
      <c r="R543" s="6" t="s">
        <v>11986</v>
      </c>
    </row>
    <row r="544" ht="12.75" customHeight="1">
      <c r="A544" s="44">
        <v>2024.0</v>
      </c>
      <c r="B544" s="6" t="s">
        <v>11849</v>
      </c>
      <c r="C544" s="44">
        <v>2.0</v>
      </c>
      <c r="D544" s="44" t="s">
        <v>5270</v>
      </c>
      <c r="E544" s="6" t="s">
        <v>5271</v>
      </c>
      <c r="F544" s="6" t="s">
        <v>1902</v>
      </c>
      <c r="G544" s="6" t="s">
        <v>2282</v>
      </c>
      <c r="H544" s="6" t="s">
        <v>89</v>
      </c>
      <c r="I544" s="6" t="s">
        <v>5272</v>
      </c>
      <c r="J544" s="44">
        <v>2023.0</v>
      </c>
      <c r="K544" s="109"/>
      <c r="L544" s="6" t="s">
        <v>2422</v>
      </c>
      <c r="M544" s="6" t="s">
        <v>5273</v>
      </c>
      <c r="N544" s="6" t="s">
        <v>11057</v>
      </c>
      <c r="O544" s="6" t="s">
        <v>1609</v>
      </c>
      <c r="P544" s="6" t="s">
        <v>699</v>
      </c>
      <c r="Q544" s="45">
        <v>1000.0</v>
      </c>
      <c r="R544" s="6" t="s">
        <v>11987</v>
      </c>
    </row>
    <row r="545" ht="12.75" customHeight="1">
      <c r="A545" s="44">
        <v>2024.0</v>
      </c>
      <c r="B545" s="6" t="s">
        <v>11849</v>
      </c>
      <c r="C545" s="44">
        <v>2.0</v>
      </c>
      <c r="D545" s="44" t="s">
        <v>9857</v>
      </c>
      <c r="E545" s="6" t="s">
        <v>9858</v>
      </c>
      <c r="F545" s="6" t="s">
        <v>1902</v>
      </c>
      <c r="G545" s="6" t="s">
        <v>1924</v>
      </c>
      <c r="H545" s="6" t="s">
        <v>53</v>
      </c>
      <c r="I545" s="6" t="s">
        <v>9859</v>
      </c>
      <c r="J545" s="44">
        <v>2023.0</v>
      </c>
      <c r="K545" s="109"/>
      <c r="L545" s="6" t="s">
        <v>79</v>
      </c>
      <c r="M545" s="6" t="s">
        <v>2125</v>
      </c>
      <c r="N545" s="6" t="s">
        <v>11057</v>
      </c>
      <c r="O545" s="6" t="s">
        <v>1846</v>
      </c>
      <c r="P545" s="6" t="s">
        <v>9469</v>
      </c>
      <c r="Q545" s="45">
        <v>2000.0</v>
      </c>
      <c r="R545" s="6" t="s">
        <v>11988</v>
      </c>
    </row>
    <row r="546" ht="12.75" customHeight="1">
      <c r="A546" s="44">
        <v>2024.0</v>
      </c>
      <c r="B546" s="6" t="s">
        <v>11849</v>
      </c>
      <c r="C546" s="44">
        <v>2.0</v>
      </c>
      <c r="D546" s="44" t="s">
        <v>10816</v>
      </c>
      <c r="E546" s="6" t="s">
        <v>10817</v>
      </c>
      <c r="F546" s="6" t="s">
        <v>1905</v>
      </c>
      <c r="G546" s="6" t="s">
        <v>1952</v>
      </c>
      <c r="H546" s="6" t="s">
        <v>142</v>
      </c>
      <c r="I546" s="6" t="s">
        <v>10818</v>
      </c>
      <c r="J546" s="44">
        <v>2023.0</v>
      </c>
      <c r="K546" s="109"/>
      <c r="L546" s="6" t="s">
        <v>102</v>
      </c>
      <c r="M546" s="6" t="s">
        <v>2111</v>
      </c>
      <c r="N546" s="6" t="s">
        <v>11057</v>
      </c>
      <c r="O546" s="6" t="s">
        <v>1879</v>
      </c>
      <c r="P546" s="6" t="s">
        <v>9469</v>
      </c>
      <c r="Q546" s="45">
        <v>2800.0</v>
      </c>
      <c r="R546" s="6" t="s">
        <v>11989</v>
      </c>
    </row>
    <row r="547" ht="12.75" customHeight="1">
      <c r="A547" s="44">
        <v>2024.0</v>
      </c>
      <c r="B547" s="6" t="s">
        <v>11849</v>
      </c>
      <c r="C547" s="44">
        <v>2.0</v>
      </c>
      <c r="D547" s="44" t="s">
        <v>3150</v>
      </c>
      <c r="E547" s="6" t="s">
        <v>3151</v>
      </c>
      <c r="F547" s="6" t="s">
        <v>1902</v>
      </c>
      <c r="G547" s="6" t="s">
        <v>1924</v>
      </c>
      <c r="H547" s="6" t="s">
        <v>36</v>
      </c>
      <c r="I547" s="6" t="s">
        <v>3152</v>
      </c>
      <c r="J547" s="44">
        <v>2023.0</v>
      </c>
      <c r="K547" s="109"/>
      <c r="L547" s="6" t="s">
        <v>3149</v>
      </c>
      <c r="M547" s="6" t="s">
        <v>2597</v>
      </c>
      <c r="N547" s="6" t="s">
        <v>11057</v>
      </c>
      <c r="O547" s="6" t="s">
        <v>1845</v>
      </c>
      <c r="P547" s="6" t="s">
        <v>232</v>
      </c>
      <c r="Q547" s="45">
        <v>24000.0</v>
      </c>
      <c r="R547" s="6" t="s">
        <v>11990</v>
      </c>
    </row>
    <row r="548" ht="12.75" customHeight="1">
      <c r="A548" s="44">
        <v>2024.0</v>
      </c>
      <c r="B548" s="6" t="s">
        <v>11849</v>
      </c>
      <c r="C548" s="44">
        <v>2.0</v>
      </c>
      <c r="D548" s="44" t="s">
        <v>3438</v>
      </c>
      <c r="E548" s="6" t="s">
        <v>3439</v>
      </c>
      <c r="F548" s="6" t="s">
        <v>1905</v>
      </c>
      <c r="G548" s="6" t="s">
        <v>1924</v>
      </c>
      <c r="H548" s="6" t="s">
        <v>41</v>
      </c>
      <c r="I548" s="6" t="s">
        <v>3440</v>
      </c>
      <c r="J548" s="44">
        <v>2023.0</v>
      </c>
      <c r="K548" s="109"/>
      <c r="L548" s="6" t="s">
        <v>127</v>
      </c>
      <c r="M548" s="6" t="s">
        <v>1982</v>
      </c>
      <c r="N548" s="6" t="s">
        <v>11057</v>
      </c>
      <c r="O548" s="6" t="s">
        <v>1578</v>
      </c>
      <c r="P548" s="6" t="s">
        <v>676</v>
      </c>
      <c r="Q548" s="45">
        <v>8000.0</v>
      </c>
      <c r="R548" s="6" t="s">
        <v>11991</v>
      </c>
    </row>
    <row r="549" ht="12.75" customHeight="1">
      <c r="A549" s="44">
        <v>2024.0</v>
      </c>
      <c r="B549" s="6" t="s">
        <v>11849</v>
      </c>
      <c r="C549" s="44">
        <v>2.0</v>
      </c>
      <c r="D549" s="44" t="s">
        <v>4362</v>
      </c>
      <c r="E549" s="6" t="s">
        <v>4363</v>
      </c>
      <c r="F549" s="6" t="s">
        <v>1905</v>
      </c>
      <c r="G549" s="6" t="s">
        <v>1944</v>
      </c>
      <c r="H549" s="6" t="s">
        <v>66</v>
      </c>
      <c r="I549" s="6" t="s">
        <v>4364</v>
      </c>
      <c r="J549" s="44">
        <v>2023.0</v>
      </c>
      <c r="K549" s="109"/>
      <c r="L549" s="6" t="s">
        <v>1968</v>
      </c>
      <c r="M549" s="6" t="s">
        <v>130</v>
      </c>
      <c r="N549" s="6" t="s">
        <v>11057</v>
      </c>
      <c r="O549" s="6" t="s">
        <v>1856</v>
      </c>
      <c r="P549" s="6" t="s">
        <v>1379</v>
      </c>
      <c r="Q549" s="45">
        <v>3000.0</v>
      </c>
      <c r="R549" s="6" t="s">
        <v>11057</v>
      </c>
    </row>
    <row r="550" ht="12.75" customHeight="1">
      <c r="A550" s="44">
        <v>2024.0</v>
      </c>
      <c r="B550" s="6" t="s">
        <v>11849</v>
      </c>
      <c r="C550" s="44">
        <v>2.0</v>
      </c>
      <c r="D550" s="44" t="s">
        <v>7369</v>
      </c>
      <c r="E550" s="6" t="s">
        <v>7370</v>
      </c>
      <c r="F550" s="6" t="s">
        <v>1902</v>
      </c>
      <c r="G550" s="6" t="s">
        <v>1924</v>
      </c>
      <c r="H550" s="6" t="s">
        <v>129</v>
      </c>
      <c r="I550" s="6" t="s">
        <v>7371</v>
      </c>
      <c r="J550" s="44">
        <v>2023.0</v>
      </c>
      <c r="K550" s="109"/>
      <c r="L550" s="6" t="s">
        <v>2314</v>
      </c>
      <c r="M550" s="6" t="s">
        <v>2369</v>
      </c>
      <c r="N550" s="6" t="s">
        <v>11057</v>
      </c>
      <c r="O550" s="6" t="s">
        <v>1791</v>
      </c>
      <c r="P550" s="6" t="s">
        <v>1190</v>
      </c>
      <c r="Q550" s="45">
        <v>6500.0</v>
      </c>
      <c r="R550" s="6" t="s">
        <v>11992</v>
      </c>
    </row>
    <row r="551" ht="12.75" customHeight="1">
      <c r="A551" s="44">
        <v>2024.0</v>
      </c>
      <c r="B551" s="6" t="s">
        <v>11849</v>
      </c>
      <c r="C551" s="44">
        <v>2.0</v>
      </c>
      <c r="D551" s="44" t="s">
        <v>11755</v>
      </c>
      <c r="E551" s="6" t="s">
        <v>11756</v>
      </c>
      <c r="F551" s="6" t="s">
        <v>1902</v>
      </c>
      <c r="G551" s="6" t="s">
        <v>1924</v>
      </c>
      <c r="H551" s="6" t="s">
        <v>120</v>
      </c>
      <c r="I551" s="6" t="s">
        <v>11757</v>
      </c>
      <c r="J551" s="44">
        <v>2023.0</v>
      </c>
      <c r="K551" s="109"/>
      <c r="L551" s="6" t="s">
        <v>2361</v>
      </c>
      <c r="M551" s="6" t="s">
        <v>3226</v>
      </c>
      <c r="N551" s="6" t="s">
        <v>11057</v>
      </c>
      <c r="O551" s="6" t="s">
        <v>1823</v>
      </c>
      <c r="P551" s="6" t="s">
        <v>11084</v>
      </c>
      <c r="Q551" s="45"/>
      <c r="R551" s="6" t="s">
        <v>11057</v>
      </c>
    </row>
    <row r="552" ht="12.75" customHeight="1">
      <c r="A552" s="44">
        <v>2024.0</v>
      </c>
      <c r="B552" s="6" t="s">
        <v>11849</v>
      </c>
      <c r="C552" s="44">
        <v>2.0</v>
      </c>
      <c r="D552" s="44" t="s">
        <v>9123</v>
      </c>
      <c r="E552" s="6" t="s">
        <v>9124</v>
      </c>
      <c r="F552" s="6" t="s">
        <v>1902</v>
      </c>
      <c r="G552" s="6" t="s">
        <v>1952</v>
      </c>
      <c r="H552" s="6" t="s">
        <v>156</v>
      </c>
      <c r="I552" s="6" t="s">
        <v>9125</v>
      </c>
      <c r="J552" s="44">
        <v>2023.0</v>
      </c>
      <c r="K552" s="109"/>
      <c r="L552" s="6" t="s">
        <v>2205</v>
      </c>
      <c r="M552" s="6" t="s">
        <v>3226</v>
      </c>
      <c r="N552" s="6" t="s">
        <v>11057</v>
      </c>
      <c r="O552" s="6" t="s">
        <v>1686</v>
      </c>
      <c r="P552" s="6" t="s">
        <v>1204</v>
      </c>
      <c r="Q552" s="45">
        <v>10000.0</v>
      </c>
      <c r="R552" s="6" t="s">
        <v>11993</v>
      </c>
    </row>
    <row r="553" ht="12.75" customHeight="1">
      <c r="A553" s="44">
        <v>2024.0</v>
      </c>
      <c r="B553" s="6" t="s">
        <v>11849</v>
      </c>
      <c r="C553" s="44">
        <v>2.0</v>
      </c>
      <c r="D553" s="44" t="s">
        <v>4652</v>
      </c>
      <c r="E553" s="6" t="s">
        <v>4653</v>
      </c>
      <c r="F553" s="6" t="s">
        <v>1902</v>
      </c>
      <c r="G553" s="6" t="s">
        <v>1924</v>
      </c>
      <c r="H553" s="6" t="s">
        <v>75</v>
      </c>
      <c r="I553" s="6" t="s">
        <v>4654</v>
      </c>
      <c r="J553" s="44">
        <v>2023.0</v>
      </c>
      <c r="K553" s="109"/>
      <c r="L553" s="6" t="s">
        <v>4620</v>
      </c>
      <c r="M553" s="6" t="s">
        <v>2391</v>
      </c>
      <c r="N553" s="6" t="s">
        <v>11057</v>
      </c>
      <c r="O553" s="6" t="s">
        <v>1614</v>
      </c>
      <c r="P553" s="6" t="s">
        <v>1277</v>
      </c>
      <c r="Q553" s="45">
        <v>2500.0</v>
      </c>
      <c r="R553" s="6" t="s">
        <v>11994</v>
      </c>
    </row>
    <row r="554" ht="12.75" customHeight="1">
      <c r="A554" s="44">
        <v>2024.0</v>
      </c>
      <c r="B554" s="6" t="s">
        <v>11849</v>
      </c>
      <c r="C554" s="44">
        <v>2.0</v>
      </c>
      <c r="D554" s="44" t="s">
        <v>8504</v>
      </c>
      <c r="E554" s="6" t="s">
        <v>8505</v>
      </c>
      <c r="F554" s="6" t="s">
        <v>1905</v>
      </c>
      <c r="G554" s="6" t="s">
        <v>1924</v>
      </c>
      <c r="H554" s="6" t="s">
        <v>144</v>
      </c>
      <c r="I554" s="6" t="s">
        <v>8506</v>
      </c>
      <c r="J554" s="44">
        <v>2023.0</v>
      </c>
      <c r="K554" s="109"/>
      <c r="L554" s="6" t="s">
        <v>130</v>
      </c>
      <c r="M554" s="6" t="s">
        <v>6445</v>
      </c>
      <c r="N554" s="6" t="s">
        <v>11057</v>
      </c>
      <c r="O554" s="6" t="s">
        <v>1846</v>
      </c>
      <c r="P554" s="6" t="s">
        <v>480</v>
      </c>
      <c r="Q554" s="45">
        <v>12500.0</v>
      </c>
      <c r="R554" s="6" t="s">
        <v>11057</v>
      </c>
    </row>
    <row r="555" ht="12.75" customHeight="1">
      <c r="A555" s="44">
        <v>2024.0</v>
      </c>
      <c r="B555" s="6" t="s">
        <v>11849</v>
      </c>
      <c r="C555" s="44">
        <v>2.0</v>
      </c>
      <c r="D555" s="44" t="s">
        <v>2119</v>
      </c>
      <c r="E555" s="6" t="s">
        <v>2120</v>
      </c>
      <c r="F555" s="6" t="s">
        <v>1902</v>
      </c>
      <c r="G555" s="6" t="s">
        <v>1924</v>
      </c>
      <c r="H555" s="6" t="s">
        <v>11</v>
      </c>
      <c r="I555" s="6" t="s">
        <v>2121</v>
      </c>
      <c r="J555" s="44">
        <v>2023.0</v>
      </c>
      <c r="K555" s="109"/>
      <c r="L555" s="6" t="s">
        <v>130</v>
      </c>
      <c r="M555" s="6" t="s">
        <v>1978</v>
      </c>
      <c r="N555" s="6" t="s">
        <v>11057</v>
      </c>
      <c r="O555" s="6" t="s">
        <v>1578</v>
      </c>
      <c r="P555" s="6" t="s">
        <v>743</v>
      </c>
      <c r="Q555" s="45">
        <v>1000.0</v>
      </c>
      <c r="R555" s="6" t="s">
        <v>11995</v>
      </c>
    </row>
    <row r="556" ht="12.75" customHeight="1">
      <c r="A556" s="44">
        <v>2024.0</v>
      </c>
      <c r="B556" s="6" t="s">
        <v>11849</v>
      </c>
      <c r="C556" s="44">
        <v>2.0</v>
      </c>
      <c r="D556" s="44" t="s">
        <v>9528</v>
      </c>
      <c r="E556" s="6" t="s">
        <v>9529</v>
      </c>
      <c r="F556" s="6" t="s">
        <v>1905</v>
      </c>
      <c r="G556" s="6" t="s">
        <v>1924</v>
      </c>
      <c r="H556" s="6" t="s">
        <v>16</v>
      </c>
      <c r="I556" s="6" t="s">
        <v>9530</v>
      </c>
      <c r="J556" s="44">
        <v>2023.0</v>
      </c>
      <c r="K556" s="109"/>
      <c r="L556" s="6" t="s">
        <v>88</v>
      </c>
      <c r="M556" s="6" t="s">
        <v>4934</v>
      </c>
      <c r="N556" s="6" t="s">
        <v>11057</v>
      </c>
      <c r="O556" s="6" t="s">
        <v>1614</v>
      </c>
      <c r="P556" s="6" t="s">
        <v>9465</v>
      </c>
      <c r="Q556" s="45">
        <v>14000.0</v>
      </c>
      <c r="R556" s="6" t="s">
        <v>11996</v>
      </c>
    </row>
    <row r="557" ht="12.75" customHeight="1">
      <c r="A557" s="44">
        <v>2024.0</v>
      </c>
      <c r="B557" s="6" t="s">
        <v>11849</v>
      </c>
      <c r="C557" s="44">
        <v>2.0</v>
      </c>
      <c r="D557" s="44" t="s">
        <v>11758</v>
      </c>
      <c r="E557" s="6" t="s">
        <v>11759</v>
      </c>
      <c r="F557" s="6" t="s">
        <v>1902</v>
      </c>
      <c r="G557" s="6" t="s">
        <v>1924</v>
      </c>
      <c r="H557" s="6" t="s">
        <v>16</v>
      </c>
      <c r="I557" s="6" t="s">
        <v>11760</v>
      </c>
      <c r="J557" s="44">
        <v>2023.0</v>
      </c>
      <c r="K557" s="109"/>
      <c r="L557" s="6" t="s">
        <v>88</v>
      </c>
      <c r="M557" s="6" t="s">
        <v>48</v>
      </c>
      <c r="N557" s="6" t="s">
        <v>11057</v>
      </c>
      <c r="O557" s="6" t="s">
        <v>1614</v>
      </c>
      <c r="P557" s="6" t="s">
        <v>11084</v>
      </c>
      <c r="Q557" s="45"/>
      <c r="R557" s="6" t="s">
        <v>11057</v>
      </c>
    </row>
    <row r="558" ht="12.75" customHeight="1">
      <c r="A558" s="44">
        <v>2024.0</v>
      </c>
      <c r="B558" s="6" t="s">
        <v>11849</v>
      </c>
      <c r="C558" s="44">
        <v>2.0</v>
      </c>
      <c r="D558" s="44" t="s">
        <v>10905</v>
      </c>
      <c r="E558" s="6" t="s">
        <v>10906</v>
      </c>
      <c r="F558" s="6" t="s">
        <v>1905</v>
      </c>
      <c r="G558" s="6" t="s">
        <v>1924</v>
      </c>
      <c r="H558" s="6" t="s">
        <v>150</v>
      </c>
      <c r="I558" s="6" t="s">
        <v>10907</v>
      </c>
      <c r="J558" s="44">
        <v>2023.0</v>
      </c>
      <c r="K558" s="109"/>
      <c r="L558" s="6" t="s">
        <v>48</v>
      </c>
      <c r="M558" s="6" t="s">
        <v>112</v>
      </c>
      <c r="N558" s="6" t="s">
        <v>11057</v>
      </c>
      <c r="O558" s="6" t="s">
        <v>1567</v>
      </c>
      <c r="P558" s="6" t="s">
        <v>9469</v>
      </c>
      <c r="Q558" s="45">
        <v>4000.0</v>
      </c>
      <c r="R558" s="6" t="s">
        <v>11997</v>
      </c>
    </row>
    <row r="559" ht="12.75" customHeight="1">
      <c r="A559" s="44">
        <v>2024.0</v>
      </c>
      <c r="B559" s="6" t="s">
        <v>11849</v>
      </c>
      <c r="C559" s="44">
        <v>2.0</v>
      </c>
      <c r="D559" s="44" t="s">
        <v>11761</v>
      </c>
      <c r="E559" s="6" t="s">
        <v>11762</v>
      </c>
      <c r="F559" s="6" t="s">
        <v>1905</v>
      </c>
      <c r="G559" s="6" t="s">
        <v>1924</v>
      </c>
      <c r="H559" s="6" t="s">
        <v>156</v>
      </c>
      <c r="I559" s="6" t="s">
        <v>11763</v>
      </c>
      <c r="J559" s="44">
        <v>2023.0</v>
      </c>
      <c r="K559" s="109"/>
      <c r="L559" s="6" t="s">
        <v>2205</v>
      </c>
      <c r="M559" s="6" t="s">
        <v>2484</v>
      </c>
      <c r="N559" s="6" t="s">
        <v>11057</v>
      </c>
      <c r="O559" s="6" t="s">
        <v>1418</v>
      </c>
      <c r="P559" s="6" t="s">
        <v>11084</v>
      </c>
      <c r="Q559" s="45"/>
      <c r="R559" s="6" t="s">
        <v>11057</v>
      </c>
    </row>
    <row r="560" ht="12.75" customHeight="1">
      <c r="A560" s="44">
        <v>2024.0</v>
      </c>
      <c r="B560" s="6" t="s">
        <v>11849</v>
      </c>
      <c r="C560" s="44">
        <v>2.0</v>
      </c>
      <c r="D560" s="44" t="s">
        <v>10182</v>
      </c>
      <c r="E560" s="6" t="s">
        <v>10183</v>
      </c>
      <c r="F560" s="6" t="s">
        <v>1902</v>
      </c>
      <c r="G560" s="6" t="s">
        <v>1924</v>
      </c>
      <c r="H560" s="6" t="s">
        <v>90</v>
      </c>
      <c r="I560" s="6" t="s">
        <v>10184</v>
      </c>
      <c r="J560" s="44">
        <v>2023.0</v>
      </c>
      <c r="K560" s="109"/>
      <c r="L560" s="6" t="s">
        <v>111</v>
      </c>
      <c r="M560" s="6" t="s">
        <v>2104</v>
      </c>
      <c r="N560" s="6" t="s">
        <v>11057</v>
      </c>
      <c r="O560" s="6" t="s">
        <v>1464</v>
      </c>
      <c r="P560" s="6" t="s">
        <v>9465</v>
      </c>
      <c r="Q560" s="45"/>
      <c r="R560" s="6" t="s">
        <v>11998</v>
      </c>
    </row>
    <row r="561" ht="12.75" customHeight="1">
      <c r="A561" s="44">
        <v>2024.0</v>
      </c>
      <c r="B561" s="6" t="s">
        <v>11849</v>
      </c>
      <c r="C561" s="44">
        <v>2.0</v>
      </c>
      <c r="D561" s="44" t="s">
        <v>11764</v>
      </c>
      <c r="E561" s="6" t="s">
        <v>11765</v>
      </c>
      <c r="F561" s="6" t="s">
        <v>1905</v>
      </c>
      <c r="G561" s="6" t="s">
        <v>1924</v>
      </c>
      <c r="H561" s="6" t="s">
        <v>147</v>
      </c>
      <c r="I561" s="6" t="s">
        <v>11766</v>
      </c>
      <c r="J561" s="44">
        <v>2023.0</v>
      </c>
      <c r="K561" s="109"/>
      <c r="L561" s="6" t="s">
        <v>79</v>
      </c>
      <c r="M561" s="6" t="s">
        <v>107</v>
      </c>
      <c r="N561" s="6" t="s">
        <v>11057</v>
      </c>
      <c r="O561" s="6" t="s">
        <v>11767</v>
      </c>
      <c r="P561" s="6" t="s">
        <v>11084</v>
      </c>
      <c r="Q561" s="45"/>
      <c r="R561" s="6" t="s">
        <v>11057</v>
      </c>
    </row>
    <row r="562" ht="12.75" customHeight="1">
      <c r="A562" s="44">
        <v>2024.0</v>
      </c>
      <c r="B562" s="6" t="s">
        <v>11849</v>
      </c>
      <c r="C562" s="44">
        <v>2.0</v>
      </c>
      <c r="D562" s="44" t="s">
        <v>8664</v>
      </c>
      <c r="E562" s="6" t="s">
        <v>8665</v>
      </c>
      <c r="F562" s="6" t="s">
        <v>1905</v>
      </c>
      <c r="G562" s="6" t="s">
        <v>1952</v>
      </c>
      <c r="H562" s="6" t="s">
        <v>147</v>
      </c>
      <c r="I562" s="6" t="s">
        <v>8666</v>
      </c>
      <c r="J562" s="44">
        <v>2023.0</v>
      </c>
      <c r="K562" s="109"/>
      <c r="L562" s="6" t="s">
        <v>79</v>
      </c>
      <c r="M562" s="6" t="s">
        <v>2296</v>
      </c>
      <c r="N562" s="6" t="s">
        <v>11057</v>
      </c>
      <c r="O562" s="6" t="s">
        <v>1480</v>
      </c>
      <c r="P562" s="6" t="s">
        <v>1008</v>
      </c>
      <c r="Q562" s="45">
        <v>10000.0</v>
      </c>
      <c r="R562" s="6" t="s">
        <v>11999</v>
      </c>
    </row>
    <row r="563" ht="12.75" customHeight="1">
      <c r="A563" s="44">
        <v>2024.0</v>
      </c>
      <c r="B563" s="6" t="s">
        <v>11849</v>
      </c>
      <c r="C563" s="44">
        <v>2.0</v>
      </c>
      <c r="D563" s="44" t="s">
        <v>5758</v>
      </c>
      <c r="E563" s="6" t="s">
        <v>5759</v>
      </c>
      <c r="F563" s="6" t="s">
        <v>1905</v>
      </c>
      <c r="G563" s="6" t="s">
        <v>1924</v>
      </c>
      <c r="H563" s="6" t="s">
        <v>98</v>
      </c>
      <c r="I563" s="6" t="s">
        <v>5760</v>
      </c>
      <c r="J563" s="44">
        <v>2023.0</v>
      </c>
      <c r="K563" s="109"/>
      <c r="L563" s="6" t="s">
        <v>1978</v>
      </c>
      <c r="M563" s="6" t="s">
        <v>147</v>
      </c>
      <c r="N563" s="6" t="s">
        <v>11057</v>
      </c>
      <c r="O563" s="6" t="s">
        <v>1839</v>
      </c>
      <c r="P563" s="6" t="s">
        <v>1099</v>
      </c>
      <c r="Q563" s="45">
        <v>2000.0</v>
      </c>
      <c r="R563" s="6" t="s">
        <v>11057</v>
      </c>
    </row>
    <row r="564" ht="12.75" customHeight="1">
      <c r="A564" s="44">
        <v>2024.0</v>
      </c>
      <c r="B564" s="6" t="s">
        <v>11849</v>
      </c>
      <c r="C564" s="44">
        <v>2.0</v>
      </c>
      <c r="D564" s="44" t="s">
        <v>11768</v>
      </c>
      <c r="E564" s="6" t="s">
        <v>11769</v>
      </c>
      <c r="F564" s="6" t="s">
        <v>1902</v>
      </c>
      <c r="G564" s="6" t="s">
        <v>1924</v>
      </c>
      <c r="H564" s="6" t="s">
        <v>155</v>
      </c>
      <c r="I564" s="6" t="s">
        <v>11770</v>
      </c>
      <c r="J564" s="44">
        <v>2023.0</v>
      </c>
      <c r="K564" s="109"/>
      <c r="L564" s="6" t="s">
        <v>88</v>
      </c>
      <c r="M564" s="6" t="s">
        <v>11771</v>
      </c>
      <c r="N564" s="6" t="s">
        <v>11057</v>
      </c>
      <c r="O564" s="6" t="s">
        <v>1501</v>
      </c>
      <c r="P564" s="6" t="s">
        <v>11084</v>
      </c>
      <c r="Q564" s="45"/>
      <c r="R564" s="6" t="s">
        <v>11057</v>
      </c>
    </row>
    <row r="565" ht="12.75" customHeight="1">
      <c r="A565" s="44">
        <v>2024.0</v>
      </c>
      <c r="B565" s="6" t="s">
        <v>11849</v>
      </c>
      <c r="C565" s="44">
        <v>2.0</v>
      </c>
      <c r="D565" s="44" t="s">
        <v>9023</v>
      </c>
      <c r="E565" s="6" t="s">
        <v>9024</v>
      </c>
      <c r="F565" s="6" t="s">
        <v>1905</v>
      </c>
      <c r="G565" s="6" t="s">
        <v>1924</v>
      </c>
      <c r="H565" s="6" t="s">
        <v>155</v>
      </c>
      <c r="I565" s="6" t="s">
        <v>9025</v>
      </c>
      <c r="J565" s="44">
        <v>2023.0</v>
      </c>
      <c r="K565" s="109"/>
      <c r="L565" s="6" t="s">
        <v>88</v>
      </c>
      <c r="M565" s="6" t="s">
        <v>2477</v>
      </c>
      <c r="N565" s="6" t="s">
        <v>11057</v>
      </c>
      <c r="O565" s="6" t="s">
        <v>1693</v>
      </c>
      <c r="P565" s="6" t="s">
        <v>1250</v>
      </c>
      <c r="Q565" s="45">
        <v>11000.0</v>
      </c>
      <c r="R565" s="6" t="s">
        <v>12000</v>
      </c>
    </row>
    <row r="566" ht="12.75" customHeight="1">
      <c r="A566" s="44">
        <v>2024.0</v>
      </c>
      <c r="B566" s="6" t="s">
        <v>11849</v>
      </c>
      <c r="C566" s="44">
        <v>2.0</v>
      </c>
      <c r="D566" s="44" t="s">
        <v>2122</v>
      </c>
      <c r="E566" s="6" t="s">
        <v>2123</v>
      </c>
      <c r="F566" s="6" t="s">
        <v>1902</v>
      </c>
      <c r="G566" s="6" t="s">
        <v>1924</v>
      </c>
      <c r="H566" s="6" t="s">
        <v>11</v>
      </c>
      <c r="I566" s="6" t="s">
        <v>2124</v>
      </c>
      <c r="J566" s="44">
        <v>2023.0</v>
      </c>
      <c r="K566" s="109"/>
      <c r="L566" s="6" t="s">
        <v>130</v>
      </c>
      <c r="M566" s="6" t="s">
        <v>2125</v>
      </c>
      <c r="N566" s="6" t="s">
        <v>11057</v>
      </c>
      <c r="O566" s="6" t="s">
        <v>1873</v>
      </c>
      <c r="P566" s="6" t="s">
        <v>426</v>
      </c>
      <c r="Q566" s="45">
        <v>3000.0</v>
      </c>
      <c r="R566" s="6" t="s">
        <v>12001</v>
      </c>
    </row>
    <row r="567" ht="12.75" customHeight="1">
      <c r="A567" s="44">
        <v>2024.0</v>
      </c>
      <c r="B567" s="6" t="s">
        <v>11849</v>
      </c>
      <c r="C567" s="44">
        <v>2.0</v>
      </c>
      <c r="D567" s="44" t="s">
        <v>11772</v>
      </c>
      <c r="E567" s="6" t="s">
        <v>11773</v>
      </c>
      <c r="F567" s="6" t="s">
        <v>1902</v>
      </c>
      <c r="G567" s="6" t="s">
        <v>1924</v>
      </c>
      <c r="H567" s="6" t="s">
        <v>144</v>
      </c>
      <c r="I567" s="6" t="s">
        <v>11774</v>
      </c>
      <c r="J567" s="44">
        <v>2023.0</v>
      </c>
      <c r="K567" s="109"/>
      <c r="L567" s="6" t="s">
        <v>130</v>
      </c>
      <c r="M567" s="6" t="s">
        <v>2314</v>
      </c>
      <c r="N567" s="6" t="s">
        <v>11057</v>
      </c>
      <c r="O567" s="6" t="s">
        <v>1693</v>
      </c>
      <c r="P567" s="6" t="s">
        <v>11084</v>
      </c>
      <c r="Q567" s="45"/>
      <c r="R567" s="6" t="s">
        <v>11057</v>
      </c>
    </row>
    <row r="568" ht="12.75" customHeight="1">
      <c r="A568" s="44">
        <v>2024.0</v>
      </c>
      <c r="B568" s="6" t="s">
        <v>11849</v>
      </c>
      <c r="C568" s="44">
        <v>2.0</v>
      </c>
      <c r="D568" s="44" t="s">
        <v>4004</v>
      </c>
      <c r="E568" s="6" t="s">
        <v>4005</v>
      </c>
      <c r="F568" s="6" t="s">
        <v>1902</v>
      </c>
      <c r="G568" s="6" t="s">
        <v>1952</v>
      </c>
      <c r="H568" s="6" t="s">
        <v>55</v>
      </c>
      <c r="I568" s="6" t="s">
        <v>4006</v>
      </c>
      <c r="J568" s="44">
        <v>2023.0</v>
      </c>
      <c r="K568" s="109"/>
      <c r="L568" s="6" t="s">
        <v>56</v>
      </c>
      <c r="M568" s="6" t="s">
        <v>1978</v>
      </c>
      <c r="N568" s="6" t="s">
        <v>11057</v>
      </c>
      <c r="O568" s="6" t="s">
        <v>1839</v>
      </c>
      <c r="P568" s="6" t="s">
        <v>244</v>
      </c>
      <c r="Q568" s="45">
        <v>7500.0</v>
      </c>
      <c r="R568" s="6" t="s">
        <v>12002</v>
      </c>
    </row>
    <row r="569" ht="12.75" customHeight="1">
      <c r="A569" s="44">
        <v>2024.0</v>
      </c>
      <c r="B569" s="6" t="s">
        <v>11849</v>
      </c>
      <c r="C569" s="44">
        <v>2.0</v>
      </c>
      <c r="D569" s="44" t="s">
        <v>10908</v>
      </c>
      <c r="E569" s="6" t="s">
        <v>10909</v>
      </c>
      <c r="F569" s="6" t="s">
        <v>1902</v>
      </c>
      <c r="G569" s="6" t="s">
        <v>1924</v>
      </c>
      <c r="H569" s="6" t="s">
        <v>150</v>
      </c>
      <c r="I569" s="6" t="s">
        <v>10910</v>
      </c>
      <c r="J569" s="44">
        <v>2023.0</v>
      </c>
      <c r="K569" s="109"/>
      <c r="L569" s="6" t="s">
        <v>48</v>
      </c>
      <c r="M569" s="6" t="s">
        <v>1954</v>
      </c>
      <c r="N569" s="6" t="s">
        <v>11057</v>
      </c>
      <c r="O569" s="6" t="s">
        <v>1669</v>
      </c>
      <c r="P569" s="6" t="s">
        <v>9469</v>
      </c>
      <c r="Q569" s="45">
        <v>8000.0</v>
      </c>
      <c r="R569" s="6" t="s">
        <v>12003</v>
      </c>
    </row>
    <row r="570" ht="12.75" customHeight="1">
      <c r="A570" s="44">
        <v>2024.0</v>
      </c>
      <c r="B570" s="6" t="s">
        <v>11849</v>
      </c>
      <c r="C570" s="44">
        <v>2.0</v>
      </c>
      <c r="D570" s="44" t="s">
        <v>10976</v>
      </c>
      <c r="E570" s="6" t="s">
        <v>10977</v>
      </c>
      <c r="F570" s="6" t="s">
        <v>1905</v>
      </c>
      <c r="G570" s="6" t="s">
        <v>1952</v>
      </c>
      <c r="H570" s="6" t="s">
        <v>156</v>
      </c>
      <c r="I570" s="6" t="s">
        <v>10978</v>
      </c>
      <c r="J570" s="44">
        <v>2023.0</v>
      </c>
      <c r="K570" s="109"/>
      <c r="L570" s="6" t="s">
        <v>2205</v>
      </c>
      <c r="M570" s="6" t="s">
        <v>7607</v>
      </c>
      <c r="N570" s="6" t="s">
        <v>11057</v>
      </c>
      <c r="O570" s="6" t="s">
        <v>10979</v>
      </c>
      <c r="P570" s="6" t="s">
        <v>9469</v>
      </c>
      <c r="Q570" s="45">
        <v>3000.0</v>
      </c>
      <c r="R570" s="6" t="s">
        <v>12004</v>
      </c>
    </row>
    <row r="571" ht="12.75" customHeight="1">
      <c r="A571" s="44">
        <v>2024.0</v>
      </c>
      <c r="B571" s="6" t="s">
        <v>11849</v>
      </c>
      <c r="C571" s="44">
        <v>2.0</v>
      </c>
      <c r="D571" s="44" t="s">
        <v>3389</v>
      </c>
      <c r="E571" s="6" t="s">
        <v>3390</v>
      </c>
      <c r="F571" s="6" t="s">
        <v>1905</v>
      </c>
      <c r="G571" s="6" t="s">
        <v>1924</v>
      </c>
      <c r="H571" s="6" t="s">
        <v>39</v>
      </c>
      <c r="I571" s="6" t="s">
        <v>3391</v>
      </c>
      <c r="J571" s="44">
        <v>2023.0</v>
      </c>
      <c r="K571" s="109"/>
      <c r="L571" s="6" t="s">
        <v>88</v>
      </c>
      <c r="M571" s="6" t="s">
        <v>3392</v>
      </c>
      <c r="N571" s="6" t="s">
        <v>11057</v>
      </c>
      <c r="O571" s="6" t="s">
        <v>1774</v>
      </c>
      <c r="P571" s="6" t="s">
        <v>694</v>
      </c>
      <c r="Q571" s="45">
        <v>18000.0</v>
      </c>
      <c r="R571" s="6" t="s">
        <v>12005</v>
      </c>
    </row>
    <row r="572" ht="12.75" customHeight="1">
      <c r="A572" s="44">
        <v>2024.0</v>
      </c>
      <c r="B572" s="6" t="s">
        <v>11849</v>
      </c>
      <c r="C572" s="44">
        <v>2.0</v>
      </c>
      <c r="D572" s="44" t="s">
        <v>4365</v>
      </c>
      <c r="E572" s="6" t="s">
        <v>4366</v>
      </c>
      <c r="F572" s="6" t="s">
        <v>1905</v>
      </c>
      <c r="G572" s="6" t="s">
        <v>1924</v>
      </c>
      <c r="H572" s="6" t="s">
        <v>66</v>
      </c>
      <c r="I572" s="6" t="s">
        <v>4367</v>
      </c>
      <c r="J572" s="44">
        <v>2023.0</v>
      </c>
      <c r="K572" s="109"/>
      <c r="L572" s="6" t="s">
        <v>1968</v>
      </c>
      <c r="M572" s="6" t="s">
        <v>3337</v>
      </c>
      <c r="N572" s="6" t="s">
        <v>11057</v>
      </c>
      <c r="O572" s="6" t="s">
        <v>1879</v>
      </c>
      <c r="P572" s="6" t="s">
        <v>888</v>
      </c>
      <c r="Q572" s="45">
        <v>10000.0</v>
      </c>
      <c r="R572" s="6" t="s">
        <v>11057</v>
      </c>
    </row>
    <row r="573" ht="12.75" customHeight="1">
      <c r="A573" s="44"/>
      <c r="C573" s="44"/>
      <c r="D573" s="44"/>
      <c r="J573" s="44"/>
      <c r="K573" s="44"/>
      <c r="Q573" s="45"/>
    </row>
    <row r="574" ht="12.75" customHeight="1">
      <c r="A574" s="44"/>
      <c r="C574" s="44"/>
      <c r="D574" s="44"/>
      <c r="J574" s="44"/>
      <c r="K574" s="44"/>
      <c r="Q574" s="45"/>
    </row>
    <row r="575" ht="12.75" customHeight="1">
      <c r="A575" s="44"/>
      <c r="C575" s="44"/>
      <c r="D575" s="44"/>
      <c r="J575" s="44"/>
      <c r="K575" s="44"/>
      <c r="Q575" s="45"/>
    </row>
    <row r="576" ht="12.75" customHeight="1">
      <c r="A576" s="44"/>
      <c r="C576" s="44"/>
      <c r="D576" s="44"/>
      <c r="J576" s="44"/>
      <c r="K576" s="44"/>
      <c r="Q576" s="45"/>
    </row>
    <row r="577" ht="12.75" customHeight="1">
      <c r="A577" s="44"/>
      <c r="C577" s="44"/>
      <c r="D577" s="44"/>
      <c r="J577" s="44"/>
      <c r="K577" s="44"/>
      <c r="Q577" s="45"/>
    </row>
    <row r="578" ht="12.75" customHeight="1">
      <c r="A578" s="44"/>
      <c r="C578" s="44"/>
      <c r="D578" s="44"/>
      <c r="J578" s="44"/>
      <c r="K578" s="44"/>
      <c r="Q578" s="45"/>
    </row>
    <row r="579" ht="12.75" customHeight="1">
      <c r="A579" s="44"/>
      <c r="C579" s="44"/>
      <c r="D579" s="44"/>
      <c r="J579" s="44"/>
      <c r="K579" s="44"/>
      <c r="Q579" s="45"/>
    </row>
    <row r="580" ht="12.75" customHeight="1">
      <c r="A580" s="44"/>
      <c r="C580" s="44"/>
      <c r="D580" s="44"/>
      <c r="J580" s="44"/>
      <c r="K580" s="44"/>
      <c r="Q580" s="45"/>
    </row>
    <row r="581" ht="12.75" customHeight="1">
      <c r="A581" s="44"/>
      <c r="C581" s="44"/>
      <c r="D581" s="44"/>
      <c r="J581" s="44"/>
      <c r="K581" s="44"/>
      <c r="Q581" s="45"/>
    </row>
    <row r="582" ht="12.75" customHeight="1">
      <c r="A582" s="44"/>
      <c r="C582" s="44"/>
      <c r="D582" s="44"/>
      <c r="J582" s="44"/>
      <c r="K582" s="44"/>
      <c r="Q582" s="45"/>
    </row>
    <row r="583" ht="12.75" customHeight="1">
      <c r="A583" s="44"/>
      <c r="C583" s="44"/>
      <c r="D583" s="44"/>
      <c r="J583" s="44"/>
      <c r="K583" s="44"/>
      <c r="Q583" s="45"/>
    </row>
    <row r="584" ht="12.75" customHeight="1">
      <c r="A584" s="44"/>
      <c r="C584" s="44"/>
      <c r="D584" s="44"/>
      <c r="J584" s="44"/>
      <c r="K584" s="44"/>
      <c r="Q584" s="45"/>
    </row>
    <row r="585" ht="12.75" customHeight="1">
      <c r="A585" s="44"/>
      <c r="C585" s="44"/>
      <c r="D585" s="44"/>
      <c r="J585" s="44"/>
      <c r="K585" s="44"/>
      <c r="Q585" s="45"/>
    </row>
    <row r="586" ht="12.75" customHeight="1">
      <c r="A586" s="44"/>
      <c r="C586" s="44"/>
      <c r="D586" s="44"/>
      <c r="J586" s="44"/>
      <c r="K586" s="44"/>
      <c r="Q586" s="45"/>
    </row>
    <row r="587" ht="12.75" customHeight="1">
      <c r="A587" s="44"/>
      <c r="C587" s="44"/>
      <c r="D587" s="44"/>
      <c r="J587" s="44"/>
      <c r="K587" s="44"/>
      <c r="Q587" s="45"/>
    </row>
    <row r="588" ht="12.75" customHeight="1">
      <c r="A588" s="44"/>
      <c r="C588" s="44"/>
      <c r="D588" s="44"/>
      <c r="J588" s="44"/>
      <c r="K588" s="44"/>
      <c r="Q588" s="45"/>
    </row>
    <row r="589" ht="12.75" customHeight="1">
      <c r="A589" s="44"/>
      <c r="C589" s="44"/>
      <c r="D589" s="44"/>
      <c r="J589" s="44"/>
      <c r="K589" s="44"/>
      <c r="Q589" s="45"/>
    </row>
    <row r="590" ht="12.75" customHeight="1">
      <c r="A590" s="44"/>
      <c r="C590" s="44"/>
      <c r="D590" s="44"/>
      <c r="J590" s="44"/>
      <c r="K590" s="44"/>
      <c r="Q590" s="45"/>
    </row>
    <row r="591" ht="12.75" customHeight="1">
      <c r="A591" s="44"/>
      <c r="C591" s="44"/>
      <c r="D591" s="44"/>
      <c r="J591" s="44"/>
      <c r="K591" s="44"/>
      <c r="Q591" s="45"/>
    </row>
    <row r="592" ht="12.75" customHeight="1">
      <c r="A592" s="44"/>
      <c r="C592" s="44"/>
      <c r="D592" s="44"/>
      <c r="J592" s="44"/>
      <c r="K592" s="44"/>
      <c r="Q592" s="45"/>
    </row>
    <row r="593" ht="12.75" customHeight="1">
      <c r="A593" s="44"/>
      <c r="C593" s="44"/>
      <c r="D593" s="44"/>
      <c r="J593" s="44"/>
      <c r="K593" s="44"/>
      <c r="Q593" s="45"/>
    </row>
    <row r="594" ht="12.75" customHeight="1">
      <c r="A594" s="44"/>
      <c r="C594" s="44"/>
      <c r="D594" s="44"/>
      <c r="J594" s="44"/>
      <c r="K594" s="44"/>
      <c r="Q594" s="45"/>
    </row>
    <row r="595" ht="12.75" customHeight="1">
      <c r="A595" s="44"/>
      <c r="C595" s="44"/>
      <c r="D595" s="44"/>
      <c r="J595" s="44"/>
      <c r="K595" s="44"/>
      <c r="Q595" s="45"/>
    </row>
    <row r="596" ht="12.75" customHeight="1">
      <c r="A596" s="44"/>
      <c r="C596" s="44"/>
      <c r="D596" s="44"/>
      <c r="J596" s="44"/>
      <c r="K596" s="44"/>
      <c r="Q596" s="45"/>
    </row>
    <row r="597" ht="12.75" customHeight="1">
      <c r="A597" s="44"/>
      <c r="C597" s="44"/>
      <c r="D597" s="44"/>
      <c r="J597" s="44"/>
      <c r="K597" s="44"/>
      <c r="Q597" s="45"/>
    </row>
    <row r="598" ht="12.75" customHeight="1">
      <c r="A598" s="44"/>
      <c r="C598" s="44"/>
      <c r="D598" s="44"/>
      <c r="J598" s="44"/>
      <c r="K598" s="44"/>
      <c r="Q598" s="45"/>
    </row>
    <row r="599" ht="12.75" customHeight="1">
      <c r="A599" s="44"/>
      <c r="C599" s="44"/>
      <c r="D599" s="44"/>
      <c r="J599" s="44"/>
      <c r="K599" s="44"/>
      <c r="Q599" s="45"/>
    </row>
    <row r="600" ht="12.75" customHeight="1">
      <c r="A600" s="44"/>
      <c r="C600" s="44"/>
      <c r="D600" s="44"/>
      <c r="J600" s="44"/>
      <c r="K600" s="44"/>
      <c r="Q600" s="45"/>
    </row>
    <row r="601" ht="12.75" customHeight="1">
      <c r="A601" s="44"/>
      <c r="C601" s="44"/>
      <c r="D601" s="44"/>
      <c r="J601" s="44"/>
      <c r="K601" s="44"/>
      <c r="Q601" s="45"/>
    </row>
    <row r="602" ht="12.75" customHeight="1">
      <c r="A602" s="44"/>
      <c r="C602" s="44"/>
      <c r="D602" s="44"/>
      <c r="J602" s="44"/>
      <c r="K602" s="44"/>
      <c r="Q602" s="45"/>
    </row>
    <row r="603" ht="12.75" customHeight="1">
      <c r="A603" s="44"/>
      <c r="C603" s="44"/>
      <c r="D603" s="44"/>
      <c r="J603" s="44"/>
      <c r="K603" s="44"/>
      <c r="Q603" s="45"/>
    </row>
    <row r="604" ht="12.75" customHeight="1">
      <c r="A604" s="44"/>
      <c r="C604" s="44"/>
      <c r="D604" s="44"/>
      <c r="J604" s="44"/>
      <c r="K604" s="44"/>
      <c r="Q604" s="45"/>
    </row>
    <row r="605" ht="12.75" customHeight="1">
      <c r="A605" s="44"/>
      <c r="C605" s="44"/>
      <c r="D605" s="44"/>
      <c r="J605" s="44"/>
      <c r="K605" s="44"/>
      <c r="Q605" s="45"/>
    </row>
    <row r="606" ht="12.75" customHeight="1">
      <c r="A606" s="44"/>
      <c r="C606" s="44"/>
      <c r="D606" s="44"/>
      <c r="J606" s="44"/>
      <c r="K606" s="44"/>
      <c r="Q606" s="45"/>
    </row>
    <row r="607" ht="12.75" customHeight="1">
      <c r="A607" s="44"/>
      <c r="C607" s="44"/>
      <c r="D607" s="44"/>
      <c r="J607" s="44"/>
      <c r="K607" s="44"/>
      <c r="Q607" s="45"/>
    </row>
    <row r="608" ht="12.75" customHeight="1">
      <c r="A608" s="44"/>
      <c r="C608" s="44"/>
      <c r="D608" s="44"/>
      <c r="J608" s="44"/>
      <c r="K608" s="44"/>
      <c r="Q608" s="45"/>
    </row>
    <row r="609" ht="12.75" customHeight="1">
      <c r="A609" s="44"/>
      <c r="C609" s="44"/>
      <c r="D609" s="44"/>
      <c r="J609" s="44"/>
      <c r="K609" s="44"/>
      <c r="Q609" s="45"/>
    </row>
    <row r="610" ht="12.75" customHeight="1">
      <c r="A610" s="44"/>
      <c r="C610" s="44"/>
      <c r="D610" s="44"/>
      <c r="J610" s="44"/>
      <c r="K610" s="44"/>
      <c r="Q610" s="45"/>
    </row>
    <row r="611" ht="12.75" customHeight="1">
      <c r="A611" s="44"/>
      <c r="C611" s="44"/>
      <c r="D611" s="44"/>
      <c r="J611" s="44"/>
      <c r="K611" s="44"/>
      <c r="Q611" s="45"/>
    </row>
    <row r="612" ht="12.75" customHeight="1">
      <c r="A612" s="44"/>
      <c r="C612" s="44"/>
      <c r="D612" s="44"/>
      <c r="J612" s="44"/>
      <c r="K612" s="44"/>
      <c r="Q612" s="45"/>
    </row>
    <row r="613" ht="12.75" customHeight="1">
      <c r="A613" s="44"/>
      <c r="C613" s="44"/>
      <c r="D613" s="44"/>
      <c r="J613" s="44"/>
      <c r="K613" s="44"/>
      <c r="Q613" s="45"/>
    </row>
    <row r="614" ht="12.75" customHeight="1">
      <c r="A614" s="44"/>
      <c r="C614" s="44"/>
      <c r="D614" s="44"/>
      <c r="J614" s="44"/>
      <c r="K614" s="44"/>
      <c r="Q614" s="45"/>
    </row>
    <row r="615" ht="12.75" customHeight="1">
      <c r="A615" s="44"/>
      <c r="C615" s="44"/>
      <c r="D615" s="44"/>
      <c r="J615" s="44"/>
      <c r="K615" s="44"/>
      <c r="Q615" s="45"/>
    </row>
    <row r="616" ht="12.75" customHeight="1">
      <c r="A616" s="44"/>
      <c r="C616" s="44"/>
      <c r="D616" s="44"/>
      <c r="J616" s="44"/>
      <c r="K616" s="44"/>
      <c r="Q616" s="45"/>
    </row>
    <row r="617" ht="12.75" customHeight="1">
      <c r="A617" s="44"/>
      <c r="C617" s="44"/>
      <c r="D617" s="44"/>
      <c r="J617" s="44"/>
      <c r="K617" s="44"/>
      <c r="Q617" s="45"/>
    </row>
    <row r="618" ht="12.75" customHeight="1">
      <c r="A618" s="44"/>
      <c r="C618" s="44"/>
      <c r="D618" s="44"/>
      <c r="J618" s="44"/>
      <c r="K618" s="44"/>
      <c r="Q618" s="45"/>
    </row>
    <row r="619" ht="12.75" customHeight="1">
      <c r="A619" s="44"/>
      <c r="C619" s="44"/>
      <c r="D619" s="44"/>
      <c r="J619" s="44"/>
      <c r="K619" s="44"/>
      <c r="Q619" s="45"/>
    </row>
    <row r="620" ht="12.75" customHeight="1">
      <c r="A620" s="44"/>
      <c r="C620" s="44"/>
      <c r="D620" s="44"/>
      <c r="J620" s="44"/>
      <c r="K620" s="44"/>
      <c r="Q620" s="45"/>
    </row>
    <row r="621" ht="12.75" customHeight="1">
      <c r="A621" s="44"/>
      <c r="C621" s="44"/>
      <c r="D621" s="44"/>
      <c r="J621" s="44"/>
      <c r="K621" s="44"/>
      <c r="Q621" s="45"/>
    </row>
    <row r="622" ht="12.75" customHeight="1">
      <c r="A622" s="44"/>
      <c r="C622" s="44"/>
      <c r="D622" s="44"/>
      <c r="J622" s="44"/>
      <c r="K622" s="44"/>
      <c r="Q622" s="45"/>
    </row>
    <row r="623" ht="12.75" customHeight="1">
      <c r="A623" s="44"/>
      <c r="C623" s="44"/>
      <c r="D623" s="44"/>
      <c r="J623" s="44"/>
      <c r="K623" s="44"/>
      <c r="Q623" s="45"/>
    </row>
    <row r="624" ht="12.75" customHeight="1">
      <c r="A624" s="44"/>
      <c r="C624" s="44"/>
      <c r="D624" s="44"/>
      <c r="J624" s="44"/>
      <c r="K624" s="44"/>
      <c r="Q624" s="45"/>
    </row>
    <row r="625" ht="12.75" customHeight="1">
      <c r="A625" s="44"/>
      <c r="C625" s="44"/>
      <c r="D625" s="44"/>
      <c r="J625" s="44"/>
      <c r="K625" s="44"/>
      <c r="Q625" s="45"/>
    </row>
    <row r="626" ht="12.75" customHeight="1">
      <c r="A626" s="44"/>
      <c r="C626" s="44"/>
      <c r="D626" s="44"/>
      <c r="J626" s="44"/>
      <c r="K626" s="44"/>
      <c r="Q626" s="45"/>
    </row>
    <row r="627" ht="12.75" customHeight="1">
      <c r="A627" s="44"/>
      <c r="C627" s="44"/>
      <c r="D627" s="44"/>
      <c r="J627" s="44"/>
      <c r="K627" s="44"/>
      <c r="Q627" s="45"/>
    </row>
    <row r="628" ht="12.75" customHeight="1">
      <c r="A628" s="44"/>
      <c r="C628" s="44"/>
      <c r="D628" s="44"/>
      <c r="J628" s="44"/>
      <c r="K628" s="44"/>
      <c r="Q628" s="45"/>
    </row>
    <row r="629" ht="12.75" customHeight="1">
      <c r="A629" s="44"/>
      <c r="C629" s="44"/>
      <c r="D629" s="44"/>
      <c r="J629" s="44"/>
      <c r="K629" s="44"/>
      <c r="Q629" s="45"/>
    </row>
    <row r="630" ht="12.75" customHeight="1">
      <c r="A630" s="44"/>
      <c r="C630" s="44"/>
      <c r="D630" s="44"/>
      <c r="J630" s="44"/>
      <c r="K630" s="44"/>
      <c r="Q630" s="45"/>
    </row>
    <row r="631" ht="12.75" customHeight="1">
      <c r="A631" s="44"/>
      <c r="C631" s="44"/>
      <c r="D631" s="44"/>
      <c r="J631" s="44"/>
      <c r="K631" s="44"/>
      <c r="Q631" s="45"/>
    </row>
    <row r="632" ht="12.75" customHeight="1">
      <c r="A632" s="44"/>
      <c r="C632" s="44"/>
      <c r="D632" s="44"/>
      <c r="J632" s="44"/>
      <c r="K632" s="44"/>
      <c r="Q632" s="45"/>
    </row>
    <row r="633" ht="12.75" customHeight="1">
      <c r="A633" s="44"/>
      <c r="C633" s="44"/>
      <c r="D633" s="44"/>
      <c r="J633" s="44"/>
      <c r="K633" s="44"/>
      <c r="Q633" s="45"/>
    </row>
    <row r="634" ht="12.75" customHeight="1">
      <c r="A634" s="44"/>
      <c r="C634" s="44"/>
      <c r="D634" s="44"/>
      <c r="J634" s="44"/>
      <c r="K634" s="44"/>
      <c r="Q634" s="45"/>
    </row>
    <row r="635" ht="12.75" customHeight="1">
      <c r="A635" s="44"/>
      <c r="C635" s="44"/>
      <c r="D635" s="44"/>
      <c r="J635" s="44"/>
      <c r="K635" s="44"/>
      <c r="Q635" s="45"/>
    </row>
    <row r="636" ht="12.75" customHeight="1">
      <c r="A636" s="44"/>
      <c r="C636" s="44"/>
      <c r="D636" s="44"/>
      <c r="J636" s="44"/>
      <c r="K636" s="44"/>
      <c r="Q636" s="45"/>
    </row>
    <row r="637" ht="12.75" customHeight="1">
      <c r="A637" s="44"/>
      <c r="C637" s="44"/>
      <c r="D637" s="44"/>
      <c r="J637" s="44"/>
      <c r="K637" s="44"/>
      <c r="Q637" s="45"/>
    </row>
    <row r="638" ht="12.75" customHeight="1">
      <c r="A638" s="44"/>
      <c r="C638" s="44"/>
      <c r="D638" s="44"/>
      <c r="J638" s="44"/>
      <c r="K638" s="44"/>
      <c r="Q638" s="45"/>
    </row>
    <row r="639" ht="12.75" customHeight="1">
      <c r="A639" s="44"/>
      <c r="C639" s="44"/>
      <c r="D639" s="44"/>
      <c r="J639" s="44"/>
      <c r="K639" s="44"/>
      <c r="Q639" s="45"/>
    </row>
    <row r="640" ht="12.75" customHeight="1">
      <c r="A640" s="44"/>
      <c r="C640" s="44"/>
      <c r="D640" s="44"/>
      <c r="J640" s="44"/>
      <c r="K640" s="44"/>
      <c r="Q640" s="45"/>
    </row>
    <row r="641" ht="12.75" customHeight="1">
      <c r="A641" s="44"/>
      <c r="C641" s="44"/>
      <c r="D641" s="44"/>
      <c r="J641" s="44"/>
      <c r="K641" s="44"/>
      <c r="Q641" s="45"/>
    </row>
    <row r="642" ht="12.75" customHeight="1">
      <c r="A642" s="44"/>
      <c r="C642" s="44"/>
      <c r="D642" s="44"/>
      <c r="J642" s="44"/>
      <c r="K642" s="44"/>
      <c r="Q642" s="45"/>
    </row>
    <row r="643" ht="12.75" customHeight="1">
      <c r="A643" s="44"/>
      <c r="C643" s="44"/>
      <c r="D643" s="44"/>
      <c r="J643" s="44"/>
      <c r="K643" s="44"/>
      <c r="Q643" s="45"/>
    </row>
    <row r="644" ht="12.75" customHeight="1">
      <c r="A644" s="44"/>
      <c r="C644" s="44"/>
      <c r="D644" s="44"/>
      <c r="J644" s="44"/>
      <c r="K644" s="44"/>
      <c r="Q644" s="45"/>
    </row>
    <row r="645" ht="12.75" customHeight="1">
      <c r="A645" s="44"/>
      <c r="C645" s="44"/>
      <c r="D645" s="44"/>
      <c r="J645" s="44"/>
      <c r="K645" s="44"/>
      <c r="Q645" s="45"/>
    </row>
    <row r="646" ht="12.75" customHeight="1">
      <c r="A646" s="44"/>
      <c r="C646" s="44"/>
      <c r="D646" s="44"/>
      <c r="J646" s="44"/>
      <c r="K646" s="44"/>
      <c r="Q646" s="45"/>
    </row>
    <row r="647" ht="12.75" customHeight="1">
      <c r="A647" s="44"/>
      <c r="C647" s="44"/>
      <c r="D647" s="44"/>
      <c r="J647" s="44"/>
      <c r="K647" s="44"/>
      <c r="Q647" s="45"/>
    </row>
    <row r="648" ht="12.75" customHeight="1">
      <c r="A648" s="44"/>
      <c r="C648" s="44"/>
      <c r="D648" s="44"/>
      <c r="J648" s="44"/>
      <c r="K648" s="44"/>
      <c r="Q648" s="45"/>
    </row>
    <row r="649" ht="12.75" customHeight="1">
      <c r="A649" s="44"/>
      <c r="C649" s="44"/>
      <c r="D649" s="44"/>
      <c r="J649" s="44"/>
      <c r="K649" s="44"/>
      <c r="Q649" s="45"/>
    </row>
    <row r="650" ht="12.75" customHeight="1">
      <c r="A650" s="44"/>
      <c r="C650" s="44"/>
      <c r="D650" s="44"/>
      <c r="J650" s="44"/>
      <c r="K650" s="44"/>
      <c r="Q650" s="45"/>
    </row>
    <row r="651" ht="12.75" customHeight="1">
      <c r="A651" s="44"/>
      <c r="C651" s="44"/>
      <c r="D651" s="44"/>
      <c r="J651" s="44"/>
      <c r="K651" s="44"/>
      <c r="Q651" s="45"/>
    </row>
    <row r="652" ht="12.75" customHeight="1">
      <c r="A652" s="44"/>
      <c r="C652" s="44"/>
      <c r="D652" s="44"/>
      <c r="J652" s="44"/>
      <c r="K652" s="44"/>
      <c r="Q652" s="45"/>
    </row>
    <row r="653" ht="12.75" customHeight="1">
      <c r="A653" s="44"/>
      <c r="C653" s="44"/>
      <c r="D653" s="44"/>
      <c r="J653" s="44"/>
      <c r="K653" s="44"/>
      <c r="Q653" s="45"/>
    </row>
    <row r="654" ht="12.75" customHeight="1">
      <c r="A654" s="44"/>
      <c r="C654" s="44"/>
      <c r="D654" s="44"/>
      <c r="J654" s="44"/>
      <c r="K654" s="44"/>
      <c r="Q654" s="45"/>
    </row>
    <row r="655" ht="12.75" customHeight="1">
      <c r="A655" s="44"/>
      <c r="C655" s="44"/>
      <c r="D655" s="44"/>
      <c r="J655" s="44"/>
      <c r="K655" s="44"/>
      <c r="Q655" s="45"/>
    </row>
    <row r="656" ht="12.75" customHeight="1">
      <c r="A656" s="44"/>
      <c r="C656" s="44"/>
      <c r="D656" s="44"/>
      <c r="J656" s="44"/>
      <c r="K656" s="44"/>
      <c r="Q656" s="45"/>
    </row>
    <row r="657" ht="12.75" customHeight="1">
      <c r="A657" s="44"/>
      <c r="C657" s="44"/>
      <c r="D657" s="44"/>
      <c r="J657" s="44"/>
      <c r="K657" s="44"/>
      <c r="Q657" s="45"/>
    </row>
    <row r="658" ht="12.75" customHeight="1">
      <c r="A658" s="44"/>
      <c r="C658" s="44"/>
      <c r="D658" s="44"/>
      <c r="J658" s="44"/>
      <c r="K658" s="44"/>
      <c r="Q658" s="45"/>
    </row>
    <row r="659" ht="12.75" customHeight="1">
      <c r="A659" s="44"/>
      <c r="C659" s="44"/>
      <c r="D659" s="44"/>
      <c r="J659" s="44"/>
      <c r="K659" s="44"/>
      <c r="Q659" s="45"/>
    </row>
    <row r="660" ht="12.75" customHeight="1">
      <c r="A660" s="44"/>
      <c r="C660" s="44"/>
      <c r="D660" s="44"/>
      <c r="J660" s="44"/>
      <c r="K660" s="44"/>
      <c r="Q660" s="45"/>
    </row>
    <row r="661" ht="12.75" customHeight="1">
      <c r="A661" s="44"/>
      <c r="C661" s="44"/>
      <c r="D661" s="44"/>
      <c r="J661" s="44"/>
      <c r="K661" s="44"/>
      <c r="Q661" s="45"/>
    </row>
    <row r="662" ht="12.75" customHeight="1">
      <c r="A662" s="44"/>
      <c r="C662" s="44"/>
      <c r="D662" s="44"/>
      <c r="J662" s="44"/>
      <c r="K662" s="44"/>
      <c r="Q662" s="45"/>
    </row>
    <row r="663" ht="12.75" customHeight="1">
      <c r="A663" s="44"/>
      <c r="C663" s="44"/>
      <c r="D663" s="44"/>
      <c r="J663" s="44"/>
      <c r="K663" s="44"/>
      <c r="Q663" s="45"/>
    </row>
    <row r="664" ht="12.75" customHeight="1">
      <c r="A664" s="44"/>
      <c r="C664" s="44"/>
      <c r="D664" s="44"/>
      <c r="J664" s="44"/>
      <c r="K664" s="44"/>
      <c r="Q664" s="45"/>
    </row>
    <row r="665" ht="12.75" customHeight="1">
      <c r="A665" s="44"/>
      <c r="C665" s="44"/>
      <c r="D665" s="44"/>
      <c r="J665" s="44"/>
      <c r="K665" s="44"/>
      <c r="Q665" s="45"/>
    </row>
    <row r="666" ht="12.75" customHeight="1">
      <c r="A666" s="44"/>
      <c r="C666" s="44"/>
      <c r="D666" s="44"/>
      <c r="J666" s="44"/>
      <c r="K666" s="44"/>
      <c r="Q666" s="45"/>
    </row>
    <row r="667" ht="12.75" customHeight="1">
      <c r="A667" s="44"/>
      <c r="C667" s="44"/>
      <c r="D667" s="44"/>
      <c r="J667" s="44"/>
      <c r="K667" s="44"/>
      <c r="Q667" s="45"/>
    </row>
    <row r="668" ht="12.75" customHeight="1">
      <c r="A668" s="44"/>
      <c r="C668" s="44"/>
      <c r="D668" s="44"/>
      <c r="J668" s="44"/>
      <c r="K668" s="44"/>
      <c r="Q668" s="45"/>
    </row>
    <row r="669" ht="12.75" customHeight="1">
      <c r="A669" s="44"/>
      <c r="C669" s="44"/>
      <c r="D669" s="44"/>
      <c r="J669" s="44"/>
      <c r="K669" s="44"/>
      <c r="Q669" s="45"/>
    </row>
    <row r="670" ht="12.75" customHeight="1">
      <c r="A670" s="44"/>
      <c r="C670" s="44"/>
      <c r="D670" s="44"/>
      <c r="J670" s="44"/>
      <c r="K670" s="44"/>
      <c r="Q670" s="45"/>
    </row>
    <row r="671" ht="12.75" customHeight="1">
      <c r="A671" s="44"/>
      <c r="C671" s="44"/>
      <c r="D671" s="44"/>
      <c r="J671" s="44"/>
      <c r="K671" s="44"/>
      <c r="Q671" s="45"/>
    </row>
    <row r="672" ht="12.75" customHeight="1">
      <c r="A672" s="44"/>
      <c r="C672" s="44"/>
      <c r="D672" s="44"/>
      <c r="J672" s="44"/>
      <c r="K672" s="44"/>
      <c r="Q672" s="45"/>
    </row>
    <row r="673" ht="12.75" customHeight="1">
      <c r="A673" s="44"/>
      <c r="C673" s="44"/>
      <c r="D673" s="44"/>
      <c r="J673" s="44"/>
      <c r="K673" s="44"/>
      <c r="Q673" s="45"/>
    </row>
    <row r="674" ht="12.75" customHeight="1">
      <c r="A674" s="44"/>
      <c r="C674" s="44"/>
      <c r="D674" s="44"/>
      <c r="J674" s="44"/>
      <c r="K674" s="44"/>
      <c r="Q674" s="45"/>
    </row>
    <row r="675" ht="12.75" customHeight="1">
      <c r="A675" s="44"/>
      <c r="C675" s="44"/>
      <c r="D675" s="44"/>
      <c r="J675" s="44"/>
      <c r="K675" s="44"/>
      <c r="Q675" s="45"/>
    </row>
    <row r="676" ht="12.75" customHeight="1">
      <c r="A676" s="44"/>
      <c r="C676" s="44"/>
      <c r="D676" s="44"/>
      <c r="J676" s="44"/>
      <c r="K676" s="44"/>
      <c r="Q676" s="45"/>
    </row>
    <row r="677" ht="12.75" customHeight="1">
      <c r="A677" s="44"/>
      <c r="C677" s="44"/>
      <c r="D677" s="44"/>
      <c r="J677" s="44"/>
      <c r="K677" s="44"/>
      <c r="Q677" s="45"/>
    </row>
    <row r="678" ht="12.75" customHeight="1">
      <c r="A678" s="44"/>
      <c r="C678" s="44"/>
      <c r="D678" s="44"/>
      <c r="J678" s="44"/>
      <c r="K678" s="44"/>
      <c r="Q678" s="45"/>
    </row>
    <row r="679" ht="12.75" customHeight="1">
      <c r="A679" s="44"/>
      <c r="C679" s="44"/>
      <c r="D679" s="44"/>
      <c r="J679" s="44"/>
      <c r="K679" s="44"/>
      <c r="Q679" s="45"/>
    </row>
    <row r="680" ht="12.75" customHeight="1">
      <c r="A680" s="44"/>
      <c r="C680" s="44"/>
      <c r="D680" s="44"/>
      <c r="J680" s="44"/>
      <c r="K680" s="44"/>
      <c r="Q680" s="45"/>
    </row>
    <row r="681" ht="12.75" customHeight="1">
      <c r="A681" s="44"/>
      <c r="C681" s="44"/>
      <c r="D681" s="44"/>
      <c r="J681" s="44"/>
      <c r="K681" s="44"/>
      <c r="Q681" s="45"/>
    </row>
    <row r="682" ht="12.75" customHeight="1">
      <c r="A682" s="44"/>
      <c r="C682" s="44"/>
      <c r="D682" s="44"/>
      <c r="J682" s="44"/>
      <c r="K682" s="44"/>
      <c r="Q682" s="45"/>
    </row>
    <row r="683" ht="12.75" customHeight="1">
      <c r="A683" s="44"/>
      <c r="C683" s="44"/>
      <c r="D683" s="44"/>
      <c r="J683" s="44"/>
      <c r="K683" s="44"/>
      <c r="Q683" s="45"/>
    </row>
    <row r="684" ht="12.75" customHeight="1">
      <c r="A684" s="44"/>
      <c r="C684" s="44"/>
      <c r="D684" s="44"/>
      <c r="J684" s="44"/>
      <c r="K684" s="44"/>
      <c r="Q684" s="45"/>
    </row>
    <row r="685" ht="12.75" customHeight="1">
      <c r="A685" s="44"/>
      <c r="C685" s="44"/>
      <c r="D685" s="44"/>
      <c r="J685" s="44"/>
      <c r="K685" s="44"/>
      <c r="Q685" s="45"/>
    </row>
    <row r="686" ht="12.75" customHeight="1">
      <c r="A686" s="44"/>
      <c r="C686" s="44"/>
      <c r="D686" s="44"/>
      <c r="J686" s="44"/>
      <c r="K686" s="44"/>
      <c r="Q686" s="45"/>
    </row>
    <row r="687" ht="12.75" customHeight="1">
      <c r="A687" s="44"/>
      <c r="C687" s="44"/>
      <c r="D687" s="44"/>
      <c r="J687" s="44"/>
      <c r="K687" s="44"/>
      <c r="Q687" s="45"/>
    </row>
    <row r="688" ht="12.75" customHeight="1">
      <c r="A688" s="44"/>
      <c r="C688" s="44"/>
      <c r="D688" s="44"/>
      <c r="J688" s="44"/>
      <c r="K688" s="44"/>
      <c r="Q688" s="45"/>
    </row>
    <row r="689" ht="12.75" customHeight="1">
      <c r="A689" s="44"/>
      <c r="C689" s="44"/>
      <c r="D689" s="44"/>
      <c r="J689" s="44"/>
      <c r="K689" s="44"/>
      <c r="Q689" s="45"/>
    </row>
    <row r="690" ht="12.75" customHeight="1">
      <c r="A690" s="44"/>
      <c r="C690" s="44"/>
      <c r="D690" s="44"/>
      <c r="J690" s="44"/>
      <c r="K690" s="44"/>
      <c r="Q690" s="45"/>
    </row>
    <row r="691" ht="12.75" customHeight="1">
      <c r="A691" s="44"/>
      <c r="C691" s="44"/>
      <c r="D691" s="44"/>
      <c r="J691" s="44"/>
      <c r="K691" s="44"/>
      <c r="Q691" s="45"/>
    </row>
    <row r="692" ht="12.75" customHeight="1">
      <c r="A692" s="44"/>
      <c r="C692" s="44"/>
      <c r="D692" s="44"/>
      <c r="J692" s="44"/>
      <c r="K692" s="44"/>
      <c r="Q692" s="45"/>
    </row>
    <row r="693" ht="12.75" customHeight="1">
      <c r="A693" s="44"/>
      <c r="C693" s="44"/>
      <c r="D693" s="44"/>
      <c r="J693" s="44"/>
      <c r="K693" s="44"/>
      <c r="Q693" s="45"/>
    </row>
    <row r="694" ht="12.75" customHeight="1">
      <c r="A694" s="44"/>
      <c r="C694" s="44"/>
      <c r="D694" s="44"/>
      <c r="J694" s="44"/>
      <c r="K694" s="44"/>
      <c r="Q694" s="45"/>
    </row>
    <row r="695" ht="12.75" customHeight="1">
      <c r="A695" s="44"/>
      <c r="C695" s="44"/>
      <c r="D695" s="44"/>
      <c r="J695" s="44"/>
      <c r="K695" s="44"/>
      <c r="Q695" s="45"/>
    </row>
    <row r="696" ht="12.75" customHeight="1">
      <c r="A696" s="44"/>
      <c r="C696" s="44"/>
      <c r="D696" s="44"/>
      <c r="J696" s="44"/>
      <c r="K696" s="44"/>
      <c r="Q696" s="45"/>
    </row>
    <row r="697" ht="12.75" customHeight="1">
      <c r="A697" s="44"/>
      <c r="C697" s="44"/>
      <c r="D697" s="44"/>
      <c r="J697" s="44"/>
      <c r="K697" s="44"/>
      <c r="Q697" s="45"/>
    </row>
    <row r="698" ht="12.75" customHeight="1">
      <c r="A698" s="44"/>
      <c r="C698" s="44"/>
      <c r="D698" s="44"/>
      <c r="J698" s="44"/>
      <c r="K698" s="44"/>
      <c r="Q698" s="45"/>
    </row>
    <row r="699" ht="12.75" customHeight="1">
      <c r="A699" s="44"/>
      <c r="C699" s="44"/>
      <c r="D699" s="44"/>
      <c r="J699" s="44"/>
      <c r="K699" s="44"/>
      <c r="Q699" s="45"/>
    </row>
    <row r="700" ht="12.75" customHeight="1">
      <c r="A700" s="44"/>
      <c r="C700" s="44"/>
      <c r="D700" s="44"/>
      <c r="J700" s="44"/>
      <c r="K700" s="44"/>
      <c r="Q700" s="45"/>
    </row>
    <row r="701" ht="12.75" customHeight="1">
      <c r="A701" s="44"/>
      <c r="C701" s="44"/>
      <c r="D701" s="44"/>
      <c r="J701" s="44"/>
      <c r="K701" s="44"/>
      <c r="Q701" s="45"/>
    </row>
    <row r="702" ht="12.75" customHeight="1">
      <c r="A702" s="44"/>
      <c r="C702" s="44"/>
      <c r="D702" s="44"/>
      <c r="J702" s="44"/>
      <c r="K702" s="44"/>
      <c r="Q702" s="45"/>
    </row>
    <row r="703" ht="12.75" customHeight="1">
      <c r="A703" s="44"/>
      <c r="C703" s="44"/>
      <c r="D703" s="44"/>
      <c r="J703" s="44"/>
      <c r="K703" s="44"/>
      <c r="Q703" s="45"/>
    </row>
    <row r="704" ht="12.75" customHeight="1">
      <c r="A704" s="44"/>
      <c r="C704" s="44"/>
      <c r="D704" s="44"/>
      <c r="J704" s="44"/>
      <c r="K704" s="44"/>
      <c r="Q704" s="45"/>
    </row>
    <row r="705" ht="12.75" customHeight="1">
      <c r="A705" s="44"/>
      <c r="C705" s="44"/>
      <c r="D705" s="44"/>
      <c r="J705" s="44"/>
      <c r="K705" s="44"/>
      <c r="Q705" s="45"/>
    </row>
    <row r="706" ht="12.75" customHeight="1">
      <c r="A706" s="44"/>
      <c r="C706" s="44"/>
      <c r="D706" s="44"/>
      <c r="J706" s="44"/>
      <c r="K706" s="44"/>
      <c r="Q706" s="45"/>
    </row>
    <row r="707" ht="12.75" customHeight="1">
      <c r="A707" s="44"/>
      <c r="C707" s="44"/>
      <c r="D707" s="44"/>
      <c r="J707" s="44"/>
      <c r="K707" s="44"/>
      <c r="Q707" s="45"/>
    </row>
    <row r="708" ht="12.75" customHeight="1">
      <c r="A708" s="44"/>
      <c r="C708" s="44"/>
      <c r="D708" s="44"/>
      <c r="J708" s="44"/>
      <c r="K708" s="44"/>
      <c r="Q708" s="45"/>
    </row>
    <row r="709" ht="12.75" customHeight="1">
      <c r="A709" s="44"/>
      <c r="C709" s="44"/>
      <c r="D709" s="44"/>
      <c r="J709" s="44"/>
      <c r="K709" s="44"/>
      <c r="Q709" s="45"/>
    </row>
    <row r="710" ht="12.75" customHeight="1">
      <c r="A710" s="44"/>
      <c r="C710" s="44"/>
      <c r="D710" s="44"/>
      <c r="J710" s="44"/>
      <c r="K710" s="44"/>
      <c r="Q710" s="45"/>
    </row>
    <row r="711" ht="12.75" customHeight="1">
      <c r="A711" s="44"/>
      <c r="C711" s="44"/>
      <c r="D711" s="44"/>
      <c r="J711" s="44"/>
      <c r="K711" s="44"/>
      <c r="Q711" s="45"/>
    </row>
    <row r="712" ht="12.75" customHeight="1">
      <c r="A712" s="44"/>
      <c r="C712" s="44"/>
      <c r="D712" s="44"/>
      <c r="J712" s="44"/>
      <c r="K712" s="44"/>
      <c r="Q712" s="45"/>
    </row>
    <row r="713" ht="12.75" customHeight="1">
      <c r="A713" s="44"/>
      <c r="C713" s="44"/>
      <c r="D713" s="44"/>
      <c r="J713" s="44"/>
      <c r="K713" s="44"/>
      <c r="Q713" s="45"/>
    </row>
    <row r="714" ht="12.75" customHeight="1">
      <c r="A714" s="44"/>
      <c r="C714" s="44"/>
      <c r="D714" s="44"/>
      <c r="J714" s="44"/>
      <c r="K714" s="44"/>
      <c r="Q714" s="45"/>
    </row>
    <row r="715" ht="12.75" customHeight="1">
      <c r="A715" s="44"/>
      <c r="C715" s="44"/>
      <c r="D715" s="44"/>
      <c r="J715" s="44"/>
      <c r="K715" s="44"/>
      <c r="Q715" s="45"/>
    </row>
    <row r="716" ht="12.75" customHeight="1">
      <c r="A716" s="44"/>
      <c r="C716" s="44"/>
      <c r="D716" s="44"/>
      <c r="J716" s="44"/>
      <c r="K716" s="44"/>
      <c r="Q716" s="45"/>
    </row>
    <row r="717" ht="12.75" customHeight="1">
      <c r="A717" s="44"/>
      <c r="C717" s="44"/>
      <c r="D717" s="44"/>
      <c r="J717" s="44"/>
      <c r="K717" s="44"/>
      <c r="Q717" s="45"/>
    </row>
    <row r="718" ht="12.75" customHeight="1">
      <c r="A718" s="44"/>
      <c r="C718" s="44"/>
      <c r="D718" s="44"/>
      <c r="J718" s="44"/>
      <c r="K718" s="44"/>
      <c r="Q718" s="45"/>
    </row>
    <row r="719" ht="12.75" customHeight="1">
      <c r="A719" s="44"/>
      <c r="C719" s="44"/>
      <c r="D719" s="44"/>
      <c r="J719" s="44"/>
      <c r="K719" s="44"/>
      <c r="Q719" s="45"/>
    </row>
    <row r="720" ht="12.75" customHeight="1">
      <c r="A720" s="44"/>
      <c r="C720" s="44"/>
      <c r="D720" s="44"/>
      <c r="J720" s="44"/>
      <c r="K720" s="44"/>
      <c r="Q720" s="45"/>
    </row>
    <row r="721" ht="12.75" customHeight="1">
      <c r="A721" s="44"/>
      <c r="C721" s="44"/>
      <c r="D721" s="44"/>
      <c r="J721" s="44"/>
      <c r="K721" s="44"/>
      <c r="Q721" s="45"/>
    </row>
    <row r="722" ht="12.75" customHeight="1">
      <c r="A722" s="44"/>
      <c r="C722" s="44"/>
      <c r="D722" s="44"/>
      <c r="J722" s="44"/>
      <c r="K722" s="44"/>
      <c r="Q722" s="45"/>
    </row>
    <row r="723" ht="12.75" customHeight="1">
      <c r="A723" s="44"/>
      <c r="C723" s="44"/>
      <c r="D723" s="44"/>
      <c r="J723" s="44"/>
      <c r="K723" s="44"/>
      <c r="Q723" s="45"/>
    </row>
    <row r="724" ht="12.75" customHeight="1">
      <c r="A724" s="44"/>
      <c r="C724" s="44"/>
      <c r="D724" s="44"/>
      <c r="J724" s="44"/>
      <c r="K724" s="44"/>
      <c r="Q724" s="45"/>
    </row>
    <row r="725" ht="12.75" customHeight="1">
      <c r="A725" s="44"/>
      <c r="C725" s="44"/>
      <c r="D725" s="44"/>
      <c r="J725" s="44"/>
      <c r="K725" s="44"/>
      <c r="Q725" s="45"/>
    </row>
    <row r="726" ht="12.75" customHeight="1">
      <c r="A726" s="44"/>
      <c r="C726" s="44"/>
      <c r="D726" s="44"/>
      <c r="J726" s="44"/>
      <c r="K726" s="44"/>
      <c r="Q726" s="45"/>
    </row>
    <row r="727" ht="12.75" customHeight="1">
      <c r="A727" s="44"/>
      <c r="C727" s="44"/>
      <c r="D727" s="44"/>
      <c r="J727" s="44"/>
      <c r="K727" s="44"/>
      <c r="Q727" s="45"/>
    </row>
    <row r="728" ht="12.75" customHeight="1">
      <c r="A728" s="44"/>
      <c r="C728" s="44"/>
      <c r="D728" s="44"/>
      <c r="J728" s="44"/>
      <c r="K728" s="44"/>
      <c r="Q728" s="45"/>
    </row>
    <row r="729" ht="12.75" customHeight="1">
      <c r="A729" s="44"/>
      <c r="C729" s="44"/>
      <c r="D729" s="44"/>
      <c r="J729" s="44"/>
      <c r="K729" s="44"/>
      <c r="Q729" s="45"/>
    </row>
    <row r="730" ht="12.75" customHeight="1">
      <c r="A730" s="44"/>
      <c r="C730" s="44"/>
      <c r="D730" s="44"/>
      <c r="J730" s="44"/>
      <c r="K730" s="44"/>
      <c r="Q730" s="45"/>
    </row>
    <row r="731" ht="12.75" customHeight="1">
      <c r="A731" s="44"/>
      <c r="C731" s="44"/>
      <c r="D731" s="44"/>
      <c r="J731" s="44"/>
      <c r="K731" s="44"/>
      <c r="Q731" s="45"/>
    </row>
    <row r="732" ht="12.75" customHeight="1">
      <c r="A732" s="44"/>
      <c r="C732" s="44"/>
      <c r="D732" s="44"/>
      <c r="J732" s="44"/>
      <c r="K732" s="44"/>
      <c r="Q732" s="45"/>
    </row>
    <row r="733" ht="12.75" customHeight="1">
      <c r="A733" s="44"/>
      <c r="C733" s="44"/>
      <c r="D733" s="44"/>
      <c r="J733" s="44"/>
      <c r="K733" s="44"/>
      <c r="Q733" s="45"/>
    </row>
    <row r="734" ht="12.75" customHeight="1">
      <c r="A734" s="44"/>
      <c r="C734" s="44"/>
      <c r="D734" s="44"/>
      <c r="J734" s="44"/>
      <c r="K734" s="44"/>
      <c r="Q734" s="45"/>
    </row>
    <row r="735" ht="12.75" customHeight="1">
      <c r="A735" s="44"/>
      <c r="C735" s="44"/>
      <c r="D735" s="44"/>
      <c r="J735" s="44"/>
      <c r="K735" s="44"/>
      <c r="Q735" s="45"/>
    </row>
    <row r="736" ht="12.75" customHeight="1">
      <c r="A736" s="44"/>
      <c r="C736" s="44"/>
      <c r="D736" s="44"/>
      <c r="J736" s="44"/>
      <c r="K736" s="44"/>
      <c r="Q736" s="45"/>
    </row>
    <row r="737" ht="12.75" customHeight="1">
      <c r="A737" s="44"/>
      <c r="C737" s="44"/>
      <c r="D737" s="44"/>
      <c r="J737" s="44"/>
      <c r="K737" s="44"/>
      <c r="Q737" s="45"/>
    </row>
    <row r="738" ht="12.75" customHeight="1">
      <c r="A738" s="44"/>
      <c r="C738" s="44"/>
      <c r="D738" s="44"/>
      <c r="J738" s="44"/>
      <c r="K738" s="44"/>
      <c r="Q738" s="45"/>
    </row>
    <row r="739" ht="12.75" customHeight="1">
      <c r="A739" s="44"/>
      <c r="C739" s="44"/>
      <c r="D739" s="44"/>
      <c r="J739" s="44"/>
      <c r="K739" s="44"/>
      <c r="Q739" s="45"/>
    </row>
    <row r="740" ht="12.75" customHeight="1">
      <c r="A740" s="44"/>
      <c r="C740" s="44"/>
      <c r="D740" s="44"/>
      <c r="J740" s="44"/>
      <c r="K740" s="44"/>
      <c r="Q740" s="45"/>
    </row>
    <row r="741" ht="12.75" customHeight="1">
      <c r="A741" s="44"/>
      <c r="C741" s="44"/>
      <c r="D741" s="44"/>
      <c r="J741" s="44"/>
      <c r="K741" s="44"/>
      <c r="Q741" s="45"/>
    </row>
    <row r="742" ht="12.75" customHeight="1">
      <c r="A742" s="44"/>
      <c r="C742" s="44"/>
      <c r="D742" s="44"/>
      <c r="J742" s="44"/>
      <c r="K742" s="44"/>
      <c r="Q742" s="45"/>
    </row>
    <row r="743" ht="12.75" customHeight="1">
      <c r="A743" s="44"/>
      <c r="C743" s="44"/>
      <c r="D743" s="44"/>
      <c r="J743" s="44"/>
      <c r="K743" s="44"/>
      <c r="Q743" s="45"/>
    </row>
    <row r="744" ht="12.75" customHeight="1">
      <c r="A744" s="44"/>
      <c r="C744" s="44"/>
      <c r="D744" s="44"/>
      <c r="J744" s="44"/>
      <c r="K744" s="44"/>
      <c r="Q744" s="45"/>
    </row>
    <row r="745" ht="12.75" customHeight="1">
      <c r="A745" s="44"/>
      <c r="C745" s="44"/>
      <c r="D745" s="44"/>
      <c r="J745" s="44"/>
      <c r="K745" s="44"/>
      <c r="Q745" s="45"/>
    </row>
    <row r="746" ht="12.75" customHeight="1">
      <c r="A746" s="44"/>
      <c r="C746" s="44"/>
      <c r="D746" s="44"/>
      <c r="J746" s="44"/>
      <c r="K746" s="44"/>
      <c r="Q746" s="45"/>
    </row>
    <row r="747" ht="12.75" customHeight="1">
      <c r="A747" s="44"/>
      <c r="C747" s="44"/>
      <c r="D747" s="44"/>
      <c r="J747" s="44"/>
      <c r="K747" s="44"/>
      <c r="Q747" s="45"/>
    </row>
    <row r="748" ht="12.75" customHeight="1">
      <c r="A748" s="44"/>
      <c r="C748" s="44"/>
      <c r="D748" s="44"/>
      <c r="J748" s="44"/>
      <c r="K748" s="44"/>
      <c r="Q748" s="45"/>
    </row>
    <row r="749" ht="12.75" customHeight="1">
      <c r="A749" s="44"/>
      <c r="C749" s="44"/>
      <c r="D749" s="44"/>
      <c r="J749" s="44"/>
      <c r="K749" s="44"/>
      <c r="Q749" s="45"/>
    </row>
    <row r="750" ht="12.75" customHeight="1">
      <c r="A750" s="44"/>
      <c r="C750" s="44"/>
      <c r="D750" s="44"/>
      <c r="J750" s="44"/>
      <c r="K750" s="44"/>
      <c r="Q750" s="45"/>
    </row>
    <row r="751" ht="12.75" customHeight="1">
      <c r="A751" s="44"/>
      <c r="C751" s="44"/>
      <c r="D751" s="44"/>
      <c r="J751" s="44"/>
      <c r="K751" s="44"/>
      <c r="Q751" s="45"/>
    </row>
    <row r="752" ht="12.75" customHeight="1">
      <c r="A752" s="44"/>
      <c r="C752" s="44"/>
      <c r="D752" s="44"/>
      <c r="J752" s="44"/>
      <c r="K752" s="44"/>
      <c r="Q752" s="45"/>
    </row>
    <row r="753" ht="12.75" customHeight="1">
      <c r="A753" s="44"/>
      <c r="C753" s="44"/>
      <c r="D753" s="44"/>
      <c r="J753" s="44"/>
      <c r="K753" s="44"/>
      <c r="Q753" s="45"/>
    </row>
    <row r="754" ht="12.75" customHeight="1">
      <c r="A754" s="44"/>
      <c r="C754" s="44"/>
      <c r="D754" s="44"/>
      <c r="J754" s="44"/>
      <c r="K754" s="44"/>
      <c r="Q754" s="45"/>
    </row>
    <row r="755" ht="12.75" customHeight="1">
      <c r="A755" s="44"/>
      <c r="C755" s="44"/>
      <c r="D755" s="44"/>
      <c r="J755" s="44"/>
      <c r="K755" s="44"/>
      <c r="Q755" s="45"/>
    </row>
    <row r="756" ht="12.75" customHeight="1">
      <c r="A756" s="44"/>
      <c r="C756" s="44"/>
      <c r="D756" s="44"/>
      <c r="J756" s="44"/>
      <c r="K756" s="44"/>
      <c r="Q756" s="45"/>
    </row>
    <row r="757" ht="12.75" customHeight="1">
      <c r="A757" s="44"/>
      <c r="C757" s="44"/>
      <c r="D757" s="44"/>
      <c r="J757" s="44"/>
      <c r="K757" s="44"/>
      <c r="Q757" s="45"/>
    </row>
    <row r="758" ht="12.75" customHeight="1">
      <c r="A758" s="44"/>
      <c r="C758" s="44"/>
      <c r="D758" s="44"/>
      <c r="J758" s="44"/>
      <c r="K758" s="44"/>
      <c r="Q758" s="45"/>
    </row>
    <row r="759" ht="12.75" customHeight="1">
      <c r="A759" s="44"/>
      <c r="C759" s="44"/>
      <c r="D759" s="44"/>
      <c r="J759" s="44"/>
      <c r="K759" s="44"/>
      <c r="Q759" s="45"/>
    </row>
    <row r="760" ht="12.75" customHeight="1">
      <c r="A760" s="44"/>
      <c r="C760" s="44"/>
      <c r="D760" s="44"/>
      <c r="J760" s="44"/>
      <c r="K760" s="44"/>
      <c r="Q760" s="45"/>
    </row>
    <row r="761" ht="12.75" customHeight="1">
      <c r="A761" s="44"/>
      <c r="C761" s="44"/>
      <c r="D761" s="44"/>
      <c r="J761" s="44"/>
      <c r="K761" s="44"/>
      <c r="Q761" s="45"/>
    </row>
    <row r="762" ht="12.75" customHeight="1">
      <c r="A762" s="44"/>
      <c r="C762" s="44"/>
      <c r="D762" s="44"/>
      <c r="J762" s="44"/>
      <c r="K762" s="44"/>
      <c r="Q762" s="45"/>
    </row>
    <row r="763" ht="12.75" customHeight="1">
      <c r="A763" s="44"/>
      <c r="C763" s="44"/>
      <c r="D763" s="44"/>
      <c r="J763" s="44"/>
      <c r="K763" s="44"/>
      <c r="Q763" s="45"/>
    </row>
    <row r="764" ht="12.75" customHeight="1">
      <c r="A764" s="44"/>
      <c r="C764" s="44"/>
      <c r="D764" s="44"/>
      <c r="J764" s="44"/>
      <c r="K764" s="44"/>
      <c r="Q764" s="45"/>
    </row>
    <row r="765" ht="12.75" customHeight="1">
      <c r="A765" s="44"/>
      <c r="C765" s="44"/>
      <c r="D765" s="44"/>
      <c r="J765" s="44"/>
      <c r="K765" s="44"/>
      <c r="Q765" s="45"/>
    </row>
    <row r="766" ht="12.75" customHeight="1">
      <c r="A766" s="44"/>
      <c r="C766" s="44"/>
      <c r="D766" s="44"/>
      <c r="J766" s="44"/>
      <c r="K766" s="44"/>
      <c r="Q766" s="45"/>
    </row>
    <row r="767" ht="12.75" customHeight="1">
      <c r="A767" s="44"/>
      <c r="C767" s="44"/>
      <c r="D767" s="44"/>
      <c r="J767" s="44"/>
      <c r="K767" s="44"/>
      <c r="Q767" s="45"/>
    </row>
    <row r="768" ht="12.75" customHeight="1">
      <c r="A768" s="44"/>
      <c r="C768" s="44"/>
      <c r="D768" s="44"/>
      <c r="J768" s="44"/>
      <c r="K768" s="44"/>
      <c r="Q768" s="45"/>
    </row>
    <row r="769" ht="12.75" customHeight="1">
      <c r="A769" s="44"/>
      <c r="C769" s="44"/>
      <c r="D769" s="44"/>
      <c r="J769" s="44"/>
      <c r="K769" s="44"/>
      <c r="Q769" s="45"/>
    </row>
    <row r="770" ht="12.75" customHeight="1">
      <c r="A770" s="44"/>
      <c r="C770" s="44"/>
      <c r="D770" s="44"/>
      <c r="J770" s="44"/>
      <c r="K770" s="44"/>
      <c r="Q770" s="45"/>
    </row>
    <row r="771" ht="12.75" customHeight="1">
      <c r="A771" s="44"/>
      <c r="C771" s="44"/>
      <c r="D771" s="44"/>
      <c r="J771" s="44"/>
      <c r="K771" s="44"/>
      <c r="Q771" s="45"/>
    </row>
    <row r="772" ht="12.75" customHeight="1">
      <c r="A772" s="44"/>
      <c r="C772" s="44"/>
      <c r="D772" s="44"/>
      <c r="J772" s="44"/>
      <c r="K772" s="44"/>
      <c r="Q772" s="45"/>
    </row>
    <row r="773" ht="12.75" customHeight="1">
      <c r="A773" s="44"/>
      <c r="C773" s="44"/>
      <c r="D773" s="44"/>
      <c r="J773" s="44"/>
      <c r="K773" s="44"/>
      <c r="Q773" s="45"/>
    </row>
    <row r="774" ht="12.75" customHeight="1">
      <c r="A774" s="44"/>
      <c r="C774" s="44"/>
      <c r="D774" s="44"/>
      <c r="J774" s="44"/>
      <c r="K774" s="44"/>
      <c r="Q774" s="45"/>
    </row>
    <row r="775" ht="12.75" customHeight="1">
      <c r="A775" s="44"/>
      <c r="C775" s="44"/>
      <c r="D775" s="44"/>
      <c r="J775" s="44"/>
      <c r="K775" s="44"/>
      <c r="Q775" s="45"/>
    </row>
    <row r="776" ht="12.75" customHeight="1">
      <c r="A776" s="44"/>
      <c r="C776" s="44"/>
      <c r="D776" s="44"/>
      <c r="J776" s="44"/>
      <c r="K776" s="44"/>
      <c r="Q776" s="45"/>
    </row>
    <row r="777" ht="12.75" customHeight="1">
      <c r="A777" s="44"/>
      <c r="C777" s="44"/>
      <c r="D777" s="44"/>
      <c r="J777" s="44"/>
      <c r="K777" s="44"/>
      <c r="Q777" s="45"/>
    </row>
    <row r="778" ht="12.75" customHeight="1">
      <c r="A778" s="44"/>
      <c r="C778" s="44"/>
      <c r="D778" s="44"/>
      <c r="J778" s="44"/>
      <c r="K778" s="44"/>
      <c r="Q778" s="45"/>
    </row>
    <row r="779" ht="12.75" customHeight="1">
      <c r="A779" s="44"/>
      <c r="C779" s="44"/>
      <c r="D779" s="44"/>
      <c r="J779" s="44"/>
      <c r="K779" s="44"/>
      <c r="Q779" s="45"/>
    </row>
    <row r="780" ht="12.75" customHeight="1">
      <c r="A780" s="44"/>
      <c r="C780" s="44"/>
      <c r="D780" s="44"/>
      <c r="J780" s="44"/>
      <c r="K780" s="44"/>
      <c r="Q780" s="45"/>
    </row>
    <row r="781" ht="12.75" customHeight="1">
      <c r="A781" s="44"/>
      <c r="C781" s="44"/>
      <c r="D781" s="44"/>
      <c r="J781" s="44"/>
      <c r="K781" s="44"/>
      <c r="Q781" s="45"/>
    </row>
    <row r="782" ht="12.75" customHeight="1">
      <c r="A782" s="44"/>
      <c r="C782" s="44"/>
      <c r="D782" s="44"/>
      <c r="J782" s="44"/>
      <c r="K782" s="44"/>
      <c r="Q782" s="45"/>
    </row>
    <row r="783" ht="12.75" customHeight="1">
      <c r="A783" s="44"/>
      <c r="C783" s="44"/>
      <c r="D783" s="44"/>
      <c r="J783" s="44"/>
      <c r="K783" s="44"/>
      <c r="Q783" s="45"/>
    </row>
    <row r="784" ht="12.75" customHeight="1">
      <c r="A784" s="44"/>
      <c r="C784" s="44"/>
      <c r="D784" s="44"/>
      <c r="J784" s="44"/>
      <c r="K784" s="44"/>
      <c r="Q784" s="45"/>
    </row>
    <row r="785" ht="12.75" customHeight="1">
      <c r="A785" s="44"/>
      <c r="C785" s="44"/>
      <c r="D785" s="44"/>
      <c r="J785" s="44"/>
      <c r="K785" s="44"/>
      <c r="Q785" s="45"/>
    </row>
    <row r="786" ht="12.75" customHeight="1">
      <c r="A786" s="44"/>
      <c r="C786" s="44"/>
      <c r="D786" s="44"/>
      <c r="J786" s="44"/>
      <c r="K786" s="44"/>
      <c r="Q786" s="45"/>
    </row>
    <row r="787" ht="12.75" customHeight="1">
      <c r="A787" s="44"/>
      <c r="C787" s="44"/>
      <c r="D787" s="44"/>
      <c r="J787" s="44"/>
      <c r="K787" s="44"/>
      <c r="Q787" s="45"/>
    </row>
    <row r="788" ht="12.75" customHeight="1">
      <c r="A788" s="44"/>
      <c r="C788" s="44"/>
      <c r="D788" s="44"/>
      <c r="J788" s="44"/>
      <c r="K788" s="44"/>
      <c r="Q788" s="45"/>
    </row>
    <row r="789" ht="12.75" customHeight="1">
      <c r="A789" s="44"/>
      <c r="C789" s="44"/>
      <c r="D789" s="44"/>
      <c r="J789" s="44"/>
      <c r="K789" s="44"/>
      <c r="Q789" s="45"/>
    </row>
    <row r="790" ht="12.75" customHeight="1">
      <c r="A790" s="44"/>
      <c r="C790" s="44"/>
      <c r="D790" s="44"/>
      <c r="J790" s="44"/>
      <c r="K790" s="44"/>
      <c r="Q790" s="45"/>
    </row>
    <row r="791" ht="12.75" customHeight="1">
      <c r="A791" s="44"/>
      <c r="C791" s="44"/>
      <c r="D791" s="44"/>
      <c r="J791" s="44"/>
      <c r="K791" s="44"/>
      <c r="Q791" s="45"/>
    </row>
    <row r="792" ht="12.75" customHeight="1">
      <c r="A792" s="44"/>
      <c r="C792" s="44"/>
      <c r="D792" s="44"/>
      <c r="J792" s="44"/>
      <c r="K792" s="44"/>
      <c r="Q792" s="45"/>
    </row>
    <row r="793" ht="12.75" customHeight="1">
      <c r="A793" s="44"/>
      <c r="C793" s="44"/>
      <c r="D793" s="44"/>
      <c r="J793" s="44"/>
      <c r="K793" s="44"/>
      <c r="Q793" s="45"/>
    </row>
    <row r="794" ht="12.75" customHeight="1">
      <c r="A794" s="44"/>
      <c r="C794" s="44"/>
      <c r="D794" s="44"/>
      <c r="J794" s="44"/>
      <c r="K794" s="44"/>
      <c r="Q794" s="45"/>
    </row>
    <row r="795" ht="12.75" customHeight="1">
      <c r="A795" s="44"/>
      <c r="C795" s="44"/>
      <c r="D795" s="44"/>
      <c r="J795" s="44"/>
      <c r="K795" s="44"/>
      <c r="Q795" s="45"/>
    </row>
    <row r="796" ht="12.75" customHeight="1">
      <c r="A796" s="44"/>
      <c r="C796" s="44"/>
      <c r="D796" s="44"/>
      <c r="J796" s="44"/>
      <c r="K796" s="44"/>
      <c r="Q796" s="45"/>
    </row>
    <row r="797" ht="12.75" customHeight="1">
      <c r="A797" s="44"/>
      <c r="C797" s="44"/>
      <c r="D797" s="44"/>
      <c r="J797" s="44"/>
      <c r="K797" s="44"/>
      <c r="Q797" s="45"/>
    </row>
    <row r="798" ht="12.75" customHeight="1">
      <c r="A798" s="44"/>
      <c r="C798" s="44"/>
      <c r="D798" s="44"/>
      <c r="J798" s="44"/>
      <c r="K798" s="44"/>
      <c r="Q798" s="45"/>
    </row>
    <row r="799" ht="12.75" customHeight="1">
      <c r="A799" s="44"/>
      <c r="C799" s="44"/>
      <c r="D799" s="44"/>
      <c r="J799" s="44"/>
      <c r="K799" s="44"/>
      <c r="Q799" s="45"/>
    </row>
    <row r="800" ht="12.75" customHeight="1">
      <c r="A800" s="44"/>
      <c r="C800" s="44"/>
      <c r="D800" s="44"/>
      <c r="J800" s="44"/>
      <c r="K800" s="44"/>
      <c r="Q800" s="45"/>
    </row>
    <row r="801" ht="12.75" customHeight="1">
      <c r="A801" s="44"/>
      <c r="C801" s="44"/>
      <c r="D801" s="44"/>
      <c r="J801" s="44"/>
      <c r="K801" s="44"/>
      <c r="Q801" s="45"/>
    </row>
    <row r="802" ht="12.75" customHeight="1">
      <c r="A802" s="44"/>
      <c r="C802" s="44"/>
      <c r="D802" s="44"/>
      <c r="J802" s="44"/>
      <c r="K802" s="44"/>
      <c r="Q802" s="45"/>
    </row>
    <row r="803" ht="12.75" customHeight="1">
      <c r="A803" s="44"/>
      <c r="C803" s="44"/>
      <c r="D803" s="44"/>
      <c r="J803" s="44"/>
      <c r="K803" s="44"/>
      <c r="Q803" s="45"/>
    </row>
    <row r="804" ht="12.75" customHeight="1">
      <c r="A804" s="44"/>
      <c r="C804" s="44"/>
      <c r="D804" s="44"/>
      <c r="J804" s="44"/>
      <c r="K804" s="44"/>
      <c r="Q804" s="45"/>
    </row>
    <row r="805" ht="12.75" customHeight="1">
      <c r="A805" s="44"/>
      <c r="C805" s="44"/>
      <c r="D805" s="44"/>
      <c r="J805" s="44"/>
      <c r="K805" s="44"/>
      <c r="Q805" s="45"/>
    </row>
    <row r="806" ht="12.75" customHeight="1">
      <c r="A806" s="44"/>
      <c r="C806" s="44"/>
      <c r="D806" s="44"/>
      <c r="J806" s="44"/>
      <c r="K806" s="44"/>
      <c r="Q806" s="45"/>
    </row>
    <row r="807" ht="12.75" customHeight="1">
      <c r="A807" s="44"/>
      <c r="C807" s="44"/>
      <c r="D807" s="44"/>
      <c r="J807" s="44"/>
      <c r="K807" s="44"/>
      <c r="Q807" s="45"/>
    </row>
    <row r="808" ht="12.75" customHeight="1">
      <c r="A808" s="44"/>
      <c r="C808" s="44"/>
      <c r="D808" s="44"/>
      <c r="J808" s="44"/>
      <c r="K808" s="44"/>
      <c r="Q808" s="45"/>
    </row>
    <row r="809" ht="12.75" customHeight="1">
      <c r="A809" s="44"/>
      <c r="C809" s="44"/>
      <c r="D809" s="44"/>
      <c r="J809" s="44"/>
      <c r="K809" s="44"/>
      <c r="Q809" s="45"/>
    </row>
    <row r="810" ht="12.75" customHeight="1">
      <c r="A810" s="44"/>
      <c r="C810" s="44"/>
      <c r="D810" s="44"/>
      <c r="J810" s="44"/>
      <c r="K810" s="44"/>
      <c r="Q810" s="45"/>
    </row>
    <row r="811" ht="12.75" customHeight="1">
      <c r="A811" s="44"/>
      <c r="C811" s="44"/>
      <c r="D811" s="44"/>
      <c r="J811" s="44"/>
      <c r="K811" s="44"/>
      <c r="Q811" s="45"/>
    </row>
    <row r="812" ht="12.75" customHeight="1">
      <c r="A812" s="44"/>
      <c r="C812" s="44"/>
      <c r="D812" s="44"/>
      <c r="J812" s="44"/>
      <c r="K812" s="44"/>
      <c r="Q812" s="45"/>
    </row>
    <row r="813" ht="12.75" customHeight="1">
      <c r="A813" s="44"/>
      <c r="C813" s="44"/>
      <c r="D813" s="44"/>
      <c r="J813" s="44"/>
      <c r="K813" s="44"/>
      <c r="Q813" s="45"/>
    </row>
    <row r="814" ht="12.75" customHeight="1">
      <c r="A814" s="44"/>
      <c r="C814" s="44"/>
      <c r="D814" s="44"/>
      <c r="J814" s="44"/>
      <c r="K814" s="44"/>
      <c r="Q814" s="45"/>
    </row>
    <row r="815" ht="12.75" customHeight="1">
      <c r="A815" s="44"/>
      <c r="C815" s="44"/>
      <c r="D815" s="44"/>
      <c r="J815" s="44"/>
      <c r="K815" s="44"/>
      <c r="Q815" s="45"/>
    </row>
    <row r="816" ht="12.75" customHeight="1">
      <c r="A816" s="44"/>
      <c r="C816" s="44"/>
      <c r="D816" s="44"/>
      <c r="J816" s="44"/>
      <c r="K816" s="44"/>
      <c r="Q816" s="45"/>
    </row>
    <row r="817" ht="12.75" customHeight="1">
      <c r="A817" s="44"/>
      <c r="C817" s="44"/>
      <c r="D817" s="44"/>
      <c r="J817" s="44"/>
      <c r="K817" s="44"/>
      <c r="Q817" s="45"/>
    </row>
    <row r="818" ht="12.75" customHeight="1">
      <c r="A818" s="44"/>
      <c r="C818" s="44"/>
      <c r="D818" s="44"/>
      <c r="J818" s="44"/>
      <c r="K818" s="44"/>
      <c r="Q818" s="45"/>
    </row>
    <row r="819" ht="12.75" customHeight="1">
      <c r="A819" s="44"/>
      <c r="C819" s="44"/>
      <c r="D819" s="44"/>
      <c r="J819" s="44"/>
      <c r="K819" s="44"/>
      <c r="Q819" s="45"/>
    </row>
    <row r="820" ht="12.75" customHeight="1">
      <c r="A820" s="44"/>
      <c r="C820" s="44"/>
      <c r="D820" s="44"/>
      <c r="J820" s="44"/>
      <c r="K820" s="44"/>
      <c r="Q820" s="45"/>
    </row>
    <row r="821" ht="12.75" customHeight="1">
      <c r="A821" s="44"/>
      <c r="C821" s="44"/>
      <c r="D821" s="44"/>
      <c r="J821" s="44"/>
      <c r="K821" s="44"/>
      <c r="Q821" s="45"/>
    </row>
    <row r="822" ht="12.75" customHeight="1">
      <c r="A822" s="44"/>
      <c r="C822" s="44"/>
      <c r="D822" s="44"/>
      <c r="J822" s="44"/>
      <c r="K822" s="44"/>
      <c r="Q822" s="45"/>
    </row>
    <row r="823" ht="12.75" customHeight="1">
      <c r="A823" s="44"/>
      <c r="C823" s="44"/>
      <c r="D823" s="44"/>
      <c r="J823" s="44"/>
      <c r="K823" s="44"/>
      <c r="Q823" s="45"/>
    </row>
    <row r="824" ht="12.75" customHeight="1">
      <c r="A824" s="44"/>
      <c r="C824" s="44"/>
      <c r="D824" s="44"/>
      <c r="J824" s="44"/>
      <c r="K824" s="44"/>
      <c r="Q824" s="45"/>
    </row>
    <row r="825" ht="12.75" customHeight="1">
      <c r="A825" s="44"/>
      <c r="C825" s="44"/>
      <c r="D825" s="44"/>
      <c r="J825" s="44"/>
      <c r="K825" s="44"/>
      <c r="Q825" s="45"/>
    </row>
    <row r="826" ht="12.75" customHeight="1">
      <c r="A826" s="44"/>
      <c r="C826" s="44"/>
      <c r="D826" s="44"/>
      <c r="J826" s="44"/>
      <c r="K826" s="44"/>
      <c r="Q826" s="45"/>
    </row>
    <row r="827" ht="12.75" customHeight="1">
      <c r="A827" s="44"/>
      <c r="C827" s="44"/>
      <c r="D827" s="44"/>
      <c r="J827" s="44"/>
      <c r="K827" s="44"/>
      <c r="Q827" s="45"/>
    </row>
    <row r="828" ht="12.75" customHeight="1">
      <c r="A828" s="44"/>
      <c r="C828" s="44"/>
      <c r="D828" s="44"/>
      <c r="J828" s="44"/>
      <c r="K828" s="44"/>
      <c r="Q828" s="45"/>
    </row>
    <row r="829" ht="12.75" customHeight="1">
      <c r="A829" s="44"/>
      <c r="C829" s="44"/>
      <c r="D829" s="44"/>
      <c r="J829" s="44"/>
      <c r="K829" s="44"/>
      <c r="Q829" s="45"/>
    </row>
    <row r="830" ht="12.75" customHeight="1">
      <c r="A830" s="44"/>
      <c r="C830" s="44"/>
      <c r="D830" s="44"/>
      <c r="J830" s="44"/>
      <c r="K830" s="44"/>
      <c r="Q830" s="45"/>
    </row>
    <row r="831" ht="12.75" customHeight="1">
      <c r="A831" s="44"/>
      <c r="C831" s="44"/>
      <c r="D831" s="44"/>
      <c r="J831" s="44"/>
      <c r="K831" s="44"/>
      <c r="Q831" s="45"/>
    </row>
    <row r="832" ht="12.75" customHeight="1">
      <c r="A832" s="44"/>
      <c r="C832" s="44"/>
      <c r="D832" s="44"/>
      <c r="J832" s="44"/>
      <c r="K832" s="44"/>
      <c r="Q832" s="45"/>
    </row>
    <row r="833" ht="12.75" customHeight="1">
      <c r="A833" s="44"/>
      <c r="C833" s="44"/>
      <c r="D833" s="44"/>
      <c r="J833" s="44"/>
      <c r="K833" s="44"/>
      <c r="Q833" s="45"/>
    </row>
    <row r="834" ht="12.75" customHeight="1">
      <c r="A834" s="44"/>
      <c r="C834" s="44"/>
      <c r="D834" s="44"/>
      <c r="J834" s="44"/>
      <c r="K834" s="44"/>
      <c r="Q834" s="45"/>
    </row>
    <row r="835" ht="12.75" customHeight="1">
      <c r="A835" s="44"/>
      <c r="C835" s="44"/>
      <c r="D835" s="44"/>
      <c r="J835" s="44"/>
      <c r="K835" s="44"/>
      <c r="Q835" s="45"/>
    </row>
    <row r="836" ht="12.75" customHeight="1">
      <c r="A836" s="44"/>
      <c r="C836" s="44"/>
      <c r="D836" s="44"/>
      <c r="J836" s="44"/>
      <c r="K836" s="44"/>
      <c r="Q836" s="45"/>
    </row>
    <row r="837" ht="12.75" customHeight="1">
      <c r="A837" s="44"/>
      <c r="C837" s="44"/>
      <c r="D837" s="44"/>
      <c r="J837" s="44"/>
      <c r="K837" s="44"/>
      <c r="Q837" s="45"/>
    </row>
    <row r="838" ht="12.75" customHeight="1">
      <c r="A838" s="44"/>
      <c r="C838" s="44"/>
      <c r="D838" s="44"/>
      <c r="J838" s="44"/>
      <c r="K838" s="44"/>
      <c r="Q838" s="45"/>
    </row>
    <row r="839" ht="12.75" customHeight="1">
      <c r="A839" s="44"/>
      <c r="C839" s="44"/>
      <c r="D839" s="44"/>
      <c r="J839" s="44"/>
      <c r="K839" s="44"/>
      <c r="Q839" s="45"/>
    </row>
    <row r="840" ht="12.75" customHeight="1">
      <c r="A840" s="44"/>
      <c r="C840" s="44"/>
      <c r="D840" s="44"/>
      <c r="J840" s="44"/>
      <c r="K840" s="44"/>
      <c r="Q840" s="45"/>
    </row>
    <row r="841" ht="12.75" customHeight="1">
      <c r="A841" s="44"/>
      <c r="C841" s="44"/>
      <c r="D841" s="44"/>
      <c r="J841" s="44"/>
      <c r="K841" s="44"/>
      <c r="Q841" s="45"/>
    </row>
    <row r="842" ht="12.75" customHeight="1">
      <c r="A842" s="44"/>
      <c r="C842" s="44"/>
      <c r="D842" s="44"/>
      <c r="J842" s="44"/>
      <c r="K842" s="44"/>
      <c r="Q842" s="45"/>
    </row>
    <row r="843" ht="12.75" customHeight="1">
      <c r="A843" s="44"/>
      <c r="C843" s="44"/>
      <c r="D843" s="44"/>
      <c r="J843" s="44"/>
      <c r="K843" s="44"/>
      <c r="Q843" s="45"/>
    </row>
    <row r="844" ht="12.75" customHeight="1">
      <c r="A844" s="44"/>
      <c r="C844" s="44"/>
      <c r="D844" s="44"/>
      <c r="J844" s="44"/>
      <c r="K844" s="44"/>
      <c r="Q844" s="45"/>
    </row>
    <row r="845" ht="12.75" customHeight="1">
      <c r="A845" s="44"/>
      <c r="C845" s="44"/>
      <c r="D845" s="44"/>
      <c r="J845" s="44"/>
      <c r="K845" s="44"/>
      <c r="Q845" s="45"/>
    </row>
    <row r="846" ht="12.75" customHeight="1">
      <c r="A846" s="44"/>
      <c r="C846" s="44"/>
      <c r="D846" s="44"/>
      <c r="J846" s="44"/>
      <c r="K846" s="44"/>
      <c r="Q846" s="45"/>
    </row>
    <row r="847" ht="12.75" customHeight="1">
      <c r="A847" s="44"/>
      <c r="C847" s="44"/>
      <c r="D847" s="44"/>
      <c r="J847" s="44"/>
      <c r="K847" s="44"/>
      <c r="Q847" s="45"/>
    </row>
    <row r="848" ht="12.75" customHeight="1">
      <c r="A848" s="44"/>
      <c r="C848" s="44"/>
      <c r="D848" s="44"/>
      <c r="J848" s="44"/>
      <c r="K848" s="44"/>
      <c r="Q848" s="45"/>
    </row>
    <row r="849" ht="12.75" customHeight="1">
      <c r="A849" s="44"/>
      <c r="C849" s="44"/>
      <c r="D849" s="44"/>
      <c r="J849" s="44"/>
      <c r="K849" s="44"/>
      <c r="Q849" s="45"/>
    </row>
    <row r="850" ht="12.75" customHeight="1">
      <c r="A850" s="44"/>
      <c r="C850" s="44"/>
      <c r="D850" s="44"/>
      <c r="J850" s="44"/>
      <c r="K850" s="44"/>
      <c r="Q850" s="45"/>
    </row>
    <row r="851" ht="12.75" customHeight="1">
      <c r="A851" s="44"/>
      <c r="C851" s="44"/>
      <c r="D851" s="44"/>
      <c r="J851" s="44"/>
      <c r="K851" s="44"/>
      <c r="Q851" s="45"/>
    </row>
    <row r="852" ht="12.75" customHeight="1">
      <c r="A852" s="44"/>
      <c r="C852" s="44"/>
      <c r="D852" s="44"/>
      <c r="J852" s="44"/>
      <c r="K852" s="44"/>
      <c r="Q852" s="45"/>
    </row>
    <row r="853" ht="12.75" customHeight="1">
      <c r="A853" s="44"/>
      <c r="C853" s="44"/>
      <c r="D853" s="44"/>
      <c r="J853" s="44"/>
      <c r="K853" s="44"/>
      <c r="Q853" s="45"/>
    </row>
    <row r="854" ht="12.75" customHeight="1">
      <c r="A854" s="44"/>
      <c r="C854" s="44"/>
      <c r="D854" s="44"/>
      <c r="J854" s="44"/>
      <c r="K854" s="44"/>
      <c r="Q854" s="45"/>
    </row>
    <row r="855" ht="12.75" customHeight="1">
      <c r="A855" s="44"/>
      <c r="C855" s="44"/>
      <c r="D855" s="44"/>
      <c r="J855" s="44"/>
      <c r="K855" s="44"/>
      <c r="Q855" s="45"/>
    </row>
    <row r="856" ht="12.75" customHeight="1">
      <c r="A856" s="44"/>
      <c r="C856" s="44"/>
      <c r="D856" s="44"/>
      <c r="J856" s="44"/>
      <c r="K856" s="44"/>
      <c r="Q856" s="45"/>
    </row>
    <row r="857" ht="12.75" customHeight="1">
      <c r="A857" s="44"/>
      <c r="C857" s="44"/>
      <c r="D857" s="44"/>
      <c r="J857" s="44"/>
      <c r="K857" s="44"/>
      <c r="Q857" s="45"/>
    </row>
    <row r="858" ht="12.75" customHeight="1">
      <c r="A858" s="44"/>
      <c r="C858" s="44"/>
      <c r="D858" s="44"/>
      <c r="J858" s="44"/>
      <c r="K858" s="44"/>
      <c r="Q858" s="45"/>
    </row>
    <row r="859" ht="12.75" customHeight="1">
      <c r="A859" s="44"/>
      <c r="C859" s="44"/>
      <c r="D859" s="44"/>
      <c r="J859" s="44"/>
      <c r="K859" s="44"/>
      <c r="Q859" s="45"/>
    </row>
    <row r="860" ht="12.75" customHeight="1">
      <c r="A860" s="44"/>
      <c r="C860" s="44"/>
      <c r="D860" s="44"/>
      <c r="J860" s="44"/>
      <c r="K860" s="44"/>
      <c r="Q860" s="45"/>
    </row>
    <row r="861" ht="12.75" customHeight="1">
      <c r="A861" s="44"/>
      <c r="C861" s="44"/>
      <c r="D861" s="44"/>
      <c r="J861" s="44"/>
      <c r="K861" s="44"/>
      <c r="Q861" s="45"/>
    </row>
    <row r="862" ht="12.75" customHeight="1">
      <c r="A862" s="44"/>
      <c r="C862" s="44"/>
      <c r="D862" s="44"/>
      <c r="J862" s="44"/>
      <c r="K862" s="44"/>
      <c r="Q862" s="45"/>
    </row>
    <row r="863" ht="12.75" customHeight="1">
      <c r="A863" s="44"/>
      <c r="C863" s="44"/>
      <c r="D863" s="44"/>
      <c r="J863" s="44"/>
      <c r="K863" s="44"/>
      <c r="Q863" s="45"/>
    </row>
    <row r="864" ht="12.75" customHeight="1">
      <c r="A864" s="44"/>
      <c r="C864" s="44"/>
      <c r="D864" s="44"/>
      <c r="J864" s="44"/>
      <c r="K864" s="44"/>
      <c r="Q864" s="45"/>
    </row>
    <row r="865" ht="12.75" customHeight="1">
      <c r="A865" s="44"/>
      <c r="C865" s="44"/>
      <c r="D865" s="44"/>
      <c r="J865" s="44"/>
      <c r="K865" s="44"/>
      <c r="Q865" s="45"/>
    </row>
    <row r="866" ht="12.75" customHeight="1">
      <c r="A866" s="44"/>
      <c r="C866" s="44"/>
      <c r="D866" s="44"/>
      <c r="J866" s="44"/>
      <c r="K866" s="44"/>
      <c r="Q866" s="45"/>
    </row>
    <row r="867" ht="12.75" customHeight="1">
      <c r="A867" s="44"/>
      <c r="C867" s="44"/>
      <c r="D867" s="44"/>
      <c r="J867" s="44"/>
      <c r="K867" s="44"/>
      <c r="Q867" s="45"/>
    </row>
    <row r="868" ht="12.75" customHeight="1">
      <c r="A868" s="44"/>
      <c r="C868" s="44"/>
      <c r="D868" s="44"/>
      <c r="J868" s="44"/>
      <c r="K868" s="44"/>
      <c r="Q868" s="45"/>
    </row>
    <row r="869" ht="12.75" customHeight="1">
      <c r="A869" s="44"/>
      <c r="C869" s="44"/>
      <c r="D869" s="44"/>
      <c r="J869" s="44"/>
      <c r="K869" s="44"/>
      <c r="Q869" s="45"/>
    </row>
    <row r="870" ht="12.75" customHeight="1">
      <c r="A870" s="44"/>
      <c r="C870" s="44"/>
      <c r="D870" s="44"/>
      <c r="J870" s="44"/>
      <c r="K870" s="44"/>
      <c r="Q870" s="45"/>
    </row>
    <row r="871" ht="12.75" customHeight="1">
      <c r="A871" s="44"/>
      <c r="C871" s="44"/>
      <c r="D871" s="44"/>
      <c r="J871" s="44"/>
      <c r="K871" s="44"/>
      <c r="Q871" s="45"/>
    </row>
    <row r="872" ht="12.75" customHeight="1">
      <c r="A872" s="44"/>
      <c r="C872" s="44"/>
      <c r="D872" s="44"/>
      <c r="J872" s="44"/>
      <c r="K872" s="44"/>
      <c r="Q872" s="45"/>
    </row>
    <row r="873" ht="12.75" customHeight="1">
      <c r="A873" s="44"/>
      <c r="C873" s="44"/>
      <c r="D873" s="44"/>
      <c r="J873" s="44"/>
      <c r="K873" s="44"/>
      <c r="Q873" s="45"/>
    </row>
    <row r="874" ht="12.75" customHeight="1">
      <c r="A874" s="44"/>
      <c r="C874" s="44"/>
      <c r="D874" s="44"/>
      <c r="J874" s="44"/>
      <c r="K874" s="44"/>
      <c r="Q874" s="45"/>
    </row>
    <row r="875" ht="12.75" customHeight="1">
      <c r="A875" s="44"/>
      <c r="C875" s="44"/>
      <c r="D875" s="44"/>
      <c r="J875" s="44"/>
      <c r="K875" s="44"/>
      <c r="Q875" s="45"/>
    </row>
    <row r="876" ht="12.75" customHeight="1">
      <c r="A876" s="44"/>
      <c r="C876" s="44"/>
      <c r="D876" s="44"/>
      <c r="J876" s="44"/>
      <c r="K876" s="44"/>
      <c r="Q876" s="45"/>
    </row>
    <row r="877" ht="12.75" customHeight="1">
      <c r="A877" s="44"/>
      <c r="C877" s="44"/>
      <c r="D877" s="44"/>
      <c r="J877" s="44"/>
      <c r="K877" s="44"/>
      <c r="Q877" s="45"/>
    </row>
    <row r="878" ht="12.75" customHeight="1">
      <c r="A878" s="44"/>
      <c r="C878" s="44"/>
      <c r="D878" s="44"/>
      <c r="J878" s="44"/>
      <c r="K878" s="44"/>
      <c r="Q878" s="45"/>
    </row>
    <row r="879" ht="12.75" customHeight="1">
      <c r="A879" s="44"/>
      <c r="C879" s="44"/>
      <c r="D879" s="44"/>
      <c r="J879" s="44"/>
      <c r="K879" s="44"/>
      <c r="Q879" s="45"/>
    </row>
    <row r="880" ht="12.75" customHeight="1">
      <c r="A880" s="44"/>
      <c r="C880" s="44"/>
      <c r="D880" s="44"/>
      <c r="J880" s="44"/>
      <c r="K880" s="44"/>
      <c r="Q880" s="45"/>
    </row>
    <row r="881" ht="12.75" customHeight="1">
      <c r="A881" s="44"/>
      <c r="C881" s="44"/>
      <c r="D881" s="44"/>
      <c r="J881" s="44"/>
      <c r="K881" s="44"/>
      <c r="Q881" s="45"/>
    </row>
    <row r="882" ht="12.75" customHeight="1">
      <c r="A882" s="44"/>
      <c r="C882" s="44"/>
      <c r="D882" s="44"/>
      <c r="J882" s="44"/>
      <c r="K882" s="44"/>
      <c r="Q882" s="45"/>
    </row>
    <row r="883" ht="12.75" customHeight="1">
      <c r="A883" s="44"/>
      <c r="C883" s="44"/>
      <c r="D883" s="44"/>
      <c r="J883" s="44"/>
      <c r="K883" s="44"/>
      <c r="Q883" s="45"/>
    </row>
    <row r="884" ht="12.75" customHeight="1">
      <c r="A884" s="44"/>
      <c r="C884" s="44"/>
      <c r="D884" s="44"/>
      <c r="J884" s="44"/>
      <c r="K884" s="44"/>
      <c r="Q884" s="45"/>
    </row>
    <row r="885" ht="12.75" customHeight="1">
      <c r="A885" s="44"/>
      <c r="C885" s="44"/>
      <c r="D885" s="44"/>
      <c r="J885" s="44"/>
      <c r="K885" s="44"/>
      <c r="Q885" s="45"/>
    </row>
    <row r="886" ht="12.75" customHeight="1">
      <c r="A886" s="44"/>
      <c r="C886" s="44"/>
      <c r="D886" s="44"/>
      <c r="J886" s="44"/>
      <c r="K886" s="44"/>
      <c r="Q886" s="45"/>
    </row>
    <row r="887" ht="12.75" customHeight="1">
      <c r="A887" s="44"/>
      <c r="C887" s="44"/>
      <c r="D887" s="44"/>
      <c r="J887" s="44"/>
      <c r="K887" s="44"/>
      <c r="Q887" s="45"/>
    </row>
    <row r="888" ht="12.75" customHeight="1">
      <c r="A888" s="44"/>
      <c r="C888" s="44"/>
      <c r="D888" s="44"/>
      <c r="J888" s="44"/>
      <c r="K888" s="44"/>
      <c r="Q888" s="45"/>
    </row>
    <row r="889" ht="12.75" customHeight="1">
      <c r="A889" s="44"/>
      <c r="C889" s="44"/>
      <c r="D889" s="44"/>
      <c r="J889" s="44"/>
      <c r="K889" s="44"/>
      <c r="Q889" s="45"/>
    </row>
    <row r="890" ht="12.75" customHeight="1">
      <c r="A890" s="44"/>
      <c r="C890" s="44"/>
      <c r="D890" s="44"/>
      <c r="J890" s="44"/>
      <c r="K890" s="44"/>
      <c r="Q890" s="45"/>
    </row>
    <row r="891" ht="12.75" customHeight="1">
      <c r="A891" s="44"/>
      <c r="C891" s="44"/>
      <c r="D891" s="44"/>
      <c r="J891" s="44"/>
      <c r="K891" s="44"/>
      <c r="Q891" s="45"/>
    </row>
    <row r="892" ht="12.75" customHeight="1">
      <c r="A892" s="44"/>
      <c r="C892" s="44"/>
      <c r="D892" s="44"/>
      <c r="J892" s="44"/>
      <c r="K892" s="44"/>
      <c r="Q892" s="45"/>
    </row>
    <row r="893" ht="12.75" customHeight="1">
      <c r="A893" s="44"/>
      <c r="C893" s="44"/>
      <c r="D893" s="44"/>
      <c r="J893" s="44"/>
      <c r="K893" s="44"/>
      <c r="Q893" s="45"/>
    </row>
    <row r="894" ht="12.75" customHeight="1">
      <c r="A894" s="44"/>
      <c r="C894" s="44"/>
      <c r="D894" s="44"/>
      <c r="J894" s="44"/>
      <c r="K894" s="44"/>
      <c r="Q894" s="45"/>
    </row>
    <row r="895" ht="12.75" customHeight="1">
      <c r="A895" s="44"/>
      <c r="C895" s="44"/>
      <c r="D895" s="44"/>
      <c r="J895" s="44"/>
      <c r="K895" s="44"/>
      <c r="Q895" s="45"/>
    </row>
    <row r="896" ht="12.75" customHeight="1">
      <c r="A896" s="44"/>
      <c r="C896" s="44"/>
      <c r="D896" s="44"/>
      <c r="J896" s="44"/>
      <c r="K896" s="44"/>
      <c r="Q896" s="45"/>
    </row>
    <row r="897" ht="12.75" customHeight="1">
      <c r="A897" s="44"/>
      <c r="C897" s="44"/>
      <c r="D897" s="44"/>
      <c r="J897" s="44"/>
      <c r="K897" s="44"/>
      <c r="Q897" s="45"/>
    </row>
    <row r="898" ht="12.75" customHeight="1">
      <c r="A898" s="44"/>
      <c r="C898" s="44"/>
      <c r="D898" s="44"/>
      <c r="J898" s="44"/>
      <c r="K898" s="44"/>
      <c r="Q898" s="45"/>
    </row>
    <row r="899" ht="12.75" customHeight="1">
      <c r="A899" s="44"/>
      <c r="C899" s="44"/>
      <c r="D899" s="44"/>
      <c r="J899" s="44"/>
      <c r="K899" s="44"/>
      <c r="Q899" s="45"/>
    </row>
    <row r="900" ht="12.75" customHeight="1">
      <c r="A900" s="44"/>
      <c r="C900" s="44"/>
      <c r="D900" s="44"/>
      <c r="J900" s="44"/>
      <c r="K900" s="44"/>
      <c r="Q900" s="45"/>
    </row>
    <row r="901" ht="12.75" customHeight="1">
      <c r="A901" s="44"/>
      <c r="C901" s="44"/>
      <c r="D901" s="44"/>
      <c r="J901" s="44"/>
      <c r="K901" s="44"/>
      <c r="Q901" s="45"/>
    </row>
    <row r="902" ht="12.75" customHeight="1">
      <c r="A902" s="44"/>
      <c r="C902" s="44"/>
      <c r="D902" s="44"/>
      <c r="J902" s="44"/>
      <c r="K902" s="44"/>
      <c r="Q902" s="45"/>
    </row>
    <row r="903" ht="12.75" customHeight="1">
      <c r="A903" s="44"/>
      <c r="C903" s="44"/>
      <c r="D903" s="44"/>
      <c r="J903" s="44"/>
      <c r="K903" s="44"/>
      <c r="Q903" s="45"/>
    </row>
    <row r="904" ht="12.75" customHeight="1">
      <c r="A904" s="44"/>
      <c r="C904" s="44"/>
      <c r="D904" s="44"/>
      <c r="J904" s="44"/>
      <c r="K904" s="44"/>
      <c r="Q904" s="45"/>
    </row>
    <row r="905" ht="12.75" customHeight="1">
      <c r="A905" s="44"/>
      <c r="C905" s="44"/>
      <c r="D905" s="44"/>
      <c r="J905" s="44"/>
      <c r="K905" s="44"/>
      <c r="Q905" s="45"/>
    </row>
    <row r="906" ht="12.75" customHeight="1">
      <c r="A906" s="44"/>
      <c r="C906" s="44"/>
      <c r="D906" s="44"/>
      <c r="J906" s="44"/>
      <c r="K906" s="44"/>
      <c r="Q906" s="45"/>
    </row>
    <row r="907" ht="12.75" customHeight="1">
      <c r="A907" s="44"/>
      <c r="C907" s="44"/>
      <c r="D907" s="44"/>
      <c r="J907" s="44"/>
      <c r="K907" s="44"/>
      <c r="Q907" s="45"/>
    </row>
    <row r="908" ht="12.75" customHeight="1">
      <c r="A908" s="44"/>
      <c r="C908" s="44"/>
      <c r="D908" s="44"/>
      <c r="J908" s="44"/>
      <c r="K908" s="44"/>
      <c r="Q908" s="45"/>
    </row>
    <row r="909" ht="12.75" customHeight="1">
      <c r="A909" s="44"/>
      <c r="C909" s="44"/>
      <c r="D909" s="44"/>
      <c r="J909" s="44"/>
      <c r="K909" s="44"/>
      <c r="Q909" s="45"/>
    </row>
    <row r="910" ht="12.75" customHeight="1">
      <c r="A910" s="44"/>
      <c r="C910" s="44"/>
      <c r="D910" s="44"/>
      <c r="J910" s="44"/>
      <c r="K910" s="44"/>
      <c r="Q910" s="45"/>
    </row>
    <row r="911" ht="12.75" customHeight="1">
      <c r="A911" s="44"/>
      <c r="C911" s="44"/>
      <c r="D911" s="44"/>
      <c r="J911" s="44"/>
      <c r="K911" s="44"/>
      <c r="Q911" s="45"/>
    </row>
    <row r="912" ht="12.75" customHeight="1">
      <c r="A912" s="44"/>
      <c r="C912" s="44"/>
      <c r="D912" s="44"/>
      <c r="J912" s="44"/>
      <c r="K912" s="44"/>
      <c r="Q912" s="45"/>
    </row>
    <row r="913" ht="12.75" customHeight="1">
      <c r="A913" s="44"/>
      <c r="C913" s="44"/>
      <c r="D913" s="44"/>
      <c r="J913" s="44"/>
      <c r="K913" s="44"/>
      <c r="Q913" s="45"/>
    </row>
    <row r="914" ht="12.75" customHeight="1">
      <c r="A914" s="44"/>
      <c r="C914" s="44"/>
      <c r="D914" s="44"/>
      <c r="J914" s="44"/>
      <c r="K914" s="44"/>
      <c r="Q914" s="45"/>
    </row>
    <row r="915" ht="12.75" customHeight="1">
      <c r="A915" s="44"/>
      <c r="C915" s="44"/>
      <c r="D915" s="44"/>
      <c r="J915" s="44"/>
      <c r="K915" s="44"/>
      <c r="Q915" s="45"/>
    </row>
    <row r="916" ht="12.75" customHeight="1">
      <c r="A916" s="44"/>
      <c r="C916" s="44"/>
      <c r="D916" s="44"/>
      <c r="J916" s="44"/>
      <c r="K916" s="44"/>
      <c r="Q916" s="45"/>
    </row>
    <row r="917" ht="12.75" customHeight="1">
      <c r="A917" s="44"/>
      <c r="C917" s="44"/>
      <c r="D917" s="44"/>
      <c r="J917" s="44"/>
      <c r="K917" s="44"/>
      <c r="Q917" s="45"/>
    </row>
    <row r="918" ht="12.75" customHeight="1">
      <c r="A918" s="44"/>
      <c r="C918" s="44"/>
      <c r="D918" s="44"/>
      <c r="J918" s="44"/>
      <c r="K918" s="44"/>
      <c r="Q918" s="45"/>
    </row>
    <row r="919" ht="12.75" customHeight="1">
      <c r="A919" s="44"/>
      <c r="C919" s="44"/>
      <c r="D919" s="44"/>
      <c r="J919" s="44"/>
      <c r="K919" s="44"/>
      <c r="Q919" s="45"/>
    </row>
    <row r="920" ht="12.75" customHeight="1">
      <c r="A920" s="44"/>
      <c r="C920" s="44"/>
      <c r="D920" s="44"/>
      <c r="J920" s="44"/>
      <c r="K920" s="44"/>
      <c r="Q920" s="45"/>
    </row>
    <row r="921" ht="12.75" customHeight="1">
      <c r="A921" s="44"/>
      <c r="C921" s="44"/>
      <c r="D921" s="44"/>
      <c r="J921" s="44"/>
      <c r="K921" s="44"/>
      <c r="Q921" s="45"/>
    </row>
    <row r="922" ht="12.75" customHeight="1">
      <c r="A922" s="44"/>
      <c r="C922" s="44"/>
      <c r="D922" s="44"/>
      <c r="J922" s="44"/>
      <c r="K922" s="44"/>
      <c r="Q922" s="45"/>
    </row>
    <row r="923" ht="12.75" customHeight="1">
      <c r="A923" s="44"/>
      <c r="C923" s="44"/>
      <c r="D923" s="44"/>
      <c r="J923" s="44"/>
      <c r="K923" s="44"/>
      <c r="Q923" s="45"/>
    </row>
    <row r="924" ht="12.75" customHeight="1">
      <c r="A924" s="44"/>
      <c r="C924" s="44"/>
      <c r="D924" s="44"/>
      <c r="J924" s="44"/>
      <c r="K924" s="44"/>
      <c r="Q924" s="45"/>
    </row>
    <row r="925" ht="12.75" customHeight="1">
      <c r="A925" s="44"/>
      <c r="C925" s="44"/>
      <c r="D925" s="44"/>
      <c r="J925" s="44"/>
      <c r="K925" s="44"/>
      <c r="Q925" s="45"/>
    </row>
    <row r="926" ht="12.75" customHeight="1">
      <c r="A926" s="44"/>
      <c r="C926" s="44"/>
      <c r="D926" s="44"/>
      <c r="J926" s="44"/>
      <c r="K926" s="44"/>
      <c r="Q926" s="45"/>
    </row>
    <row r="927" ht="12.75" customHeight="1">
      <c r="A927" s="44"/>
      <c r="C927" s="44"/>
      <c r="D927" s="44"/>
      <c r="J927" s="44"/>
      <c r="K927" s="44"/>
      <c r="Q927" s="45"/>
    </row>
    <row r="928" ht="12.75" customHeight="1">
      <c r="A928" s="44"/>
      <c r="C928" s="44"/>
      <c r="D928" s="44"/>
      <c r="J928" s="44"/>
      <c r="K928" s="44"/>
      <c r="Q928" s="45"/>
    </row>
    <row r="929" ht="12.75" customHeight="1">
      <c r="A929" s="44"/>
      <c r="C929" s="44"/>
      <c r="D929" s="44"/>
      <c r="J929" s="44"/>
      <c r="K929" s="44"/>
      <c r="Q929" s="45"/>
    </row>
    <row r="930" ht="12.75" customHeight="1">
      <c r="A930" s="44"/>
      <c r="C930" s="44"/>
      <c r="D930" s="44"/>
      <c r="J930" s="44"/>
      <c r="K930" s="44"/>
      <c r="Q930" s="45"/>
    </row>
    <row r="931" ht="12.75" customHeight="1">
      <c r="A931" s="44"/>
      <c r="C931" s="44"/>
      <c r="D931" s="44"/>
      <c r="J931" s="44"/>
      <c r="K931" s="44"/>
      <c r="Q931" s="45"/>
    </row>
    <row r="932" ht="12.75" customHeight="1">
      <c r="A932" s="44"/>
      <c r="C932" s="44"/>
      <c r="D932" s="44"/>
      <c r="J932" s="44"/>
      <c r="K932" s="44"/>
      <c r="Q932" s="45"/>
    </row>
    <row r="933" ht="12.75" customHeight="1">
      <c r="A933" s="44"/>
      <c r="C933" s="44"/>
      <c r="D933" s="44"/>
      <c r="J933" s="44"/>
      <c r="K933" s="44"/>
      <c r="Q933" s="45"/>
    </row>
    <row r="934" ht="12.75" customHeight="1">
      <c r="A934" s="44"/>
      <c r="C934" s="44"/>
      <c r="D934" s="44"/>
      <c r="J934" s="44"/>
      <c r="K934" s="44"/>
      <c r="Q934" s="45"/>
    </row>
    <row r="935" ht="12.75" customHeight="1">
      <c r="A935" s="44"/>
      <c r="C935" s="44"/>
      <c r="D935" s="44"/>
      <c r="J935" s="44"/>
      <c r="K935" s="44"/>
      <c r="Q935" s="45"/>
    </row>
    <row r="936" ht="12.75" customHeight="1">
      <c r="A936" s="44"/>
      <c r="C936" s="44"/>
      <c r="D936" s="44"/>
      <c r="J936" s="44"/>
      <c r="K936" s="44"/>
      <c r="Q936" s="45"/>
    </row>
    <row r="937" ht="12.75" customHeight="1">
      <c r="A937" s="44"/>
      <c r="C937" s="44"/>
      <c r="D937" s="44"/>
      <c r="J937" s="44"/>
      <c r="K937" s="44"/>
      <c r="Q937" s="45"/>
    </row>
    <row r="938" ht="12.75" customHeight="1">
      <c r="A938" s="44"/>
      <c r="C938" s="44"/>
      <c r="D938" s="44"/>
      <c r="J938" s="44"/>
      <c r="K938" s="44"/>
      <c r="Q938" s="45"/>
    </row>
    <row r="939" ht="12.75" customHeight="1">
      <c r="A939" s="44"/>
      <c r="C939" s="44"/>
      <c r="D939" s="44"/>
      <c r="J939" s="44"/>
      <c r="K939" s="44"/>
      <c r="Q939" s="45"/>
    </row>
    <row r="940" ht="12.75" customHeight="1">
      <c r="A940" s="44"/>
      <c r="C940" s="44"/>
      <c r="D940" s="44"/>
      <c r="J940" s="44"/>
      <c r="K940" s="44"/>
      <c r="Q940" s="45"/>
    </row>
    <row r="941" ht="12.75" customHeight="1">
      <c r="A941" s="44"/>
      <c r="C941" s="44"/>
      <c r="D941" s="44"/>
      <c r="J941" s="44"/>
      <c r="K941" s="44"/>
      <c r="Q941" s="45"/>
    </row>
    <row r="942" ht="12.75" customHeight="1">
      <c r="A942" s="44"/>
      <c r="C942" s="44"/>
      <c r="D942" s="44"/>
      <c r="J942" s="44"/>
      <c r="K942" s="44"/>
      <c r="Q942" s="45"/>
    </row>
    <row r="943" ht="12.75" customHeight="1">
      <c r="A943" s="44"/>
      <c r="C943" s="44"/>
      <c r="D943" s="44"/>
      <c r="J943" s="44"/>
      <c r="K943" s="44"/>
      <c r="Q943" s="45"/>
    </row>
    <row r="944" ht="12.75" customHeight="1">
      <c r="A944" s="44"/>
      <c r="C944" s="44"/>
      <c r="D944" s="44"/>
      <c r="J944" s="44"/>
      <c r="K944" s="44"/>
      <c r="Q944" s="45"/>
    </row>
    <row r="945" ht="12.75" customHeight="1">
      <c r="A945" s="44"/>
      <c r="C945" s="44"/>
      <c r="D945" s="44"/>
      <c r="J945" s="44"/>
      <c r="K945" s="44"/>
      <c r="Q945" s="45"/>
    </row>
    <row r="946" ht="12.75" customHeight="1">
      <c r="A946" s="44"/>
      <c r="C946" s="44"/>
      <c r="D946" s="44"/>
      <c r="J946" s="44"/>
      <c r="K946" s="44"/>
      <c r="Q946" s="45"/>
    </row>
    <row r="947" ht="12.75" customHeight="1">
      <c r="A947" s="44"/>
      <c r="C947" s="44"/>
      <c r="D947" s="44"/>
      <c r="J947" s="44"/>
      <c r="K947" s="44"/>
      <c r="Q947" s="45"/>
    </row>
    <row r="948" ht="12.75" customHeight="1">
      <c r="A948" s="44"/>
      <c r="C948" s="44"/>
      <c r="D948" s="44"/>
      <c r="J948" s="44"/>
      <c r="K948" s="44"/>
      <c r="Q948" s="45"/>
    </row>
    <row r="949" ht="12.75" customHeight="1">
      <c r="A949" s="44"/>
      <c r="C949" s="44"/>
      <c r="D949" s="44"/>
      <c r="J949" s="44"/>
      <c r="K949" s="44"/>
      <c r="Q949" s="45"/>
    </row>
    <row r="950" ht="12.75" customHeight="1">
      <c r="A950" s="44"/>
      <c r="C950" s="44"/>
      <c r="D950" s="44"/>
      <c r="J950" s="44"/>
      <c r="K950" s="44"/>
      <c r="Q950" s="45"/>
    </row>
    <row r="951" ht="12.75" customHeight="1">
      <c r="A951" s="44"/>
      <c r="C951" s="44"/>
      <c r="D951" s="44"/>
      <c r="J951" s="44"/>
      <c r="K951" s="44"/>
      <c r="Q951" s="45"/>
    </row>
    <row r="952" ht="12.75" customHeight="1">
      <c r="A952" s="44"/>
      <c r="C952" s="44"/>
      <c r="D952" s="44"/>
      <c r="J952" s="44"/>
      <c r="K952" s="44"/>
      <c r="Q952" s="45"/>
    </row>
    <row r="953" ht="12.75" customHeight="1">
      <c r="A953" s="44"/>
      <c r="C953" s="44"/>
      <c r="D953" s="44"/>
      <c r="J953" s="44"/>
      <c r="K953" s="44"/>
      <c r="Q953" s="45"/>
    </row>
    <row r="954" ht="12.75" customHeight="1">
      <c r="A954" s="44"/>
      <c r="C954" s="44"/>
      <c r="D954" s="44"/>
      <c r="J954" s="44"/>
      <c r="K954" s="44"/>
      <c r="Q954" s="45"/>
    </row>
    <row r="955" ht="12.75" customHeight="1">
      <c r="A955" s="44"/>
      <c r="C955" s="44"/>
      <c r="D955" s="44"/>
      <c r="J955" s="44"/>
      <c r="K955" s="44"/>
      <c r="Q955" s="45"/>
    </row>
    <row r="956" ht="12.75" customHeight="1">
      <c r="A956" s="44"/>
      <c r="C956" s="44"/>
      <c r="D956" s="44"/>
      <c r="J956" s="44"/>
      <c r="K956" s="44"/>
      <c r="Q956" s="45"/>
    </row>
    <row r="957" ht="12.75" customHeight="1">
      <c r="A957" s="44"/>
      <c r="C957" s="44"/>
      <c r="D957" s="44"/>
      <c r="J957" s="44"/>
      <c r="K957" s="44"/>
      <c r="Q957" s="45"/>
    </row>
    <row r="958" ht="12.75" customHeight="1">
      <c r="A958" s="44"/>
      <c r="C958" s="44"/>
      <c r="D958" s="44"/>
      <c r="J958" s="44"/>
      <c r="K958" s="44"/>
      <c r="Q958" s="45"/>
    </row>
    <row r="959" ht="12.75" customHeight="1">
      <c r="A959" s="44"/>
      <c r="C959" s="44"/>
      <c r="D959" s="44"/>
      <c r="J959" s="44"/>
      <c r="K959" s="44"/>
      <c r="Q959" s="45"/>
    </row>
    <row r="960" ht="12.75" customHeight="1">
      <c r="A960" s="44"/>
      <c r="C960" s="44"/>
      <c r="D960" s="44"/>
      <c r="J960" s="44"/>
      <c r="K960" s="44"/>
      <c r="Q960" s="45"/>
    </row>
    <row r="961" ht="12.75" customHeight="1">
      <c r="A961" s="44"/>
      <c r="C961" s="44"/>
      <c r="D961" s="44"/>
      <c r="J961" s="44"/>
      <c r="K961" s="44"/>
      <c r="Q961" s="45"/>
    </row>
    <row r="962" ht="12.75" customHeight="1">
      <c r="A962" s="44"/>
      <c r="C962" s="44"/>
      <c r="D962" s="44"/>
      <c r="J962" s="44"/>
      <c r="K962" s="44"/>
      <c r="Q962" s="45"/>
    </row>
    <row r="963" ht="12.75" customHeight="1">
      <c r="A963" s="44"/>
      <c r="C963" s="44"/>
      <c r="D963" s="44"/>
      <c r="J963" s="44"/>
      <c r="K963" s="44"/>
      <c r="Q963" s="45"/>
    </row>
    <row r="964" ht="12.75" customHeight="1">
      <c r="A964" s="44"/>
      <c r="C964" s="44"/>
      <c r="D964" s="44"/>
      <c r="J964" s="44"/>
      <c r="K964" s="44"/>
      <c r="Q964" s="45"/>
    </row>
    <row r="965" ht="12.75" customHeight="1">
      <c r="A965" s="44"/>
      <c r="C965" s="44"/>
      <c r="D965" s="44"/>
      <c r="J965" s="44"/>
      <c r="K965" s="44"/>
      <c r="Q965" s="45"/>
    </row>
    <row r="966" ht="12.75" customHeight="1">
      <c r="A966" s="44"/>
      <c r="C966" s="44"/>
      <c r="D966" s="44"/>
      <c r="J966" s="44"/>
      <c r="K966" s="44"/>
      <c r="Q966" s="45"/>
    </row>
    <row r="967" ht="12.75" customHeight="1">
      <c r="A967" s="44"/>
      <c r="C967" s="44"/>
      <c r="D967" s="44"/>
      <c r="J967" s="44"/>
      <c r="K967" s="44"/>
      <c r="Q967" s="45"/>
    </row>
    <row r="968" ht="12.75" customHeight="1">
      <c r="A968" s="44"/>
      <c r="C968" s="44"/>
      <c r="D968" s="44"/>
      <c r="J968" s="44"/>
      <c r="K968" s="44"/>
      <c r="Q968" s="45"/>
    </row>
    <row r="969" ht="12.75" customHeight="1">
      <c r="A969" s="44"/>
      <c r="C969" s="44"/>
      <c r="D969" s="44"/>
      <c r="J969" s="44"/>
      <c r="K969" s="44"/>
      <c r="Q969" s="45"/>
    </row>
    <row r="970" ht="12.75" customHeight="1">
      <c r="A970" s="44"/>
      <c r="C970" s="44"/>
      <c r="D970" s="44"/>
      <c r="J970" s="44"/>
      <c r="K970" s="44"/>
      <c r="Q970" s="45"/>
    </row>
    <row r="971" ht="12.75" customHeight="1">
      <c r="A971" s="44"/>
      <c r="C971" s="44"/>
      <c r="D971" s="44"/>
      <c r="J971" s="44"/>
      <c r="K971" s="44"/>
      <c r="Q971" s="45"/>
    </row>
    <row r="972" ht="12.75" customHeight="1">
      <c r="A972" s="44"/>
      <c r="C972" s="44"/>
      <c r="D972" s="44"/>
      <c r="J972" s="44"/>
      <c r="K972" s="44"/>
      <c r="Q972" s="45"/>
    </row>
    <row r="973" ht="12.75" customHeight="1">
      <c r="A973" s="44"/>
      <c r="C973" s="44"/>
      <c r="D973" s="44"/>
      <c r="J973" s="44"/>
      <c r="K973" s="44"/>
      <c r="Q973" s="45"/>
    </row>
    <row r="974" ht="12.75" customHeight="1">
      <c r="A974" s="44"/>
      <c r="C974" s="44"/>
      <c r="D974" s="44"/>
      <c r="J974" s="44"/>
      <c r="K974" s="44"/>
      <c r="Q974" s="45"/>
    </row>
    <row r="975" ht="12.75" customHeight="1">
      <c r="A975" s="44"/>
      <c r="C975" s="44"/>
      <c r="D975" s="44"/>
      <c r="J975" s="44"/>
      <c r="K975" s="44"/>
      <c r="Q975" s="45"/>
    </row>
    <row r="976" ht="12.75" customHeight="1">
      <c r="A976" s="44"/>
      <c r="C976" s="44"/>
      <c r="D976" s="44"/>
      <c r="J976" s="44"/>
      <c r="K976" s="44"/>
      <c r="Q976" s="45"/>
    </row>
    <row r="977" ht="12.75" customHeight="1">
      <c r="A977" s="44"/>
      <c r="C977" s="44"/>
      <c r="D977" s="44"/>
      <c r="J977" s="44"/>
      <c r="K977" s="44"/>
      <c r="Q977" s="45"/>
    </row>
    <row r="978" ht="12.75" customHeight="1">
      <c r="A978" s="44"/>
      <c r="C978" s="44"/>
      <c r="D978" s="44"/>
      <c r="J978" s="44"/>
      <c r="K978" s="44"/>
      <c r="Q978" s="45"/>
    </row>
    <row r="979" ht="12.75" customHeight="1">
      <c r="A979" s="44"/>
      <c r="C979" s="44"/>
      <c r="D979" s="44"/>
      <c r="J979" s="44"/>
      <c r="K979" s="44"/>
      <c r="Q979" s="45"/>
    </row>
    <row r="980" ht="12.75" customHeight="1">
      <c r="A980" s="44"/>
      <c r="C980" s="44"/>
      <c r="D980" s="44"/>
      <c r="J980" s="44"/>
      <c r="K980" s="44"/>
      <c r="Q980" s="45"/>
    </row>
    <row r="981" ht="12.75" customHeight="1">
      <c r="A981" s="44"/>
      <c r="C981" s="44"/>
      <c r="D981" s="44"/>
      <c r="J981" s="44"/>
      <c r="K981" s="44"/>
      <c r="Q981" s="45"/>
    </row>
    <row r="982" ht="12.75" customHeight="1">
      <c r="A982" s="44"/>
      <c r="C982" s="44"/>
      <c r="D982" s="44"/>
      <c r="J982" s="44"/>
      <c r="K982" s="44"/>
      <c r="Q982" s="45"/>
    </row>
    <row r="983" ht="12.75" customHeight="1">
      <c r="A983" s="44"/>
      <c r="C983" s="44"/>
      <c r="D983" s="44"/>
      <c r="J983" s="44"/>
      <c r="K983" s="44"/>
      <c r="Q983" s="45"/>
    </row>
    <row r="984" ht="12.75" customHeight="1">
      <c r="A984" s="44"/>
      <c r="C984" s="44"/>
      <c r="D984" s="44"/>
      <c r="J984" s="44"/>
      <c r="K984" s="44"/>
      <c r="Q984" s="45"/>
    </row>
    <row r="985" ht="12.75" customHeight="1">
      <c r="A985" s="44"/>
      <c r="C985" s="44"/>
      <c r="D985" s="44"/>
      <c r="J985" s="44"/>
      <c r="K985" s="44"/>
      <c r="Q985" s="45"/>
    </row>
    <row r="986" ht="12.75" customHeight="1">
      <c r="A986" s="44"/>
      <c r="C986" s="44"/>
      <c r="D986" s="44"/>
      <c r="J986" s="44"/>
      <c r="K986" s="44"/>
      <c r="Q986" s="45"/>
    </row>
    <row r="987" ht="12.75" customHeight="1">
      <c r="A987" s="44"/>
      <c r="C987" s="44"/>
      <c r="D987" s="44"/>
      <c r="J987" s="44"/>
      <c r="K987" s="44"/>
      <c r="Q987" s="45"/>
    </row>
    <row r="988" ht="12.75" customHeight="1">
      <c r="A988" s="44"/>
      <c r="C988" s="44"/>
      <c r="D988" s="44"/>
      <c r="J988" s="44"/>
      <c r="K988" s="44"/>
      <c r="Q988" s="45"/>
    </row>
    <row r="989" ht="12.75" customHeight="1">
      <c r="A989" s="44"/>
      <c r="C989" s="44"/>
      <c r="D989" s="44"/>
      <c r="J989" s="44"/>
      <c r="K989" s="44"/>
      <c r="Q989" s="45"/>
    </row>
    <row r="990" ht="12.75" customHeight="1">
      <c r="A990" s="44"/>
      <c r="C990" s="44"/>
      <c r="D990" s="44"/>
      <c r="J990" s="44"/>
      <c r="K990" s="44"/>
      <c r="Q990" s="45"/>
    </row>
    <row r="991" ht="12.75" customHeight="1">
      <c r="A991" s="44"/>
      <c r="C991" s="44"/>
      <c r="D991" s="44"/>
      <c r="J991" s="44"/>
      <c r="K991" s="44"/>
      <c r="Q991" s="45"/>
    </row>
    <row r="992" ht="12.75" customHeight="1">
      <c r="A992" s="44"/>
      <c r="C992" s="44"/>
      <c r="D992" s="44"/>
      <c r="J992" s="44"/>
      <c r="K992" s="44"/>
      <c r="Q992" s="45"/>
    </row>
    <row r="993" ht="12.75" customHeight="1">
      <c r="A993" s="44"/>
      <c r="C993" s="44"/>
      <c r="D993" s="44"/>
      <c r="J993" s="44"/>
      <c r="K993" s="44"/>
      <c r="Q993" s="45"/>
    </row>
    <row r="994" ht="12.75" customHeight="1">
      <c r="A994" s="44"/>
      <c r="C994" s="44"/>
      <c r="D994" s="44"/>
      <c r="J994" s="44"/>
      <c r="K994" s="44"/>
      <c r="Q994" s="45"/>
    </row>
    <row r="995" ht="12.75" customHeight="1">
      <c r="A995" s="44"/>
      <c r="C995" s="44"/>
      <c r="D995" s="44"/>
      <c r="J995" s="44"/>
      <c r="K995" s="44"/>
      <c r="Q995" s="45"/>
    </row>
    <row r="996" ht="12.75" customHeight="1">
      <c r="A996" s="44"/>
      <c r="C996" s="44"/>
      <c r="D996" s="44"/>
      <c r="J996" s="44"/>
      <c r="K996" s="44"/>
      <c r="Q996" s="45"/>
    </row>
    <row r="997" ht="12.75" customHeight="1">
      <c r="A997" s="44"/>
      <c r="C997" s="44"/>
      <c r="D997" s="44"/>
      <c r="J997" s="44"/>
      <c r="K997" s="44"/>
      <c r="Q997" s="45"/>
    </row>
    <row r="998" ht="12.75" customHeight="1">
      <c r="A998" s="44"/>
      <c r="C998" s="44"/>
      <c r="D998" s="44"/>
      <c r="J998" s="44"/>
      <c r="K998" s="44"/>
      <c r="Q998" s="45"/>
    </row>
    <row r="999" ht="12.75" customHeight="1">
      <c r="A999" s="44"/>
      <c r="C999" s="44"/>
      <c r="D999" s="44"/>
      <c r="J999" s="44"/>
      <c r="K999" s="44"/>
      <c r="Q999" s="45"/>
    </row>
    <row r="1000" ht="12.75" customHeight="1">
      <c r="A1000" s="44"/>
      <c r="C1000" s="44"/>
      <c r="D1000" s="44"/>
      <c r="J1000" s="44"/>
      <c r="K1000" s="44"/>
      <c r="Q1000" s="45"/>
    </row>
  </sheetData>
  <printOptions/>
  <pageMargins bottom="1.0" footer="0.0" header="0.0" left="0.75" right="0.75" top="1.0"/>
  <pageSetup orientation="landscape"/>
  <drawing r:id="rId1"/>
</worksheet>
</file>